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GitHub\UCI\HW\excel-challenge\"/>
    </mc:Choice>
  </mc:AlternateContent>
  <xr:revisionPtr revIDLastSave="0" documentId="13_ncr:1_{442143F2-6A6F-4AD6-9B26-297C9AC1A99B}" xr6:coauthVersionLast="45" xr6:coauthVersionMax="45" xr10:uidLastSave="{00000000-0000-0000-0000-000000000000}"/>
  <bookViews>
    <workbookView xWindow="3560" yWindow="3560" windowWidth="19200" windowHeight="10073" activeTab="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definedNames>
    <definedName name="_xlnm._FilterDatabase" localSheetId="0" hidden="1">Sheet1!$A$1:$T$4115</definedName>
  </definedNames>
  <calcPr calcId="191029" concurrentCalc="0"/>
  <pivotCaches>
    <pivotCache cacheId="0" r:id="rId8"/>
    <pivotCache cacheId="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" i="1" l="1"/>
  <c r="N3" i="6"/>
  <c r="M3" i="6"/>
  <c r="L3" i="6"/>
  <c r="K3" i="6"/>
  <c r="J3" i="6"/>
  <c r="I3" i="6"/>
  <c r="N2" i="6"/>
  <c r="M2" i="6"/>
  <c r="L2" i="6"/>
  <c r="K2" i="6"/>
  <c r="J2" i="6"/>
  <c r="I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6" i="5"/>
  <c r="B8" i="5"/>
  <c r="E8" i="5"/>
  <c r="G8" i="5"/>
  <c r="B10" i="5"/>
  <c r="B11" i="5"/>
  <c r="B12" i="5"/>
  <c r="B9" i="5"/>
  <c r="B7" i="5"/>
  <c r="E7" i="5"/>
  <c r="B5" i="5"/>
  <c r="B4" i="5"/>
  <c r="B13" i="5"/>
  <c r="B3" i="5"/>
  <c r="B2" i="5"/>
  <c r="E10" i="5"/>
  <c r="G10" i="5"/>
  <c r="E6" i="5"/>
  <c r="F6" i="5"/>
  <c r="H7" i="5"/>
  <c r="H8" i="5"/>
  <c r="G7" i="5"/>
  <c r="E13" i="5"/>
  <c r="F13" i="5"/>
  <c r="E5" i="5"/>
  <c r="G5" i="5"/>
  <c r="F8" i="5"/>
  <c r="E12" i="5"/>
  <c r="H12" i="5"/>
  <c r="E4" i="5"/>
  <c r="H4" i="5"/>
  <c r="E11" i="5"/>
  <c r="H11" i="5"/>
  <c r="E3" i="5"/>
  <c r="F3" i="5"/>
  <c r="E2" i="5"/>
  <c r="G2" i="5"/>
  <c r="F7" i="5"/>
  <c r="E9" i="5"/>
  <c r="G9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10" i="5"/>
  <c r="H6" i="5"/>
  <c r="H10" i="5"/>
  <c r="G6" i="5"/>
  <c r="G11" i="5"/>
  <c r="F11" i="5"/>
  <c r="G13" i="5"/>
  <c r="F2" i="5"/>
  <c r="G4" i="5"/>
  <c r="F12" i="5"/>
  <c r="F4" i="5"/>
  <c r="H13" i="5"/>
  <c r="G12" i="5"/>
  <c r="H2" i="5"/>
  <c r="H5" i="5"/>
  <c r="F9" i="5"/>
  <c r="H3" i="5"/>
  <c r="H9" i="5"/>
  <c r="G3" i="5"/>
  <c r="F5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<sst xmlns="http://schemas.openxmlformats.org/spreadsheetml/2006/main" count="28562" uniqueCount="8414">
  <si>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</si>
  <si>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</si>
  <si>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</si>
  <si>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</si>
  <si>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</si>
  <si>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</si>
  <si>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</si>
  <si>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</si>
  <si>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</si>
  <si>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</si>
  <si>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</si>
  <si>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</si>
  <si>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</si>
  <si>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</si>
  <si>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</si>
  <si>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</si>
  <si>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</si>
  <si>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</si>
  <si>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</si>
  <si>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</si>
  <si>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</si>
  <si>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</si>
  <si>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</si>
  <si>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</si>
  <si>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</si>
  <si>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</si>
  <si>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</si>
  <si>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</si>
  <si>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</si>
  <si>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</si>
  <si>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</si>
  <si>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</si>
  <si>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</si>
  <si>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</si>
  <si>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</si>
  <si>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</si>
  <si>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</si>
  <si>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</si>
  <si>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</si>
  <si>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</si>
  <si>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</si>
  <si>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</si>
  <si>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</si>
  <si>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</si>
  <si>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</si>
  <si>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</si>
  <si>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</si>
  <si>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</si>
  <si>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</si>
  <si>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</si>
  <si>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</si>
  <si>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</si>
  <si>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</si>
  <si>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</si>
  <si>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</si>
  <si>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</si>
  <si>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</si>
  <si>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</si>
  <si>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</si>
  <si>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</si>
  <si>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</si>
  <si>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</si>
  <si>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</si>
  <si>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</si>
  <si>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</si>
  <si>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</si>
  <si>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</si>
  <si>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</si>
  <si>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</si>
  <si>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</si>
  <si>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</si>
  <si>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</si>
  <si>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</si>
  <si>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</si>
  <si>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</si>
  <si>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</si>
  <si>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</si>
  <si>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</si>
  <si>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</si>
  <si>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</si>
  <si>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</si>
  <si>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</si>
  <si>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</si>
  <si>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</si>
  <si>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</si>
  <si>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</si>
  <si>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</si>
  <si>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</si>
  <si>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</si>
  <si>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</si>
  <si>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</si>
  <si>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</si>
  <si>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</si>
  <si>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</si>
  <si>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</si>
  <si>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</si>
  <si>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</si>
  <si>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</si>
  <si>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</si>
  <si>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</si>
  <si>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</si>
  <si>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</si>
  <si>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</si>
  <si>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</si>
  <si>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</si>
  <si>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</si>
  <si>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</si>
  <si>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</si>
  <si>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</si>
  <si>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</si>
  <si>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</si>
  <si>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</si>
  <si>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</si>
  <si>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</si>
  <si>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</si>
  <si>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</si>
  <si>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</si>
  <si>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</si>
  <si>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</si>
  <si>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</si>
  <si>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</si>
  <si>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</si>
  <si>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</si>
  <si>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</si>
  <si>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</si>
  <si>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</si>
  <si>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</si>
  <si>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</si>
  <si>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</si>
  <si>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</si>
  <si>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</si>
  <si>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</si>
  <si>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</si>
  <si>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</si>
  <si>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</si>
  <si>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</si>
  <si>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</si>
  <si>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</si>
  <si>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</si>
  <si>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</si>
  <si>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</si>
  <si>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</si>
  <si>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</si>
  <si>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</si>
  <si>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</si>
  <si>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</si>
  <si>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</si>
  <si>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</si>
  <si>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</si>
  <si>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</si>
  <si>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</si>
  <si>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</si>
  <si>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</si>
  <si>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</si>
  <si>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</si>
  <si>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</si>
  <si>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</si>
  <si>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</si>
  <si>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</si>
  <si>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</si>
  <si>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</si>
  <si>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</si>
  <si>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</si>
  <si>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</si>
  <si>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</si>
  <si>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</si>
  <si>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</si>
  <si>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</si>
  <si>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</si>
  <si>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</si>
  <si>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</si>
  <si>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</si>
  <si>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</si>
  <si>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</si>
  <si>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</si>
  <si>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</si>
  <si>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</si>
  <si>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</si>
  <si>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</si>
  <si>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</si>
  <si>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</si>
  <si>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</si>
  <si>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</si>
  <si>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</si>
  <si>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</si>
  <si>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</si>
  <si>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</si>
  <si>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</si>
  <si>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</si>
  <si>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</si>
  <si>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</si>
  <si>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</si>
  <si>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</si>
  <si>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</si>
  <si>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</si>
  <si>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</si>
  <si>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</si>
  <si>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</si>
  <si>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</si>
  <si>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</si>
  <si>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</si>
  <si>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</si>
  <si>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</si>
  <si>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</si>
  <si>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</si>
  <si>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</si>
  <si>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</si>
  <si>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</si>
  <si>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</si>
  <si>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</si>
  <si>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</si>
  <si>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</si>
  <si>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</si>
  <si>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</si>
  <si>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</si>
  <si>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</si>
  <si>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</si>
  <si>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</si>
  <si>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</si>
  <si>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</si>
  <si>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</si>
  <si>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</si>
  <si>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</si>
  <si>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</si>
  <si>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</si>
  <si>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</si>
  <si>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</si>
  <si>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</si>
  <si>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</si>
  <si>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</si>
  <si>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</si>
  <si>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</si>
  <si>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</si>
  <si>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</si>
  <si>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</si>
  <si>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</si>
  <si>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</si>
  <si>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</si>
  <si>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</si>
  <si>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</si>
  <si>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</si>
  <si>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</si>
  <si>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</si>
  <si>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</si>
  <si>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</si>
  <si>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</si>
  <si>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</si>
  <si>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</si>
  <si>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</si>
  <si>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</si>
  <si>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</si>
  <si>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</si>
  <si>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</si>
  <si>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</si>
  <si>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</si>
  <si>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</si>
  <si>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</si>
  <si>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</si>
  <si>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</si>
  <si>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</si>
  <si>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</si>
  <si>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</si>
  <si>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</si>
  <si>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</si>
  <si>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</si>
  <si>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</si>
  <si>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</si>
  <si>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</si>
  <si>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</si>
  <si>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</si>
  <si>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</si>
  <si>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</si>
  <si>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</si>
  <si>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</si>
  <si>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</si>
  <si>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</si>
  <si>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</si>
  <si>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</si>
  <si>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</si>
  <si>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</si>
  <si>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</si>
  <si>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</si>
  <si>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</si>
  <si>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</si>
  <si>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</si>
  <si>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</si>
  <si>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</si>
  <si>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</si>
  <si>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</si>
  <si>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</si>
  <si>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</si>
  <si>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</si>
  <si>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</si>
  <si>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</si>
  <si>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</si>
  <si>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</si>
  <si>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</si>
  <si>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</si>
  <si>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</si>
  <si>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</si>
  <si>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</si>
  <si>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</si>
  <si>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</si>
  <si>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</si>
  <si>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</si>
  <si>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</si>
  <si>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</si>
  <si>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</si>
  <si>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</si>
  <si>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</si>
  <si>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</si>
  <si>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</si>
  <si>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</si>
  <si>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</si>
  <si>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</si>
  <si>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</si>
  <si>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</si>
  <si>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</si>
  <si>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</si>
  <si>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</si>
  <si>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</si>
  <si>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</si>
  <si>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</si>
  <si>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</si>
  <si>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</si>
  <si>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</si>
  <si>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</si>
  <si>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</si>
  <si>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</si>
  <si>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</si>
  <si>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</si>
  <si>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</si>
  <si>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</si>
  <si>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</si>
  <si>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</si>
  <si>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</si>
  <si>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</si>
  <si>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</si>
  <si>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</si>
  <si>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</si>
  <si>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</si>
  <si>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</si>
  <si>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</si>
  <si>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</si>
  <si>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</si>
  <si>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</si>
  <si>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</si>
  <si>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</si>
  <si>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</si>
  <si>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</si>
  <si>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</si>
  <si>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</si>
  <si>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</si>
  <si>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</si>
  <si>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</si>
  <si>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</si>
  <si>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</si>
  <si>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</si>
  <si>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</si>
  <si>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</si>
  <si>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</si>
  <si>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</si>
  <si>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</si>
  <si>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</si>
  <si>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</si>
  <si>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</si>
  <si>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</si>
  <si>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</si>
  <si>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</si>
  <si>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</si>
  <si>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</si>
  <si>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</si>
  <si>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</si>
  <si>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</si>
  <si>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</si>
  <si>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</si>
  <si>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</si>
  <si>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</si>
  <si>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</si>
  <si>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</si>
  <si>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</si>
  <si>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</si>
  <si>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</si>
  <si>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</si>
  <si>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</si>
  <si>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</si>
  <si>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</si>
  <si>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</si>
  <si>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</si>
  <si>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</si>
  <si>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</si>
  <si>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</si>
  <si>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</si>
  <si>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</si>
  <si>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</si>
  <si>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</si>
  <si>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</si>
  <si>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</si>
  <si>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</si>
  <si>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</si>
  <si>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</si>
  <si>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</si>
  <si>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</si>
  <si>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</si>
  <si>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</si>
  <si>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</si>
  <si>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</si>
  <si>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</si>
  <si>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</si>
  <si>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</si>
  <si>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</si>
  <si>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</si>
  <si>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</si>
  <si>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</si>
  <si>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</si>
  <si>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</si>
  <si>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</si>
  <si>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</si>
  <si>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</si>
  <si>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</si>
  <si>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</si>
  <si>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</si>
  <si>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</si>
  <si>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</si>
  <si>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</si>
  <si>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</si>
  <si>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</si>
  <si>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</si>
  <si>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</si>
  <si>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</si>
  <si>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</si>
  <si>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</si>
  <si>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</si>
  <si>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</si>
  <si>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</si>
  <si>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</si>
  <si>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</si>
  <si>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</si>
  <si>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</si>
  <si>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</si>
  <si>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</si>
  <si>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</si>
  <si>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</si>
  <si>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</si>
  <si>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</si>
  <si>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</si>
  <si>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</si>
  <si>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</si>
  <si>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</si>
  <si>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</si>
  <si>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</si>
  <si>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</si>
  <si>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</si>
  <si>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</si>
  <si>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</si>
  <si>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</si>
  <si>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</si>
  <si>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</si>
  <si>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</si>
  <si>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</si>
  <si>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</si>
  <si>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</si>
  <si>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</si>
  <si>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</si>
  <si>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</si>
  <si>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</si>
  <si>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</si>
  <si>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</si>
  <si>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</si>
  <si>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</si>
  <si>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</si>
  <si>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</si>
  <si>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</si>
  <si>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</si>
  <si>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</si>
  <si>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</si>
  <si>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</si>
  <si>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</si>
  <si>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</si>
  <si>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</si>
  <si>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</si>
  <si>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</si>
  <si>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</si>
  <si>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</si>
  <si>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</si>
  <si>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</si>
  <si>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</si>
  <si>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</si>
  <si>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</si>
  <si>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</si>
  <si>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</si>
  <si>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</si>
  <si>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</si>
  <si>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</si>
  <si>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</si>
  <si>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</si>
  <si>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</si>
  <si>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</si>
  <si>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</si>
  <si>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</si>
  <si>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</si>
  <si>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</si>
  <si>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</si>
  <si>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</si>
  <si>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</si>
  <si>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</si>
  <si>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</si>
  <si>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</si>
  <si>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</si>
  <si>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</si>
  <si>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</si>
  <si>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</si>
  <si>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</si>
  <si>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</si>
  <si>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</si>
  <si>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</si>
  <si>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</si>
  <si>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</si>
  <si>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</si>
  <si>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</si>
  <si>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</si>
  <si>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</si>
  <si>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</si>
  <si>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</si>
  <si>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</si>
  <si>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</si>
  <si>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</si>
  <si>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</si>
  <si>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</si>
  <si>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</si>
  <si>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</si>
  <si>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</si>
  <si>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</si>
  <si>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</si>
  <si>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</si>
  <si>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</si>
  <si>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</si>
  <si>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</si>
  <si>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</si>
  <si>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</si>
  <si>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</si>
  <si>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</si>
  <si>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</si>
  <si>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</si>
  <si>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</si>
  <si>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</si>
  <si>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</si>
  <si>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</si>
  <si>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</si>
  <si>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</si>
  <si>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</si>
  <si>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</si>
  <si>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</si>
  <si>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</si>
  <si>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</si>
  <si>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</si>
  <si>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</si>
  <si>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</si>
  <si>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</si>
  <si>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</si>
  <si>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</si>
  <si>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</si>
  <si>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</si>
  <si>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</si>
  <si>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</si>
  <si>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</si>
  <si>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</si>
  <si>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</si>
  <si>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</si>
  <si>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</si>
  <si>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</si>
  <si>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</si>
  <si>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</si>
  <si>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</si>
  <si>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</si>
  <si>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</si>
  <si>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</si>
  <si>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</si>
  <si>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</si>
  <si>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</si>
  <si>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</si>
  <si>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</si>
  <si>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</si>
  <si>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</si>
  <si>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</si>
  <si>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</si>
  <si>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</si>
  <si>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</si>
  <si>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</si>
  <si>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</si>
  <si>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</si>
  <si>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</si>
  <si>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</si>
  <si>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</si>
  <si>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</si>
  <si>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</si>
  <si>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</si>
  <si>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</si>
  <si>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</si>
  <si>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</si>
  <si>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</si>
  <si>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</si>
  <si>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</si>
  <si>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</si>
  <si>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</si>
  <si>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</si>
  <si>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</si>
  <si>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</si>
  <si>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</si>
  <si>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</si>
  <si>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</si>
  <si>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</si>
  <si>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</si>
  <si>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</si>
  <si>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</si>
  <si>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</si>
  <si>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</si>
  <si>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</si>
  <si>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</si>
  <si>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</si>
  <si>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</si>
  <si>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</si>
  <si>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</si>
  <si>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</si>
  <si>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</si>
  <si>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</si>
  <si>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</si>
  <si>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</si>
  <si>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</si>
  <si>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</si>
  <si>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</si>
  <si>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</si>
  <si>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</si>
  <si>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</si>
  <si>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</si>
  <si>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</si>
  <si>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</si>
  <si>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</si>
  <si>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</si>
  <si>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</si>
  <si>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</si>
  <si>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</si>
  <si>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</si>
  <si>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</si>
  <si>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</si>
  <si>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</si>
  <si>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</si>
  <si>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</si>
  <si>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</si>
  <si>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</si>
  <si>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</si>
  <si>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</si>
  <si>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</si>
  <si>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</si>
  <si>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</si>
  <si>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</si>
  <si>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</si>
  <si>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</si>
  <si>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</si>
  <si>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</si>
  <si>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</si>
  <si>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</si>
  <si>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</si>
  <si>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</si>
  <si>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</si>
  <si>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</si>
  <si>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</si>
  <si>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</si>
  <si>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</si>
  <si>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</si>
  <si>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</si>
  <si>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</si>
  <si>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</si>
  <si>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</si>
  <si>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</si>
  <si>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</si>
  <si>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</si>
  <si>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</si>
  <si>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</si>
  <si>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</si>
  <si>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</si>
  <si>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</si>
  <si>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</si>
  <si>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</si>
  <si>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</si>
  <si>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</si>
  <si>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</si>
  <si>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</si>
  <si>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</si>
  <si>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</si>
  <si>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</si>
  <si>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</si>
  <si>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</si>
  <si>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</si>
  <si>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</si>
  <si>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</si>
  <si>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</si>
  <si>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</si>
  <si>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</si>
  <si>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</si>
  <si>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</si>
  <si>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</si>
  <si>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</si>
  <si>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</si>
  <si>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</si>
  <si>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</si>
  <si>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</si>
  <si>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</si>
  <si>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</si>
  <si>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</si>
  <si>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</si>
  <si>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</si>
  <si>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</si>
  <si>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</si>
  <si>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</si>
  <si>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</si>
  <si>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</si>
  <si>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</si>
  <si>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</si>
  <si>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</si>
  <si>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</si>
  <si>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</si>
  <si>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</si>
  <si>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</si>
  <si>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</si>
  <si>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</si>
  <si>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</si>
  <si>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</si>
  <si>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</si>
  <si>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</si>
  <si>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</si>
  <si>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</si>
  <si>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</si>
  <si>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</si>
  <si>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</si>
  <si>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</si>
  <si>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</si>
  <si>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</si>
  <si>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</si>
  <si>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</si>
  <si>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</si>
  <si>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</si>
  <si>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</si>
  <si>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</si>
  <si>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</si>
  <si>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</si>
  <si>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</si>
  <si>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</si>
  <si>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</si>
  <si>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</si>
  <si>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</si>
  <si>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</si>
  <si>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</si>
  <si>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</si>
  <si>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</si>
  <si>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</si>
  <si>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</si>
  <si>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</si>
  <si>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</si>
  <si>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</si>
  <si>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</si>
  <si>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</si>
  <si>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</si>
  <si>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</si>
  <si>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</si>
  <si>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</si>
  <si>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</si>
  <si>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</si>
  <si>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</si>
  <si>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</si>
  <si>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</si>
  <si>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</si>
  <si>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</si>
  <si>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</si>
  <si>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</si>
  <si>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</si>
  <si>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</si>
  <si>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</si>
  <si>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</si>
  <si>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</si>
  <si>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</si>
  <si>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</si>
  <si>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</si>
  <si>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</si>
  <si>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</si>
  <si>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</si>
  <si>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</si>
  <si>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</si>
  <si>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</si>
  <si>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</si>
  <si>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</si>
  <si>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</si>
  <si>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</si>
  <si>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</si>
  <si>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</si>
  <si>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</si>
  <si>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</si>
  <si>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</si>
  <si>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</si>
  <si>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</si>
  <si>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</si>
  <si>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</si>
  <si>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</si>
  <si>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</si>
  <si>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</si>
  <si>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</si>
  <si>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</si>
  <si>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</si>
  <si>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</si>
  <si>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</si>
  <si>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</si>
  <si>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</si>
  <si>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</si>
  <si>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</si>
  <si>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</si>
  <si>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</si>
  <si>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</si>
  <si>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</si>
  <si>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</si>
  <si>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</si>
  <si>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</si>
  <si>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</si>
  <si>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</si>
  <si>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</si>
  <si>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</si>
  <si>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</si>
  <si>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</si>
  <si>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</si>
  <si>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</si>
  <si>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</si>
  <si>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</si>
  <si>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</si>
  <si>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</si>
  <si>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</si>
  <si>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</si>
  <si>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</si>
  <si>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</si>
  <si>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</si>
  <si>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</si>
  <si>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</si>
  <si>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</si>
  <si>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</si>
  <si>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</si>
  <si>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</si>
  <si>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</si>
  <si>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</si>
  <si>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</si>
  <si>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</si>
  <si>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</si>
  <si>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</si>
  <si>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</si>
  <si>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</si>
  <si>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</si>
  <si>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</si>
  <si>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</si>
  <si>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</si>
  <si>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</si>
  <si>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</si>
  <si>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</si>
  <si>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</si>
  <si>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</si>
  <si>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</si>
  <si>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</si>
  <si>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</si>
  <si>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</si>
  <si>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</si>
  <si>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</si>
  <si>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</si>
  <si>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</si>
  <si>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</si>
  <si>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</si>
  <si>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</si>
  <si>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</si>
  <si>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</si>
  <si>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</si>
  <si>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</si>
  <si>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</si>
  <si>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</si>
  <si>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</si>
  <si>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</si>
  <si>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</si>
  <si>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</si>
  <si>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</si>
  <si>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</si>
  <si>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</si>
  <si>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</si>
  <si>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</si>
  <si>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</si>
  <si>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</si>
  <si>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</si>
  <si>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</si>
  <si>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</si>
  <si>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</si>
  <si>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</si>
  <si>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</si>
  <si>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</si>
  <si>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</si>
  <si>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</si>
  <si>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</si>
  <si>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</si>
  <si>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</si>
  <si>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</si>
  <si>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</si>
  <si>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</si>
  <si>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</si>
  <si>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</si>
  <si>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</si>
  <si>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</si>
  <si>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</si>
  <si>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</si>
  <si>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</si>
  <si>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</si>
  <si>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</si>
  <si>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</si>
  <si>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</si>
  <si>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</si>
  <si>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</si>
  <si>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</si>
  <si>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</si>
  <si>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</si>
  <si>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</si>
  <si>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</si>
  <si>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</si>
  <si>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</si>
  <si>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</si>
  <si>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</si>
  <si>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</si>
  <si>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</si>
  <si>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</si>
  <si>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</si>
  <si>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</si>
  <si>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</si>
  <si>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</si>
  <si>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</si>
  <si>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</si>
  <si>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</si>
  <si>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</si>
  <si>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</si>
  <si>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</si>
  <si>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</si>
  <si>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</si>
  <si>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</si>
  <si>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</si>
  <si>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</si>
  <si>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</si>
  <si>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</si>
  <si>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</si>
  <si>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</si>
  <si>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</si>
  <si>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</si>
  <si>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</si>
  <si>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</si>
  <si>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</si>
  <si>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</si>
  <si>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</si>
  <si>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</si>
  <si>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</si>
  <si>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</si>
  <si>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</si>
  <si>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</si>
  <si>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</si>
  <si>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</si>
  <si>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</si>
  <si>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</si>
  <si>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</si>
  <si>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</si>
  <si>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</si>
  <si>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</si>
  <si>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</si>
  <si>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</si>
  <si>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</si>
  <si>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</si>
  <si>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</si>
  <si>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</si>
  <si>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</si>
  <si>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</si>
  <si>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</si>
  <si>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</si>
  <si>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</si>
  <si>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</si>
  <si>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</si>
  <si>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</si>
  <si>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</si>
  <si>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</si>
  <si>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</si>
  <si>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</si>
  <si>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</si>
  <si>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</si>
  <si>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</si>
  <si>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</si>
  <si>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</si>
  <si>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</si>
  <si>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</si>
  <si>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</si>
  <si>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</si>
  <si>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</si>
  <si>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</si>
  <si>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</si>
  <si>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</si>
  <si>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</si>
  <si>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</si>
  <si>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</si>
  <si>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</si>
  <si>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</si>
  <si>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</si>
  <si>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</si>
  <si>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</si>
  <si>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</si>
  <si>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</si>
  <si>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</si>
  <si>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</si>
  <si>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</si>
  <si>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</si>
  <si>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</si>
  <si>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</si>
  <si>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</si>
  <si>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</si>
  <si>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</si>
  <si>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</si>
  <si>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</si>
  <si>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</si>
  <si>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</si>
  <si>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</si>
  <si>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</si>
  <si>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</si>
  <si>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</si>
  <si>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</si>
  <si>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</si>
  <si>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</si>
  <si>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</si>
  <si>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</si>
  <si>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</si>
  <si>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</si>
  <si>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</si>
  <si>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</si>
  <si>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</si>
  <si>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</si>
  <si>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</si>
  <si>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</si>
  <si>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</si>
  <si>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</si>
  <si>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</si>
  <si>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</si>
  <si>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</si>
  <si>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</si>
  <si>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</si>
  <si>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</si>
  <si>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</si>
  <si>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</si>
  <si>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</si>
  <si>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</si>
  <si>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</si>
  <si>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</si>
  <si>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</si>
  <si>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</si>
  <si>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</si>
  <si>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</si>
  <si>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</si>
  <si>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</si>
  <si>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</si>
  <si>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</si>
  <si>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</si>
  <si>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</si>
  <si>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</si>
  <si>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</si>
  <si>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</si>
  <si>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</si>
  <si>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</si>
  <si>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</si>
  <si>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</si>
  <si>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</si>
  <si>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</si>
  <si>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</si>
  <si>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</si>
  <si>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</si>
  <si>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</si>
  <si>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</si>
  <si>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</si>
  <si>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</si>
  <si>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</si>
  <si>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</si>
  <si>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</si>
  <si>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</si>
  <si>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</si>
  <si>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</si>
  <si>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</si>
  <si>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</si>
  <si>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</si>
  <si>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</si>
  <si>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</si>
  <si>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</si>
  <si>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</si>
  <si>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</si>
  <si>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</si>
  <si>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</si>
  <si>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</si>
  <si>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</si>
  <si>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</si>
  <si>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</si>
  <si>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</si>
  <si>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</si>
  <si>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</si>
  <si>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</si>
  <si>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</si>
  <si>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</si>
  <si>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</si>
  <si>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</si>
  <si>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</si>
  <si>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</si>
  <si>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</si>
  <si>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</si>
  <si>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</si>
  <si>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</si>
  <si>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</si>
  <si>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</si>
  <si>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</si>
  <si>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</si>
  <si>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</si>
  <si>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</si>
  <si>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</si>
  <si>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</si>
  <si>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</si>
  <si>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</si>
  <si>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</si>
  <si>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</si>
  <si>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</si>
  <si>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</si>
  <si>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</si>
  <si>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</si>
  <si>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</si>
  <si>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</si>
  <si>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</si>
  <si>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</si>
  <si>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</si>
  <si>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</si>
  <si>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</si>
  <si>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</si>
  <si>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</si>
  <si>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</si>
  <si>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</si>
  <si>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</si>
  <si>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</si>
  <si>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</si>
  <si>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</si>
  <si>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</si>
  <si>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</si>
  <si>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</si>
  <si>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</si>
  <si>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</si>
  <si>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</si>
  <si>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</si>
  <si>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</si>
  <si>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</si>
  <si>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</si>
  <si>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</si>
  <si>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</si>
  <si>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</si>
  <si>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</si>
  <si>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</si>
  <si>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</si>
  <si>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</si>
  <si>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</si>
  <si>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</si>
  <si>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</si>
  <si>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</si>
  <si>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</si>
  <si>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</si>
  <si>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</si>
  <si>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</si>
  <si>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</si>
  <si>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</si>
  <si>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</si>
  <si>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</si>
  <si>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</si>
  <si>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</si>
  <si>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</si>
  <si>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</si>
  <si>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</si>
  <si>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</si>
  <si>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</si>
  <si>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</si>
  <si>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</si>
  <si>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</si>
  <si>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</si>
  <si>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</si>
  <si>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</si>
  <si>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</si>
  <si>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</si>
  <si>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</si>
  <si>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</si>
  <si>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</si>
  <si>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</si>
  <si>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</si>
  <si>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</si>
  <si>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</si>
  <si>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</si>
  <si>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</si>
  <si>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</si>
  <si>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</si>
  <si>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</si>
  <si>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</si>
  <si>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</si>
  <si>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</si>
  <si>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</si>
  <si>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</si>
  <si>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</si>
  <si>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</si>
  <si>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</si>
  <si>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</si>
  <si>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</si>
  <si>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</si>
  <si>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</si>
  <si>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</si>
  <si>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</si>
  <si>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</si>
  <si>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</si>
  <si>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</si>
  <si>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</si>
  <si>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</si>
  <si>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</si>
  <si>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</si>
  <si>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</si>
  <si>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</si>
  <si>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</si>
  <si>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</si>
  <si>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</si>
  <si>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</si>
  <si>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</si>
  <si>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</si>
  <si>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</si>
  <si>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</si>
  <si>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</si>
  <si>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</si>
  <si>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</si>
  <si>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</si>
  <si>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</si>
  <si>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</si>
  <si>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</si>
  <si>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</si>
  <si>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</si>
  <si>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</si>
  <si>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</si>
  <si>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</si>
  <si>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</si>
  <si>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</si>
  <si>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</si>
  <si>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</si>
  <si>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</si>
  <si>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</si>
  <si>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</si>
  <si>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</si>
  <si>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</si>
  <si>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</si>
  <si>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</si>
  <si>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</si>
  <si>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</si>
  <si>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</si>
  <si>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</si>
  <si>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</si>
  <si>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</si>
  <si>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</si>
  <si>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</si>
  <si>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</si>
  <si>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</si>
  <si>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</si>
  <si>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</si>
  <si>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</si>
  <si>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</si>
  <si>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</si>
  <si>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</si>
  <si>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</si>
  <si>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</si>
  <si>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</si>
  <si>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</si>
  <si>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</si>
  <si>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</si>
  <si>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</si>
  <si>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</si>
  <si>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</si>
  <si>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</si>
  <si>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</si>
  <si>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</si>
  <si>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</si>
  <si>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</si>
  <si>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</si>
  <si>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</si>
  <si>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</si>
  <si>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</si>
  <si>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</si>
  <si>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</si>
  <si>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</si>
  <si>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</si>
  <si>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</si>
  <si>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</si>
  <si>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</si>
  <si>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</si>
  <si>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</si>
  <si>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</si>
  <si>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</si>
  <si>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</si>
  <si>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</si>
  <si>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</si>
  <si>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</si>
  <si>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</si>
  <si>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</si>
  <si>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</si>
  <si>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</si>
  <si>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</si>
  <si>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</si>
  <si>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</si>
  <si>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</si>
  <si>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</si>
  <si>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</si>
  <si>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</si>
  <si>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</si>
  <si>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</si>
  <si>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</si>
  <si>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</si>
  <si>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</si>
  <si>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</si>
  <si>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</si>
  <si>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</si>
  <si>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</si>
  <si>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</si>
  <si>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</si>
  <si>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</si>
  <si>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</si>
  <si>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</si>
  <si>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</si>
  <si>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</si>
  <si>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</si>
  <si>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</si>
  <si>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</si>
  <si>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</si>
  <si>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</si>
  <si>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</si>
  <si>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</si>
  <si>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</si>
  <si>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</si>
  <si>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</si>
  <si>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</si>
  <si>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</si>
  <si>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</si>
  <si>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</si>
  <si>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</si>
  <si>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</si>
  <si>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</si>
  <si>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</si>
  <si>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</si>
  <si>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</si>
  <si>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</si>
  <si>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</si>
  <si>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</si>
  <si>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</si>
  <si>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</si>
  <si>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</si>
  <si>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</si>
  <si>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</si>
  <si>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</si>
  <si>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</si>
  <si>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</si>
  <si>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</si>
  <si>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</si>
  <si>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</si>
  <si>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</si>
  <si>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</si>
  <si>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</si>
  <si>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</si>
  <si>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</si>
  <si>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</si>
  <si>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</si>
  <si>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</si>
  <si>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</si>
  <si>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</si>
  <si>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</si>
  <si>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</si>
  <si>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</si>
  <si>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</si>
  <si>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</si>
  <si>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</si>
  <si>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</si>
  <si>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</si>
  <si>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</si>
  <si>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</si>
  <si>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</si>
  <si>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</si>
  <si>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</si>
  <si>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</si>
  <si>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</si>
  <si>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</si>
  <si>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</si>
  <si>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</si>
  <si>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</si>
  <si>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</si>
  <si>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</si>
  <si>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</si>
  <si>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</si>
  <si>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</si>
  <si>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</si>
  <si>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</si>
  <si>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</si>
  <si>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</si>
  <si>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</si>
  <si>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</si>
  <si>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</si>
  <si>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</si>
  <si>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</si>
  <si>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</si>
  <si>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</si>
  <si>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</si>
  <si>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</si>
  <si>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</si>
  <si>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</si>
  <si>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</si>
  <si>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</si>
  <si>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</si>
  <si>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</si>
  <si>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</si>
  <si>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</si>
  <si>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</si>
  <si>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</si>
  <si>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</si>
  <si>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</si>
  <si>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</si>
  <si>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</si>
  <si>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</si>
  <si>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</si>
  <si>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</si>
  <si>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</si>
  <si>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</si>
  <si>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</si>
  <si>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</si>
  <si>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</si>
  <si>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</si>
  <si>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</si>
  <si>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</si>
  <si>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</si>
  <si>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</si>
  <si>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</si>
  <si>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</si>
  <si>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</si>
  <si>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</si>
  <si>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</si>
  <si>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</si>
  <si>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</si>
  <si>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</si>
  <si>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</si>
  <si>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</si>
  <si>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</si>
  <si>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</si>
  <si>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</si>
  <si>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</si>
  <si>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</si>
  <si>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</si>
  <si>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</si>
  <si>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</si>
  <si>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</si>
  <si>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</si>
  <si>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</si>
  <si>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</si>
  <si>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</si>
  <si>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</si>
  <si>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</si>
  <si>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</si>
  <si>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</si>
  <si>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</si>
  <si>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</si>
  <si>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</si>
  <si>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</si>
  <si>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</si>
  <si>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</si>
  <si>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</si>
  <si>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</si>
  <si>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</si>
  <si>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</si>
  <si>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</si>
  <si>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</si>
  <si>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</si>
  <si>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</si>
  <si>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</si>
  <si>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</si>
  <si>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</si>
  <si>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</si>
  <si>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</si>
  <si>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</si>
  <si>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</si>
  <si>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</si>
  <si>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</si>
  <si>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</si>
  <si>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</si>
  <si>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</si>
  <si>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</si>
  <si>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</si>
  <si>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</si>
  <si>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</si>
  <si>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</si>
  <si>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</si>
  <si>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</si>
  <si>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</si>
  <si>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</si>
  <si>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</si>
  <si>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</si>
  <si>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</si>
  <si>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</si>
  <si>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</si>
  <si>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</si>
  <si>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</si>
  <si>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</si>
  <si>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</si>
  <si>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</si>
  <si>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</si>
  <si>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</si>
  <si>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</si>
  <si>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</si>
  <si>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</si>
  <si>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</si>
  <si>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</si>
  <si>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</si>
  <si>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</si>
  <si>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</si>
  <si>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</si>
  <si>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</si>
  <si>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</si>
  <si>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</si>
  <si>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</si>
  <si>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</si>
  <si>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</si>
  <si>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</si>
  <si>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</si>
  <si>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</si>
  <si>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</si>
  <si>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</si>
  <si>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</si>
  <si>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</si>
  <si>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</si>
  <si>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</si>
  <si>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</si>
  <si>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</si>
  <si>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</si>
  <si>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</si>
  <si>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</si>
  <si>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</si>
  <si>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</si>
  <si>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</si>
  <si>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</si>
  <si>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</si>
  <si>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</si>
  <si>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</si>
  <si>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</si>
  <si>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</si>
  <si>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</si>
  <si>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</si>
  <si>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</si>
  <si>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</si>
  <si>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</si>
  <si>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</si>
  <si>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</si>
  <si>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</si>
  <si>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</si>
  <si>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</si>
  <si>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</si>
  <si>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</si>
  <si>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</si>
  <si>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</si>
  <si>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</si>
  <si>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</si>
  <si>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</si>
  <si>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</si>
  <si>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</si>
  <si>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</si>
  <si>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</si>
  <si>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</si>
  <si>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</si>
  <si>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</si>
  <si>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</si>
  <si>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</si>
  <si>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</si>
  <si>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</si>
  <si>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</si>
  <si>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</si>
  <si>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</si>
  <si>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</si>
  <si>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</si>
  <si>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</si>
  <si>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</si>
  <si>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</si>
  <si>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</si>
  <si>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</si>
  <si>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</si>
  <si>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</si>
  <si>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</si>
  <si>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</si>
  <si>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</si>
  <si>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</si>
  <si>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</si>
  <si>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</si>
  <si>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</si>
  <si>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</si>
  <si>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</si>
  <si>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</si>
  <si>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</si>
  <si>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</si>
  <si>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</si>
  <si>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</si>
  <si>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</si>
  <si>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</si>
  <si>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</si>
  <si>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</si>
  <si>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</si>
  <si>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</si>
  <si>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</si>
  <si>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</si>
  <si>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</si>
  <si>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</si>
  <si>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</si>
  <si>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</si>
  <si>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</si>
  <si>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</si>
  <si>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</si>
  <si>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</si>
  <si>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</si>
  <si>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</si>
  <si>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</si>
  <si>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</si>
  <si>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</si>
  <si>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</si>
  <si>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</si>
  <si>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</si>
  <si>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</si>
  <si>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</si>
  <si>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</si>
  <si>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</si>
  <si>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</si>
  <si>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</si>
  <si>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</si>
  <si>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</si>
  <si>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</si>
  <si>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</si>
  <si>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</si>
  <si>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</si>
  <si>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</si>
  <si>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</si>
  <si>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</si>
  <si>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</si>
  <si>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</si>
  <si>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</si>
  <si>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</si>
  <si>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</si>
  <si>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</si>
  <si>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</si>
  <si>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</si>
  <si>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</si>
  <si>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</si>
  <si>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</si>
  <si>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</si>
  <si>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</si>
  <si>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</si>
  <si>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</si>
  <si>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</si>
  <si>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</si>
  <si>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</si>
  <si>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</si>
  <si>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</si>
  <si>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</si>
  <si>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</si>
  <si>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</si>
  <si>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</si>
  <si>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</si>
  <si>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</si>
  <si>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</si>
  <si>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</si>
  <si>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</si>
  <si>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</si>
  <si>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</si>
  <si>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</si>
  <si>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</si>
  <si>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</si>
  <si>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</si>
  <si>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</si>
  <si>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</si>
  <si>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</si>
  <si>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</si>
  <si>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</si>
  <si>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</si>
  <si>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</si>
  <si>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</si>
  <si>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</si>
  <si>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</si>
  <si>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</si>
  <si>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</si>
  <si>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</si>
  <si>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</si>
  <si>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</si>
  <si>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</si>
  <si>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</si>
  <si>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</si>
  <si>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</si>
  <si>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</si>
  <si>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</si>
  <si>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</si>
  <si>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</si>
  <si>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</si>
  <si>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</si>
  <si>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</si>
  <si>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</si>
  <si>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</si>
  <si>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</si>
  <si>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</si>
  <si>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</si>
  <si>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</si>
  <si>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</si>
  <si>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</si>
  <si>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</si>
  <si>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</si>
  <si>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</si>
  <si>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</si>
  <si>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</si>
  <si>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</si>
  <si>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</si>
  <si>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</si>
  <si>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</si>
  <si>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</si>
  <si>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</si>
  <si>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</si>
  <si>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</si>
  <si>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</si>
  <si>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</si>
  <si>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</si>
  <si>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</si>
  <si>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</si>
  <si>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</si>
  <si>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</si>
  <si>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</si>
  <si>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</si>
  <si>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</si>
  <si>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</si>
  <si>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</si>
  <si>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</si>
  <si>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</si>
  <si>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</si>
  <si>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</si>
  <si>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</si>
  <si>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</si>
  <si>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</si>
  <si>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</si>
  <si>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</si>
  <si>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</si>
  <si>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</si>
  <si>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</si>
  <si>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</si>
  <si>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</si>
  <si>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</si>
  <si>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</si>
  <si>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</si>
  <si>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</si>
  <si>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</si>
  <si>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</si>
  <si>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</si>
  <si>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</si>
  <si>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</si>
  <si>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</si>
  <si>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</si>
  <si>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</si>
  <si>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</si>
  <si>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</si>
  <si>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</si>
  <si>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</si>
  <si>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</si>
  <si>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</si>
  <si>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</si>
  <si>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</si>
  <si>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</si>
  <si>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</si>
  <si>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</si>
  <si>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</si>
  <si>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</si>
  <si>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</si>
  <si>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</si>
  <si>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</si>
  <si>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</si>
  <si>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</si>
  <si>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</si>
  <si>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</si>
  <si>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</si>
  <si>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</si>
  <si>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</si>
  <si>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</si>
  <si>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</si>
  <si>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</si>
  <si>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</si>
  <si>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</si>
  <si>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</si>
  <si>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</si>
  <si>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</si>
  <si>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</si>
  <si>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</si>
  <si>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</si>
  <si>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</si>
  <si>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</si>
  <si>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</si>
  <si>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</si>
  <si>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</si>
  <si>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</si>
  <si>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</si>
  <si>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</si>
  <si>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</si>
  <si>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</si>
  <si>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</si>
  <si>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</si>
  <si>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</si>
  <si>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</si>
  <si>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</si>
  <si>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</si>
  <si>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</si>
  <si>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</si>
  <si>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</si>
  <si>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</si>
  <si>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</si>
  <si>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</si>
  <si>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</si>
  <si>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</si>
  <si>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</si>
  <si>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</si>
  <si>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</si>
  <si>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</si>
  <si>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</si>
  <si>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</si>
  <si>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</si>
  <si>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</si>
  <si>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</si>
  <si>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</si>
  <si>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</si>
  <si>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</si>
  <si>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</si>
  <si>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</si>
  <si>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</si>
  <si>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</si>
  <si>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</si>
  <si>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</si>
  <si>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</si>
  <si>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</si>
  <si>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</si>
  <si>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</si>
  <si>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</si>
  <si>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</si>
  <si>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</si>
  <si>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</si>
  <si>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</si>
  <si>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</si>
  <si>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</si>
  <si>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</si>
  <si>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</si>
  <si>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</si>
  <si>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</si>
  <si>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</si>
  <si>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</si>
  <si>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</si>
  <si>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</si>
  <si>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</si>
  <si>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</si>
  <si>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</si>
  <si>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</si>
  <si>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</si>
  <si>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</si>
  <si>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</si>
  <si>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</si>
  <si>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</si>
  <si>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</si>
  <si>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</si>
  <si>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</si>
  <si>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</si>
  <si>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</si>
  <si>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</si>
  <si>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</si>
  <si>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</si>
  <si>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</si>
  <si>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</si>
  <si>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</si>
  <si>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</si>
  <si>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</si>
  <si>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</si>
  <si>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</si>
  <si>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</si>
  <si>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</si>
  <si>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</si>
  <si>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</si>
  <si>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</si>
  <si>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</si>
  <si>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</si>
  <si>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</si>
  <si>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</si>
  <si>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</si>
  <si>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</si>
  <si>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</si>
  <si>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</si>
  <si>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</si>
  <si>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</si>
  <si>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</si>
  <si>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</si>
  <si>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</si>
  <si>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</si>
  <si>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</si>
  <si>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</si>
  <si>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</si>
  <si>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</si>
  <si>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</si>
  <si>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</si>
  <si>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</si>
  <si>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</si>
  <si>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</si>
  <si>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</si>
  <si>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</si>
  <si>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</si>
  <si>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</si>
  <si>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</si>
  <si>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</si>
  <si>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</si>
  <si>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</si>
  <si>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</si>
  <si>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</si>
  <si>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</si>
  <si>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</si>
  <si>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</si>
  <si>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</si>
  <si>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</si>
  <si>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</si>
  <si>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</si>
  <si>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</si>
  <si>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</si>
  <si>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</si>
  <si>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</si>
  <si>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</si>
  <si>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</si>
  <si>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</si>
  <si>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</si>
  <si>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</si>
  <si>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</si>
  <si>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</si>
  <si>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</si>
  <si>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</si>
  <si>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</si>
  <si>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</si>
  <si>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</si>
  <si>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</si>
  <si>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</si>
  <si>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</si>
  <si>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</si>
  <si>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</si>
  <si>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</si>
  <si>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</si>
  <si>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</si>
  <si>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</si>
  <si>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</si>
  <si>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</si>
  <si>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</si>
  <si>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</si>
  <si>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</si>
  <si>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</si>
  <si>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</si>
  <si>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</si>
  <si>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</si>
  <si>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</si>
  <si>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</si>
  <si>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</si>
  <si>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</si>
  <si>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</si>
  <si>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</si>
  <si>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</si>
  <si>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</si>
  <si>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</si>
  <si>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</si>
  <si>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</si>
  <si>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</si>
  <si>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</si>
  <si>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</si>
  <si>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</si>
  <si>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</si>
  <si>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</si>
  <si>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</si>
  <si>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</si>
  <si>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</si>
  <si>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</si>
  <si>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</si>
  <si>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</si>
  <si>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</si>
  <si>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</si>
  <si>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</si>
  <si>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</si>
  <si>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</si>
  <si>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</si>
  <si>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</si>
  <si>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</si>
  <si>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</si>
  <si>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</si>
  <si>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</si>
  <si>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</si>
  <si>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</si>
  <si>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</si>
  <si>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</si>
  <si>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</si>
  <si>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</si>
  <si>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</si>
  <si>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</si>
  <si>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</si>
  <si>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</si>
  <si>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</si>
  <si>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</si>
  <si>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</si>
  <si>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</si>
  <si>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</si>
  <si>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</si>
  <si>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</si>
  <si>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</si>
  <si>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</si>
  <si>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</si>
  <si>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</si>
  <si>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</si>
  <si>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</si>
  <si>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</si>
  <si>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</si>
  <si>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</si>
  <si>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</si>
  <si>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</si>
  <si>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</si>
  <si>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</si>
  <si>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</si>
  <si>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</si>
  <si>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</si>
  <si>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</si>
  <si>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</si>
  <si>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</si>
  <si>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</si>
  <si>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</si>
  <si>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</si>
  <si>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</si>
  <si>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</si>
  <si>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</si>
  <si>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</si>
  <si>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</si>
  <si>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</si>
  <si>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</si>
  <si>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</si>
  <si>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</si>
  <si>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</si>
  <si>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</si>
  <si>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</si>
  <si>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</si>
  <si>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</si>
  <si>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</si>
  <si>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</si>
  <si>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</si>
  <si>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</si>
  <si>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</si>
  <si>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</si>
  <si>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</si>
  <si>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</si>
  <si>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</si>
  <si>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</si>
  <si>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</si>
  <si>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</si>
  <si>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</si>
  <si>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</si>
  <si>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</si>
  <si>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</si>
  <si>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</si>
  <si>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</si>
  <si>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</si>
  <si>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</si>
  <si>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</si>
  <si>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</si>
  <si>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</si>
  <si>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</si>
  <si>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</si>
  <si>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</si>
  <si>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</si>
  <si>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</si>
  <si>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</si>
  <si>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</si>
  <si>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</si>
  <si>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</si>
  <si>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</si>
  <si>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</si>
  <si>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</si>
  <si>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</si>
  <si>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</si>
  <si>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</si>
  <si>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</si>
  <si>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</si>
  <si>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</si>
  <si>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</si>
  <si>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</si>
  <si>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</si>
  <si>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</si>
  <si>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</si>
  <si>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</si>
  <si>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</si>
  <si>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</si>
  <si>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</si>
  <si>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</si>
  <si>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</si>
  <si>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</si>
  <si>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</si>
  <si>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</si>
  <si>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</si>
  <si>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</si>
  <si>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</si>
  <si>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</si>
  <si>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</si>
  <si>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</si>
  <si>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</si>
  <si>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</si>
  <si>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</si>
  <si>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</si>
  <si>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</si>
  <si>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</si>
  <si>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</si>
  <si>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</si>
  <si>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</si>
  <si>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</si>
  <si>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</si>
  <si>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</si>
  <si>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</si>
  <si>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</si>
  <si>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</si>
  <si>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</si>
  <si>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</si>
  <si>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</si>
  <si>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</si>
  <si>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</si>
  <si>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</si>
  <si>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</si>
  <si>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</si>
  <si>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</si>
  <si>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</si>
  <si>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</si>
  <si>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</si>
  <si>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</si>
  <si>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</si>
  <si>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</si>
  <si>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</si>
  <si>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</si>
  <si>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</si>
  <si>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</si>
  <si>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</si>
  <si>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</si>
  <si>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</si>
  <si>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</si>
  <si>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</si>
  <si>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</si>
  <si>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</si>
  <si>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</si>
  <si>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</si>
  <si>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</si>
  <si>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</si>
  <si>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</si>
  <si>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</si>
  <si>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</si>
  <si>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</si>
  <si>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</si>
  <si>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</si>
  <si>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</si>
  <si>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</si>
  <si>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</si>
  <si>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</si>
  <si>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</si>
  <si>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</si>
  <si>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</si>
  <si>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</si>
  <si>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</si>
  <si>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</si>
  <si>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</si>
  <si>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</si>
  <si>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</si>
  <si>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</si>
  <si>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</si>
  <si>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</si>
  <si>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</si>
  <si>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</si>
  <si>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</si>
  <si>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</si>
  <si>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</si>
  <si>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</si>
  <si>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</si>
  <si>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</si>
  <si>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</si>
  <si>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</si>
  <si>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</si>
  <si>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</si>
  <si>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</si>
  <si>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</si>
  <si>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</si>
  <si>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</si>
  <si>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</si>
  <si>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</si>
  <si>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</si>
  <si>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</si>
  <si>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</si>
  <si>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</si>
  <si>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</si>
  <si>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</si>
  <si>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</si>
  <si>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</si>
  <si>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</si>
  <si>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</si>
  <si>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</si>
  <si>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</si>
  <si>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</si>
  <si>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</si>
  <si>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</si>
  <si>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</si>
  <si>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</si>
  <si>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</si>
  <si>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</si>
  <si>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</si>
  <si>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</si>
  <si>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</si>
  <si>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</si>
  <si>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</si>
  <si>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</si>
  <si>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</si>
  <si>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</si>
  <si>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</si>
  <si>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</si>
  <si>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</si>
  <si>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</si>
  <si>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</si>
  <si>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</si>
  <si>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</si>
  <si>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</si>
  <si>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</si>
  <si>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</si>
  <si>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</si>
  <si>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</si>
  <si>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</si>
  <si>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</si>
  <si>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</si>
  <si>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</si>
  <si>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</si>
  <si>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</si>
  <si>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</si>
  <si>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</si>
  <si>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</si>
  <si>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</si>
  <si>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</si>
  <si>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</si>
  <si>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</si>
  <si>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</si>
  <si>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</si>
  <si>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</si>
  <si>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</si>
  <si>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</si>
  <si>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</si>
  <si>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</si>
  <si>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</si>
  <si>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</si>
  <si>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</si>
  <si>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</si>
  <si>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</si>
  <si>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</si>
  <si>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</si>
  <si>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</si>
  <si>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</si>
  <si>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</si>
  <si>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</si>
  <si>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</si>
  <si>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</si>
  <si>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</si>
  <si>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</si>
  <si>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</si>
  <si>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</si>
  <si>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</si>
  <si>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</si>
  <si>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</si>
  <si>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</si>
  <si>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</si>
  <si>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</si>
  <si>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</si>
  <si>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</si>
  <si>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</si>
  <si>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</si>
  <si>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</si>
  <si>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</si>
  <si>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</si>
  <si>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</si>
  <si>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</si>
  <si>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</si>
  <si>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</si>
  <si>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</si>
  <si>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</si>
  <si>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</si>
  <si>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</si>
  <si>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</si>
  <si>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</si>
  <si>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</si>
  <si>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</si>
  <si>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</si>
  <si>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</si>
  <si>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</si>
  <si>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</si>
  <si>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</si>
  <si>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</si>
  <si>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</si>
  <si>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</si>
  <si>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</si>
  <si>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</si>
  <si>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</si>
  <si>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</si>
  <si>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</si>
  <si>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</si>
  <si>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</si>
  <si>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</si>
  <si>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</si>
  <si>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</si>
  <si>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</si>
  <si>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</si>
  <si>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</si>
  <si>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</si>
  <si>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</si>
  <si>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</si>
  <si>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</si>
  <si>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</si>
  <si>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</si>
  <si>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</si>
  <si>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</si>
  <si>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</si>
  <si>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</si>
  <si>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</si>
  <si>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</si>
  <si>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</si>
  <si>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</si>
  <si>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</si>
  <si>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</si>
  <si>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</si>
  <si>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</si>
  <si>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</si>
  <si>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</si>
  <si>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</si>
  <si>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</si>
  <si>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</si>
  <si>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</si>
  <si>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</si>
  <si>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</si>
  <si>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</si>
  <si>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</si>
  <si>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</si>
  <si>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</si>
  <si>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</si>
  <si>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</si>
  <si>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</si>
  <si>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</si>
  <si>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</si>
  <si>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</si>
  <si>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</si>
  <si>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</si>
  <si>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</si>
  <si>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</si>
  <si>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</si>
  <si>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</si>
  <si>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</si>
  <si>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</si>
  <si>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</si>
  <si>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</si>
  <si>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</si>
  <si>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</si>
  <si>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</si>
  <si>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</si>
  <si>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</si>
  <si>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</si>
  <si>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</si>
  <si>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</si>
  <si>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</si>
  <si>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</si>
  <si>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</si>
  <si>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</si>
  <si>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</si>
  <si>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</si>
  <si>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</si>
  <si>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</si>
  <si>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</si>
  <si>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</si>
  <si>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</si>
  <si>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</si>
  <si>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</si>
  <si>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</si>
  <si>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</si>
  <si>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</si>
  <si>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</si>
  <si>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</si>
  <si>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</si>
  <si>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</si>
  <si>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</si>
  <si>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</si>
  <si>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</si>
  <si>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</si>
  <si>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</si>
  <si>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</si>
  <si>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</si>
  <si>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</si>
  <si>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</si>
  <si>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</si>
  <si>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</si>
  <si>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</si>
  <si>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</si>
  <si>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</si>
  <si>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</si>
  <si>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</si>
  <si>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</si>
  <si>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</si>
  <si>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</si>
  <si>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</si>
  <si>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</si>
  <si>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</si>
  <si>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</si>
  <si>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</si>
  <si>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</si>
  <si>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</si>
  <si>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</si>
  <si>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</si>
  <si>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</si>
  <si>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</si>
  <si>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</si>
  <si>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</si>
  <si>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</si>
  <si>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</si>
  <si>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</si>
  <si>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</si>
  <si>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</si>
  <si>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</si>
  <si>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</si>
  <si>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</si>
  <si>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</si>
  <si>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</si>
  <si>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</si>
  <si>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</si>
  <si>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</si>
  <si>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</si>
  <si>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</si>
  <si>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</si>
  <si>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</si>
  <si>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</si>
  <si>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</si>
  <si>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</si>
  <si>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</si>
  <si>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</si>
  <si>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</si>
  <si>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</si>
  <si>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</si>
  <si>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</si>
  <si>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</si>
  <si>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</si>
  <si>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</si>
  <si>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</si>
  <si>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</si>
  <si>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</si>
  <si>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</si>
  <si>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</si>
  <si>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</si>
  <si>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</si>
  <si>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</si>
  <si>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</si>
  <si>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</si>
  <si>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</si>
  <si>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</si>
  <si>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</si>
  <si>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</si>
  <si>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</si>
  <si>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</si>
  <si>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</si>
  <si>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</si>
  <si>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</si>
  <si>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</si>
  <si>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</si>
  <si>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</si>
  <si>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</si>
  <si>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</si>
  <si>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</si>
  <si>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</si>
  <si>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</si>
  <si>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</si>
  <si>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</si>
  <si>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</si>
  <si>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</si>
  <si>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</si>
  <si>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</si>
  <si>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</si>
  <si>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</si>
  <si>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</si>
  <si>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</si>
  <si>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</si>
  <si>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</si>
  <si>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</si>
  <si>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</si>
  <si>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</si>
  <si>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</si>
  <si>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</si>
  <si>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</si>
  <si>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</si>
  <si>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</si>
  <si>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</si>
  <si>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</si>
  <si>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</si>
  <si>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</si>
  <si>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</si>
  <si>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</si>
  <si>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</si>
  <si>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</si>
  <si>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</si>
  <si>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</si>
  <si>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</si>
  <si>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</si>
  <si>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</si>
  <si>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</si>
  <si>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</si>
  <si>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</si>
  <si>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</si>
  <si>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</si>
  <si>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</si>
  <si>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</si>
  <si>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</si>
  <si>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</si>
  <si>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</si>
  <si>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</si>
  <si>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</si>
  <si>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</si>
  <si>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</si>
  <si>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</si>
  <si>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</si>
  <si>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</si>
  <si>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</si>
  <si>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</si>
  <si>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</si>
  <si>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</si>
  <si>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</si>
  <si>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</si>
  <si>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</si>
  <si>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</si>
  <si>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</si>
  <si>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</si>
  <si>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</si>
  <si>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</si>
  <si>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</si>
  <si>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</si>
  <si>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</si>
  <si>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</si>
  <si>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</si>
  <si>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</si>
  <si>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</si>
  <si>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</si>
  <si>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</si>
  <si>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</si>
  <si>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</si>
  <si>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</si>
  <si>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</si>
  <si>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</si>
  <si>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</si>
  <si>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</si>
  <si>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</si>
  <si>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</si>
  <si>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</si>
  <si>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</si>
  <si>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</si>
  <si>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</si>
  <si>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</si>
  <si>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</si>
  <si>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</si>
  <si>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</si>
  <si>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</si>
  <si>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</si>
  <si>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</si>
  <si>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</si>
  <si>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</si>
  <si>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</si>
  <si>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</si>
  <si>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</si>
  <si>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</si>
  <si>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</si>
  <si>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</si>
  <si>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</si>
  <si>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</si>
  <si>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</si>
  <si>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</si>
  <si>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</si>
  <si>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</si>
  <si>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</si>
  <si>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</si>
  <si>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</si>
  <si>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</si>
  <si>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</si>
  <si>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</si>
  <si>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</si>
  <si>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</si>
  <si>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</si>
  <si>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</si>
  <si>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</si>
  <si>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</si>
  <si>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</si>
  <si>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</si>
  <si>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</si>
  <si>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</si>
  <si>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</si>
  <si>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</si>
  <si>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</si>
  <si>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</si>
  <si>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</si>
  <si>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</si>
  <si>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</si>
  <si>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</si>
  <si>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</si>
  <si>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</si>
  <si>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</si>
  <si>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</si>
  <si>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</si>
  <si>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</si>
  <si>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</si>
  <si>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</si>
  <si>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</si>
  <si>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</si>
  <si>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</si>
  <si>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</si>
  <si>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</si>
  <si>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</si>
  <si>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</si>
  <si>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</si>
  <si>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</si>
  <si>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</si>
  <si>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</si>
  <si>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</si>
  <si>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</si>
  <si>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</si>
  <si>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</si>
  <si>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</si>
  <si>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</si>
  <si>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</si>
  <si>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</si>
  <si>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</si>
  <si>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</si>
  <si>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</si>
  <si>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</si>
  <si>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</si>
  <si>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</si>
  <si>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</si>
  <si>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</si>
  <si>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</si>
  <si>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</si>
  <si>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</si>
  <si>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</si>
  <si>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</si>
  <si>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</si>
  <si>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</si>
  <si>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</si>
  <si>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</si>
  <si>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</si>
  <si>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</si>
  <si>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</si>
  <si>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</si>
  <si>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</si>
  <si>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</si>
  <si>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</si>
  <si>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</si>
  <si>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</si>
  <si>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</si>
  <si>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</si>
  <si>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</si>
  <si>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</si>
  <si>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</si>
  <si>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</si>
  <si>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</si>
  <si>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</si>
  <si>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</si>
  <si>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</si>
  <si>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</si>
  <si>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</si>
  <si>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</si>
  <si>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</si>
  <si>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</si>
  <si>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</si>
  <si>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</si>
  <si>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</si>
  <si>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</si>
  <si>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</si>
  <si>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</si>
  <si>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</si>
  <si>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</si>
  <si>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</si>
  <si>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</si>
  <si>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</si>
  <si>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</si>
  <si>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</si>
  <si>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</si>
  <si>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</si>
  <si>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</si>
  <si>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</si>
  <si>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</si>
  <si>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</si>
  <si>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</si>
  <si>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</si>
  <si>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</si>
  <si>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</si>
  <si>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</si>
  <si>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</si>
  <si>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</si>
  <si>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</si>
  <si>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</si>
  <si>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</si>
  <si>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</si>
  <si>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</si>
  <si>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</si>
  <si>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</si>
  <si>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</si>
  <si>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</si>
  <si>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</si>
  <si>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</si>
  <si>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</si>
  <si>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</si>
  <si>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</si>
  <si>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</si>
  <si>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</si>
  <si>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</si>
  <si>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</si>
  <si>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</si>
  <si>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</si>
  <si>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</si>
  <si>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</si>
  <si>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</si>
  <si>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</si>
  <si>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</si>
  <si>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</si>
  <si>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</si>
  <si>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</si>
  <si>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</si>
  <si>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</si>
  <si>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</si>
  <si>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</si>
  <si>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</si>
  <si>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</si>
  <si>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</si>
  <si>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</si>
  <si>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</si>
  <si>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</si>
  <si>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</si>
  <si>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</si>
  <si>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</si>
  <si>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</si>
  <si>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</si>
  <si>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</si>
  <si>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</si>
  <si>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</si>
  <si>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</si>
  <si>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</si>
  <si>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</si>
  <si>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</si>
  <si>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</si>
  <si>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</si>
  <si>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</si>
  <si>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</si>
  <si>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</si>
  <si>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</si>
  <si>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</si>
  <si>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</si>
  <si>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</si>
  <si>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</si>
  <si>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</si>
  <si>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</si>
  <si>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</si>
  <si>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</si>
  <si>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</si>
  <si>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</si>
  <si>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</si>
  <si>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</si>
  <si>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</si>
  <si>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</si>
  <si>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</si>
  <si>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</si>
  <si>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</si>
  <si>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</si>
  <si>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</si>
  <si>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</si>
  <si>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</si>
  <si>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</si>
  <si>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</si>
  <si>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</si>
  <si>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</si>
  <si>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</si>
  <si>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</si>
  <si>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</si>
  <si>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</si>
  <si>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</si>
  <si>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</si>
  <si>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</si>
  <si>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</si>
  <si>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</si>
  <si>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</si>
  <si>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</si>
  <si>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</si>
  <si>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</si>
  <si>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</si>
  <si>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</si>
  <si>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</si>
  <si>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</si>
  <si>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</si>
  <si>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</si>
  <si>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</si>
  <si>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</si>
  <si>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</si>
  <si>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</si>
  <si>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</si>
  <si>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</si>
  <si>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</si>
  <si>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</si>
  <si>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</si>
  <si>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</si>
  <si>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</si>
  <si>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</si>
  <si>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</si>
  <si>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</si>
  <si>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</si>
  <si>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</si>
  <si>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</si>
  <si>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</si>
  <si>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</si>
  <si>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</si>
  <si>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</si>
  <si>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</si>
  <si>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</si>
  <si>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</si>
  <si>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</si>
  <si>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</si>
  <si>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</si>
  <si>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</si>
  <si>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</si>
  <si>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</si>
  <si>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</si>
  <si>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</si>
  <si>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</si>
  <si>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</si>
  <si>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</si>
  <si>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</si>
  <si>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</si>
  <si>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</si>
  <si>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</si>
  <si>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</si>
  <si>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</si>
  <si>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</si>
  <si>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</si>
  <si>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</si>
  <si>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</si>
  <si>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</si>
  <si>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</si>
  <si>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</si>
  <si>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</si>
  <si>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</si>
  <si>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</si>
  <si>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</si>
  <si>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</si>
  <si>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</si>
  <si>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</si>
  <si>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</si>
  <si>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</si>
  <si>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</si>
  <si>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</si>
  <si>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</si>
  <si>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</si>
  <si>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</si>
  <si>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</si>
  <si>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</si>
  <si>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</si>
  <si>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</si>
  <si>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</si>
  <si>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</si>
  <si>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</si>
  <si>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</si>
  <si>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</si>
  <si>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</si>
  <si>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</si>
  <si>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</si>
  <si>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</si>
  <si>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</si>
  <si>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</si>
  <si>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</si>
  <si>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</si>
  <si>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</si>
  <si>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</si>
  <si>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</si>
  <si>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</si>
  <si>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</si>
  <si>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</si>
  <si>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</si>
  <si>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</si>
  <si>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</si>
  <si>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</si>
  <si>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</si>
  <si>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</si>
  <si>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</si>
  <si>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</si>
  <si>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</si>
  <si>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</si>
  <si>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</si>
  <si>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</si>
  <si>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</si>
  <si>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</si>
  <si>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</si>
  <si>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</si>
  <si>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</si>
  <si>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</si>
  <si>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</si>
  <si>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</si>
  <si>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</si>
  <si>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</si>
  <si>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</si>
  <si>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</si>
  <si>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</si>
  <si>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</si>
  <si>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</si>
  <si>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</si>
  <si>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</si>
  <si>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</si>
  <si>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</si>
  <si>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</si>
  <si>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</si>
  <si>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</si>
  <si>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</si>
  <si>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</si>
  <si>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</si>
  <si>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</si>
  <si>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</si>
  <si>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</si>
  <si>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</si>
  <si>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</si>
  <si>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</si>
  <si>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</si>
  <si>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</si>
  <si>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</si>
  <si>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</si>
  <si>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</si>
  <si>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</si>
  <si>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</si>
  <si>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</si>
  <si>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</si>
  <si>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</si>
  <si>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</si>
  <si>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</si>
  <si>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</si>
  <si>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</si>
  <si>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</si>
  <si>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</si>
  <si>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</si>
  <si>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</si>
  <si>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</si>
  <si>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</si>
  <si>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</si>
  <si>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</si>
  <si>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</si>
  <si>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</si>
  <si>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</si>
  <si>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</si>
  <si>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</si>
  <si>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</si>
  <si>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</si>
  <si>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</si>
  <si>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</si>
  <si>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</si>
  <si>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</si>
  <si>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</si>
  <si>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</si>
  <si>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</si>
  <si>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</si>
  <si>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</si>
  <si>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</si>
  <si>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</si>
  <si>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</si>
  <si>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</si>
  <si>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</si>
  <si>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</si>
  <si>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</si>
  <si>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</si>
  <si>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</si>
  <si>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</si>
  <si>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</si>
  <si>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</si>
  <si>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</si>
  <si>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</si>
  <si>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</si>
  <si>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</si>
  <si>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</si>
  <si>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</si>
  <si>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</si>
  <si>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</si>
  <si>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</si>
  <si>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</si>
  <si>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</si>
  <si>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</si>
  <si>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</si>
  <si>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</si>
  <si>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</si>
  <si>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</si>
  <si>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</si>
  <si>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</si>
  <si>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</si>
  <si>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</si>
  <si>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</si>
  <si>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</si>
  <si>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</si>
  <si>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</si>
  <si>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</si>
  <si>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</si>
  <si>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</si>
  <si>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</si>
  <si>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</si>
  <si>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</si>
  <si>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</si>
  <si>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</si>
  <si>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</si>
  <si>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</si>
  <si>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</si>
  <si>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</si>
  <si>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</si>
  <si>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</si>
  <si>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</si>
  <si>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</si>
  <si>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</si>
  <si>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</si>
  <si>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</si>
  <si>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</si>
  <si>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</si>
  <si>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</si>
  <si>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</si>
  <si>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</si>
  <si>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</si>
  <si>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</si>
  <si>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</si>
  <si>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</si>
  <si>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</si>
  <si>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</si>
  <si>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</si>
  <si>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</si>
  <si>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</si>
  <si>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</si>
  <si>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</si>
  <si>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</si>
  <si>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</si>
  <si>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</si>
  <si>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</si>
  <si>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</si>
  <si>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</si>
  <si>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</si>
  <si>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</si>
  <si>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</si>
  <si>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</si>
  <si>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</si>
  <si>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</si>
  <si>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</si>
  <si>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</si>
  <si>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</si>
  <si>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</si>
  <si>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</si>
  <si>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</si>
  <si>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</si>
  <si>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</si>
  <si>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</si>
  <si>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</si>
  <si>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</si>
  <si>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</si>
  <si>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</si>
  <si>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</si>
  <si>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</si>
  <si>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</si>
  <si>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</si>
  <si>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</si>
  <si>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</si>
  <si>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</si>
  <si>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</si>
  <si>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</si>
  <si>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</si>
  <si>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</si>
  <si>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</si>
  <si>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</si>
  <si>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</si>
  <si>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</si>
  <si>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</si>
  <si>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</si>
  <si>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</si>
  <si>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</si>
  <si>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</si>
  <si>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</si>
  <si>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</si>
  <si>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</si>
  <si>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</si>
  <si>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</si>
  <si>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</si>
  <si>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</si>
  <si>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</si>
  <si>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</si>
  <si>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</si>
  <si>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</si>
  <si>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</si>
  <si>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</si>
  <si>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</si>
  <si>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</si>
  <si>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</si>
  <si>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</si>
  <si>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</si>
  <si>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</si>
  <si>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</si>
  <si>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</si>
  <si>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</si>
  <si>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</si>
  <si>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</si>
  <si>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</si>
  <si>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</si>
  <si>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</si>
  <si>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</si>
  <si>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</si>
  <si>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</si>
  <si>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</si>
  <si>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</si>
  <si>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</si>
  <si>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</si>
  <si>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</si>
  <si>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</si>
  <si>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</si>
  <si>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</si>
  <si>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</si>
  <si>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</si>
  <si>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</si>
  <si>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</si>
  <si>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</si>
  <si>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</si>
  <si>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</si>
  <si>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</si>
  <si>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</si>
  <si>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</si>
  <si>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</si>
  <si>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</si>
  <si>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</si>
  <si>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</si>
  <si>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</si>
  <si>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</si>
  <si>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</si>
  <si>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</si>
  <si>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</si>
  <si>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</si>
  <si>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</si>
  <si>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</si>
  <si>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</si>
  <si>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</si>
  <si>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</si>
  <si>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</si>
  <si>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</si>
  <si>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</si>
  <si>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</si>
  <si>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</si>
  <si>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</si>
  <si>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</si>
  <si>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</si>
  <si>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</si>
  <si>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</si>
  <si>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</si>
  <si>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</si>
  <si>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</si>
  <si>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</si>
  <si>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</si>
  <si>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</si>
  <si>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</si>
  <si>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</si>
  <si>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</si>
  <si>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</si>
  <si>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</si>
  <si>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</si>
  <si>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</si>
  <si>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</si>
  <si>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</si>
  <si>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</si>
  <si>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</si>
  <si>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</si>
  <si>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</si>
  <si>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</si>
  <si>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</si>
  <si>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</si>
  <si>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</si>
  <si>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</si>
  <si>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</si>
  <si>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</si>
  <si>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</si>
  <si>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</si>
  <si>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</si>
  <si>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</si>
  <si>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</si>
  <si>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</si>
  <si>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</si>
  <si>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</si>
  <si>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</si>
  <si>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</si>
  <si>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</si>
  <si>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</si>
  <si>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</si>
  <si>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</si>
  <si>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</si>
  <si>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</si>
  <si>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</si>
  <si>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</si>
  <si>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</si>
  <si>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</si>
  <si>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</si>
  <si>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</si>
  <si>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</si>
  <si>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</si>
  <si>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</si>
  <si>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</si>
  <si>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</si>
  <si>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</si>
  <si>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</si>
  <si>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</si>
  <si>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</si>
  <si>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</si>
  <si>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</si>
  <si>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</si>
  <si>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</si>
  <si>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</si>
  <si>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</si>
  <si>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</si>
  <si>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</si>
  <si>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</si>
  <si>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</si>
  <si>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</si>
  <si>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</si>
  <si>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</si>
  <si>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</si>
  <si>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</si>
  <si>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</si>
  <si>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</si>
  <si>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</si>
  <si>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</si>
  <si>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</si>
  <si>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</si>
  <si>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</si>
  <si>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</si>
  <si>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</si>
  <si>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</si>
  <si>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</si>
  <si>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</si>
  <si>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</si>
  <si>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</si>
  <si>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</si>
  <si>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</si>
  <si>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</si>
  <si>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</si>
  <si>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</si>
  <si>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</si>
  <si>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</si>
  <si>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</si>
  <si>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</si>
  <si>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</si>
  <si>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</si>
  <si>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</si>
  <si>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</si>
  <si>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</si>
  <si>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</si>
  <si>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</si>
  <si>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</si>
  <si>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</si>
  <si>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</si>
  <si>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</si>
  <si>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</si>
  <si>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</si>
  <si>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</si>
  <si>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</si>
  <si>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</si>
  <si>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</si>
  <si>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</si>
  <si>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</si>
  <si>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</si>
  <si>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</si>
  <si>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</si>
  <si>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</si>
  <si>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</si>
  <si>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</si>
  <si>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</si>
  <si>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</si>
  <si>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</si>
  <si>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</si>
  <si>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</si>
  <si>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</si>
  <si>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</si>
  <si>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</si>
  <si>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</si>
  <si>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</si>
  <si>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</si>
  <si>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</si>
  <si>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</si>
  <si>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</si>
  <si>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</si>
  <si>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</si>
  <si>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</si>
  <si>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</si>
  <si>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</si>
  <si>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</si>
  <si>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</si>
  <si>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</si>
  <si>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</si>
  <si>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</si>
  <si>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</si>
  <si>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</si>
  <si>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</si>
  <si>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</si>
  <si>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</si>
  <si>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</si>
  <si>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</si>
  <si>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</si>
  <si>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</si>
  <si>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</si>
  <si>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</si>
  <si>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</si>
  <si>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</si>
  <si>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</si>
  <si>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</si>
  <si>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</si>
  <si>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</si>
  <si>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</si>
  <si>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</si>
  <si>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</si>
  <si>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</si>
  <si>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</si>
  <si>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</si>
  <si>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</si>
  <si>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</si>
  <si>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</si>
  <si>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</si>
  <si>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</si>
  <si>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</si>
  <si>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</si>
  <si>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</si>
  <si>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</si>
  <si>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</si>
  <si>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</si>
  <si>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</si>
  <si>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</si>
  <si>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</si>
  <si>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</si>
  <si>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</si>
  <si>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</si>
  <si>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</si>
  <si>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</si>
  <si>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</si>
  <si>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</si>
  <si>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</si>
  <si>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</si>
  <si>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</si>
  <si>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</si>
  <si>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</si>
  <si>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</si>
  <si>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</si>
  <si>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</si>
  <si>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</si>
  <si>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</si>
  <si>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</si>
  <si>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</si>
  <si>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</si>
  <si>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</si>
  <si>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</si>
  <si>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</si>
  <si>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</si>
  <si>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</si>
  <si>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</si>
  <si>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</si>
  <si>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</si>
  <si>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</si>
  <si>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</si>
  <si>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</si>
  <si>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</si>
  <si>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</si>
  <si>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</si>
  <si>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</si>
  <si>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</si>
  <si>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</si>
  <si>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</si>
  <si>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</si>
  <si>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</si>
  <si>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</si>
  <si>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</si>
  <si>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</si>
  <si>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</si>
  <si>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</si>
  <si>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</si>
  <si>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</si>
  <si>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</si>
  <si>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</si>
  <si>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</si>
  <si>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</si>
  <si>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</si>
  <si>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</si>
  <si>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</si>
  <si>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</si>
  <si>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</si>
  <si>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</si>
  <si>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</si>
  <si>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</si>
  <si>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</si>
  <si>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</si>
  <si>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</si>
  <si>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</si>
  <si>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</si>
  <si>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</si>
  <si>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</si>
  <si>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</si>
  <si>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</si>
  <si>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</si>
  <si>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</si>
  <si>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</si>
  <si>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</si>
  <si>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</si>
  <si>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</si>
  <si>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</si>
  <si>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</si>
  <si>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</si>
  <si>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</si>
  <si>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</si>
  <si>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</si>
  <si>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</si>
  <si>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</si>
  <si>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</si>
  <si>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</si>
  <si>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</si>
  <si>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</si>
  <si>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</si>
  <si>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</si>
  <si>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</si>
  <si>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</si>
  <si>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</si>
  <si>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</si>
  <si>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</si>
  <si>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</si>
  <si>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</si>
  <si>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</si>
  <si>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</si>
  <si>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</si>
  <si>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</si>
  <si>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</si>
  <si>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</si>
  <si>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</si>
  <si>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</si>
  <si>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</si>
  <si>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</si>
  <si>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</si>
  <si>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</si>
  <si>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</si>
  <si>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</si>
  <si>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</si>
  <si>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</si>
  <si>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</si>
  <si>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</si>
  <si>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</si>
  <si>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</si>
  <si>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</si>
  <si>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</si>
  <si>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</si>
  <si>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</si>
  <si>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</si>
  <si>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</si>
  <si>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</si>
  <si>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</si>
  <si>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</si>
  <si>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</si>
  <si>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</si>
  <si>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</si>
  <si>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</si>
  <si>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</si>
  <si>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</si>
  <si>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</si>
  <si>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</si>
  <si>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</si>
  <si>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</si>
  <si>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</si>
  <si>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</si>
  <si>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</si>
  <si>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</si>
  <si>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</si>
  <si>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</si>
  <si>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</si>
  <si>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</si>
  <si>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</si>
  <si>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</si>
  <si>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</si>
  <si>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</si>
  <si>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</si>
  <si>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</si>
  <si>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</si>
  <si>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</si>
  <si>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</si>
  <si>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</si>
  <si>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</si>
  <si>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</si>
  <si>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</si>
  <si>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</si>
  <si>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</si>
  <si>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</si>
  <si>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</si>
  <si>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</si>
  <si>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</si>
  <si>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</si>
  <si>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</si>
  <si>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</si>
  <si>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</si>
  <si>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</si>
  <si>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</si>
  <si>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</si>
  <si>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</si>
  <si>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</si>
  <si>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</si>
  <si>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</si>
  <si>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</si>
  <si>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</si>
  <si>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</si>
  <si>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</si>
  <si>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</si>
  <si>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</si>
  <si>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</si>
  <si>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</si>
  <si>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</si>
  <si>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</si>
  <si>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</si>
  <si>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</si>
  <si>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</si>
  <si>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</si>
  <si>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</si>
  <si>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</si>
  <si>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</si>
  <si>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</si>
  <si>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</si>
  <si>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</si>
  <si>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</si>
  <si>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</si>
  <si>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</si>
  <si>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</si>
  <si>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</si>
  <si>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</si>
  <si>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</si>
  <si>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</si>
  <si>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</si>
  <si>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</si>
  <si>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</si>
  <si>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</si>
  <si>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</si>
  <si>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</si>
  <si>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</si>
  <si>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</si>
  <si>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</si>
  <si>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</si>
  <si>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</si>
  <si>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</si>
  <si>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</si>
  <si>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</si>
  <si>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</si>
  <si>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</si>
  <si>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</si>
  <si>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</si>
  <si>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</si>
  <si>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</si>
  <si>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</si>
  <si>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</si>
  <si>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</si>
  <si>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</si>
  <si>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</si>
  <si>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</si>
  <si>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</si>
  <si>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</si>
  <si>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</si>
  <si>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</si>
  <si>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</si>
  <si>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</si>
  <si>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</si>
  <si>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</si>
  <si>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</si>
  <si>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</si>
  <si>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</si>
  <si>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</si>
  <si>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</si>
  <si>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</si>
  <si>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</si>
  <si>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</si>
  <si>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</si>
  <si>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</si>
  <si>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</si>
  <si>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</si>
  <si>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</si>
  <si>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</si>
  <si>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</si>
  <si>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</si>
  <si>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</si>
  <si>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</si>
  <si>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</si>
  <si>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</si>
  <si>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</si>
  <si>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</si>
  <si>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</si>
  <si>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</si>
  <si>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</si>
  <si>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</si>
  <si>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</si>
  <si>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</si>
  <si>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</si>
  <si>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</si>
  <si>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</si>
  <si>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</si>
  <si>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</si>
  <si>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</si>
  <si>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</si>
  <si>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</si>
  <si>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</si>
  <si>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</si>
  <si>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</si>
  <si>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</si>
  <si>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</si>
  <si>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</si>
  <si>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</si>
  <si>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</si>
  <si>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</si>
  <si>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</si>
  <si>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</si>
  <si>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</si>
  <si>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</si>
  <si>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</si>
  <si>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</si>
  <si>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</si>
  <si>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</si>
  <si>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</si>
  <si>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</si>
  <si>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</si>
  <si>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</si>
  <si>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</si>
  <si>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</si>
  <si>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</si>
  <si>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</si>
  <si>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</si>
  <si>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</si>
  <si>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</si>
  <si>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</si>
  <si>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</si>
  <si>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</si>
  <si>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</si>
  <si>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</si>
  <si>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</si>
  <si>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</si>
  <si>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</si>
  <si>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</si>
  <si>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</si>
  <si>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</si>
  <si>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</si>
  <si>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</si>
  <si>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</si>
  <si>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</si>
  <si>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</si>
  <si>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</si>
  <si>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</si>
  <si>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</si>
  <si>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</si>
  <si>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</si>
  <si>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</si>
  <si>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</si>
  <si>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</si>
  <si>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</si>
  <si>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</si>
  <si>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</si>
  <si>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</si>
  <si>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</si>
  <si>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</si>
  <si>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</si>
  <si>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</si>
  <si>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</si>
  <si>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</si>
  <si>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</si>
  <si>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</si>
  <si>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</si>
  <si>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</si>
  <si>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</si>
  <si>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</si>
  <si>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</si>
  <si>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</si>
  <si>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</si>
  <si>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</si>
  <si>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</si>
  <si>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</si>
  <si>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</si>
  <si>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</si>
  <si>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</si>
  <si>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</si>
  <si>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</si>
  <si>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</si>
  <si>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</si>
  <si>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</si>
  <si>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</si>
  <si>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</si>
  <si>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</si>
  <si>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</si>
  <si>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</si>
  <si>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</si>
  <si>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</si>
  <si>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</si>
  <si>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</si>
  <si>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</si>
  <si>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</si>
  <si>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</si>
  <si>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</si>
  <si>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</si>
  <si>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</si>
  <si>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</si>
  <si>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</si>
  <si>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</si>
  <si>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</si>
  <si>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</si>
  <si>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</si>
  <si>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</si>
  <si>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</si>
  <si>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</si>
  <si>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</si>
  <si>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</si>
  <si>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</si>
  <si>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</si>
  <si>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</si>
  <si>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</si>
  <si>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</si>
  <si>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</si>
  <si>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</si>
  <si>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</si>
  <si>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</si>
  <si>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</si>
  <si>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</si>
  <si>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</si>
  <si>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</si>
  <si>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</si>
  <si>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</si>
  <si>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</si>
  <si>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</si>
  <si>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</si>
  <si>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</si>
  <si>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</si>
  <si>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</si>
  <si>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</si>
  <si>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</si>
  <si>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</si>
  <si>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</si>
  <si>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</si>
  <si>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</si>
  <si>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</si>
  <si>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</si>
  <si>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</si>
  <si>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</si>
  <si>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</si>
  <si>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</si>
  <si>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</si>
  <si>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</si>
  <si>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</si>
  <si>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</si>
  <si>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</si>
  <si>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</si>
  <si>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</si>
  <si>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</si>
  <si>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</si>
  <si>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</si>
  <si>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</si>
  <si>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</si>
  <si>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</si>
  <si>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</si>
  <si>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</si>
  <si>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</si>
  <si>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</si>
  <si>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</si>
  <si>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</si>
  <si>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</si>
  <si>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</si>
  <si>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</si>
  <si>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</si>
  <si>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</si>
  <si>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</si>
  <si>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</si>
  <si>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</si>
  <si>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</si>
  <si>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</si>
  <si>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</si>
  <si>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</si>
  <si>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</si>
  <si>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</si>
  <si>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</si>
  <si>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</si>
  <si>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</si>
  <si>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</si>
  <si>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</si>
  <si>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</si>
  <si>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</si>
  <si>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</si>
  <si>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</si>
  <si>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</si>
  <si>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</si>
  <si>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</si>
  <si>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</si>
  <si>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</si>
  <si>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</si>
  <si>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</si>
  <si>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</si>
  <si>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</si>
  <si>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</si>
  <si>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</si>
  <si>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</si>
  <si>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</si>
  <si>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</si>
  <si>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</si>
  <si>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</si>
  <si>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</si>
  <si>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</si>
  <si>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</si>
  <si>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</si>
  <si>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</si>
  <si>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</si>
  <si>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</si>
  <si>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</si>
  <si>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</si>
  <si>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</si>
  <si>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</si>
  <si>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</si>
  <si>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</si>
  <si>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</si>
  <si>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</si>
  <si>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</si>
  <si>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</si>
  <si>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</si>
  <si>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</si>
  <si>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</si>
  <si>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</si>
  <si>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</si>
  <si>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</si>
  <si>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</si>
  <si>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</si>
  <si>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</si>
  <si>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</si>
  <si>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</si>
  <si>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</si>
  <si>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</si>
  <si>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</si>
  <si>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</si>
  <si>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</si>
  <si>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</si>
  <si>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</si>
  <si>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</si>
  <si>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</si>
  <si>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</si>
  <si>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</si>
  <si>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</si>
  <si>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</si>
  <si>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</si>
  <si>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</si>
  <si>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</si>
  <si>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</si>
  <si>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</si>
  <si>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</si>
  <si>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</si>
  <si>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</si>
  <si>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</si>
  <si>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</si>
  <si>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</si>
  <si>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</si>
  <si>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</si>
  <si>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</si>
  <si>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</si>
  <si>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</si>
  <si>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</si>
  <si>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</si>
  <si>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</si>
  <si>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</si>
  <si>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</si>
  <si>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</si>
  <si>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</si>
  <si>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</si>
  <si>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</si>
  <si>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</si>
  <si>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</si>
  <si>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</si>
  <si>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</si>
  <si>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</si>
  <si>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</si>
  <si>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</si>
  <si>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</si>
  <si>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</si>
  <si>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</si>
  <si>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</si>
  <si>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</si>
  <si>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</si>
  <si>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</si>
  <si>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</si>
  <si>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</si>
  <si>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</si>
  <si>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</si>
  <si>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</si>
  <si>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</si>
  <si>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</si>
  <si>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</si>
  <si>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</si>
  <si>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</si>
  <si>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</si>
  <si>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</si>
  <si>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</si>
  <si>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</si>
  <si>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</si>
  <si>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</si>
  <si>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</si>
  <si>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</si>
  <si>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</si>
  <si>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</si>
  <si>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</si>
  <si>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</si>
  <si>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</si>
  <si>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</si>
  <si>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</si>
  <si>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</si>
  <si>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</si>
  <si>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</si>
  <si>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</si>
  <si>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</si>
  <si>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</si>
  <si>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</si>
  <si>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</si>
  <si>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</si>
  <si>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</si>
  <si>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</si>
  <si>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</si>
  <si>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</si>
  <si>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</si>
  <si>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</si>
  <si>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</si>
  <si>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</si>
  <si>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</si>
  <si>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</si>
  <si>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</si>
  <si>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</si>
  <si>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</si>
  <si>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</si>
  <si>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</si>
  <si>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</si>
  <si>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</si>
  <si>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</si>
  <si>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</si>
  <si>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</si>
  <si>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</si>
  <si>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</si>
  <si>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</si>
  <si>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</si>
  <si>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</si>
  <si>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</si>
  <si>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</si>
  <si>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</si>
  <si>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</si>
  <si>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</si>
  <si>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</si>
  <si>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</si>
  <si>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</si>
  <si>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</si>
  <si>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</si>
  <si>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</si>
  <si>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</si>
  <si>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</si>
  <si>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</si>
  <si>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</si>
  <si>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</si>
  <si>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</si>
  <si>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</si>
  <si>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</si>
  <si>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</si>
  <si>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</si>
  <si>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</si>
  <si>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</si>
  <si>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</si>
  <si>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</si>
  <si>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</si>
  <si>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</si>
  <si>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</si>
  <si>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</si>
  <si>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</si>
  <si>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</si>
  <si>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</si>
  <si>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</si>
  <si>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</si>
  <si>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</si>
  <si>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</si>
  <si>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</si>
  <si>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</si>
  <si>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</si>
  <si>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</si>
  <si>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</si>
  <si>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</si>
  <si>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</si>
  <si>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</si>
  <si>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</si>
  <si>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</si>
  <si>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</si>
  <si>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</si>
  <si>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</si>
  <si>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</si>
  <si>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</si>
  <si>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</si>
  <si>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</si>
  <si>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</si>
  <si>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</si>
  <si>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</si>
  <si>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</si>
  <si>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</si>
  <si>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</si>
  <si>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</si>
  <si>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</si>
  <si>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</si>
  <si>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</si>
  <si>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</si>
  <si>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</si>
  <si>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</si>
  <si>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</si>
  <si>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</si>
  <si>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</si>
  <si>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</si>
  <si>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</si>
  <si>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</si>
  <si>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</si>
  <si>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</si>
  <si>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</si>
  <si>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</si>
  <si>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</si>
  <si>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</si>
  <si>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</si>
  <si>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</si>
  <si>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</si>
  <si>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</si>
  <si>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</si>
  <si>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</si>
  <si>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</si>
  <si>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</si>
  <si>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</si>
  <si>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</si>
  <si>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</si>
  <si>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</si>
  <si>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</si>
  <si>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</si>
  <si>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</si>
  <si>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</si>
  <si>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</si>
  <si>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</si>
  <si>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</si>
  <si>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</si>
  <si>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</si>
  <si>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</si>
  <si>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</si>
  <si>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</si>
  <si>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</si>
  <si>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</si>
  <si>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</si>
  <si>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</si>
  <si>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</si>
  <si>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</si>
  <si>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</si>
  <si>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</si>
  <si>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</si>
  <si>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</si>
  <si>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</si>
  <si>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</si>
  <si>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</si>
  <si>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</si>
  <si>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</si>
  <si>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</si>
  <si>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</si>
  <si>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</si>
  <si>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</si>
  <si>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</si>
  <si>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</si>
  <si>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</si>
  <si>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</si>
  <si>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</si>
  <si>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</si>
  <si>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</si>
  <si>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</si>
  <si>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</si>
  <si>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</si>
  <si>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</si>
  <si>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</si>
  <si>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</si>
  <si>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</si>
  <si>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</si>
  <si>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</si>
  <si>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</si>
  <si>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</si>
  <si>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</si>
  <si>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</si>
  <si>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</si>
  <si>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</si>
  <si>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</si>
  <si>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</si>
  <si>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</si>
  <si>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</si>
  <si>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</si>
  <si>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</si>
  <si>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</si>
  <si>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</si>
  <si>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</si>
  <si>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</si>
  <si>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</si>
  <si>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</si>
  <si>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</si>
  <si>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</si>
  <si>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</si>
  <si>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</si>
  <si>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</si>
  <si>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</si>
  <si>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</si>
  <si>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</si>
  <si>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</si>
  <si>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</si>
  <si>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</si>
  <si>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</si>
  <si>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</si>
  <si>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</si>
  <si>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</si>
  <si>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</si>
  <si>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</si>
  <si>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</si>
  <si>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</si>
  <si>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</si>
  <si>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</si>
  <si>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</si>
  <si>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</si>
  <si>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</si>
  <si>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</si>
  <si>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</si>
  <si>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</si>
  <si>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</si>
  <si>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</si>
  <si>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</si>
  <si>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</si>
  <si>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</si>
  <si>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</si>
  <si>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</si>
  <si>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</si>
  <si>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</si>
  <si>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</si>
  <si>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</si>
  <si>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</si>
  <si>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</si>
  <si>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</si>
  <si>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</si>
  <si>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</si>
  <si>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</si>
  <si>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</si>
  <si>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</si>
  <si>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</si>
  <si>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</si>
  <si>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</si>
  <si>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</si>
  <si>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</si>
  <si>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</si>
  <si>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</si>
  <si>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</si>
  <si>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</si>
  <si>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</si>
  <si>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</si>
  <si>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</si>
  <si>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</si>
  <si>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</si>
  <si>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</si>
  <si>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</si>
  <si>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</si>
  <si>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</si>
  <si>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</si>
  <si>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</si>
  <si>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</si>
  <si>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</si>
  <si>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</si>
  <si>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</si>
  <si>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</si>
  <si>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</si>
  <si>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</si>
  <si>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</si>
  <si>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</si>
  <si>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</si>
  <si>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</si>
  <si>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</si>
  <si>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</si>
  <si>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</si>
  <si>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</si>
  <si>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</si>
  <si>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</si>
  <si>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</si>
  <si>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</si>
  <si>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</si>
  <si>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</si>
  <si>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</si>
  <si>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</si>
  <si>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</si>
  <si>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</si>
  <si>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</si>
  <si>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</si>
  <si>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</si>
  <si>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</si>
  <si>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</si>
  <si>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</si>
  <si>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</si>
  <si>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</si>
  <si>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</si>
  <si>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</si>
  <si>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</si>
  <si>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</si>
  <si>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</si>
  <si>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</si>
  <si>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</si>
  <si>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</si>
  <si>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</si>
  <si>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</si>
  <si>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</si>
  <si>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</si>
  <si>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</si>
  <si>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</si>
  <si>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</si>
  <si>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</si>
  <si>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</si>
  <si>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</si>
  <si>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</si>
  <si>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</si>
  <si>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</si>
  <si>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</si>
  <si>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</si>
  <si>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</si>
  <si>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</si>
  <si>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</si>
  <si>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</si>
  <si>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</si>
  <si>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</si>
  <si>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</si>
  <si>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</si>
  <si>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</si>
  <si>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</si>
  <si>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</si>
  <si>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</si>
  <si>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</si>
  <si>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</si>
  <si>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</si>
  <si>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</si>
  <si>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</si>
  <si>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</si>
  <si>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</si>
  <si>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</si>
  <si>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</si>
  <si>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</si>
  <si>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</si>
  <si>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</si>
  <si>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</si>
  <si>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</si>
  <si>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</si>
  <si>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</si>
  <si>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</si>
  <si>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</si>
  <si>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</si>
  <si>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</si>
  <si>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</si>
  <si>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</si>
  <si>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</si>
  <si>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</si>
  <si>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</si>
  <si>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</si>
  <si>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</si>
  <si>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</si>
  <si>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</si>
  <si>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</si>
  <si>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</si>
  <si>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</si>
  <si>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</si>
  <si>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</si>
  <si>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</si>
  <si>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</si>
  <si>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</si>
  <si>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</si>
  <si>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</si>
  <si>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</si>
  <si>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</si>
  <si>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</si>
  <si>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</si>
  <si>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</si>
  <si>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</si>
  <si>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</si>
  <si>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</si>
  <si>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</si>
  <si>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</si>
  <si>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</si>
  <si>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</si>
  <si>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</si>
  <si>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</si>
  <si>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</si>
  <si>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</si>
  <si>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</si>
  <si>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</si>
  <si>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</si>
  <si>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</si>
  <si>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</si>
  <si>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</si>
  <si>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</si>
  <si>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</si>
  <si>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</si>
  <si>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</si>
  <si>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</si>
  <si>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</si>
  <si>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</si>
  <si>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</si>
  <si>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</si>
  <si>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</si>
  <si>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</si>
  <si>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</si>
  <si>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</si>
  <si>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</si>
  <si>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</si>
  <si>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</si>
  <si>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</si>
  <si>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</si>
  <si>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</si>
  <si>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</si>
  <si>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</si>
  <si>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</si>
  <si>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</si>
  <si>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</si>
  <si>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</si>
  <si>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</si>
  <si>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</si>
  <si>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</si>
  <si>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</si>
  <si>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</si>
  <si>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</si>
  <si>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</si>
  <si>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</si>
  <si>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</si>
  <si>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</si>
  <si>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</si>
  <si>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</si>
  <si>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</si>
  <si>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</si>
  <si>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</si>
  <si>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</si>
  <si>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</si>
  <si>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</si>
  <si>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</si>
  <si>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</si>
  <si>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</si>
  <si>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</si>
  <si>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</si>
  <si>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</si>
  <si>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</si>
  <si>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</si>
  <si>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</si>
  <si>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</si>
  <si>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</si>
  <si>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</si>
  <si>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</si>
  <si>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</si>
  <si>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</si>
  <si>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</si>
  <si>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</si>
  <si>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</si>
  <si>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</si>
  <si>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</si>
  <si>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</si>
  <si>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</si>
  <si>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</si>
  <si>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</si>
  <si>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</si>
  <si>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</si>
  <si>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</si>
  <si>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</si>
  <si>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</si>
  <si>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</si>
  <si>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</si>
  <si>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</si>
  <si>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</si>
  <si>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</si>
  <si>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</si>
  <si>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</si>
  <si>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</si>
  <si>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</si>
  <si>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</si>
  <si>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</si>
  <si>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</si>
  <si>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</si>
  <si>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</si>
  <si>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</si>
  <si>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</si>
  <si>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</si>
  <si>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</si>
  <si>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</si>
  <si>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</si>
  <si>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</si>
  <si>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</si>
  <si>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</si>
  <si>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</si>
  <si>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</si>
  <si>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</si>
  <si>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</si>
  <si>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</si>
  <si>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</si>
  <si>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</si>
  <si>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</si>
  <si>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</si>
  <si>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</si>
  <si>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</si>
  <si>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</si>
  <si>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</si>
  <si>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</si>
  <si>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</si>
  <si>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</si>
  <si>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</si>
  <si>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</si>
  <si>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</si>
  <si>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</si>
  <si>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</si>
  <si>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</si>
  <si>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</si>
  <si>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</si>
  <si>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</si>
  <si>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</si>
  <si>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</si>
  <si>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</si>
  <si>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</si>
  <si>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</si>
  <si>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</si>
  <si>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</si>
  <si>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</si>
  <si>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</si>
  <si>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</si>
  <si>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</si>
  <si>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</si>
  <si>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</si>
  <si>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</si>
  <si>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</si>
  <si>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</si>
  <si>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</si>
  <si>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</si>
  <si>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</si>
  <si>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</si>
  <si>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</si>
  <si>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</si>
  <si>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</si>
  <si>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</si>
  <si>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</si>
  <si>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</si>
  <si>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</si>
  <si>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</si>
  <si>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</si>
  <si>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</si>
  <si>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</si>
  <si>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</si>
  <si>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</si>
  <si>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</si>
  <si>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</si>
  <si>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</si>
  <si>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</si>
  <si>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</si>
  <si>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</si>
  <si>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</si>
  <si>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</si>
  <si>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</si>
  <si>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</si>
  <si>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</si>
  <si>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</si>
  <si>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</si>
  <si>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</si>
  <si>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</si>
  <si>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</si>
  <si>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</si>
  <si>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</si>
  <si>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</si>
  <si>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</si>
  <si>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</si>
  <si>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</si>
  <si>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</si>
  <si>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</si>
  <si>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</si>
  <si>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</si>
  <si>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</si>
  <si>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</si>
  <si>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</si>
  <si>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</si>
  <si>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</si>
  <si>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</si>
  <si>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</si>
  <si>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</si>
  <si>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</si>
  <si>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</si>
  <si>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</si>
  <si>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</si>
  <si>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</si>
  <si>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</si>
  <si>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</si>
  <si>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</si>
  <si>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</si>
  <si>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</si>
  <si>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</si>
  <si>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</si>
  <si>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</si>
  <si>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</si>
  <si>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</si>
  <si>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</si>
  <si>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</si>
  <si>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</si>
  <si>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</si>
  <si>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</si>
  <si>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</si>
  <si>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</si>
  <si>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</si>
  <si>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</si>
  <si>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</si>
  <si>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</si>
  <si>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</si>
  <si>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</si>
  <si>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</si>
  <si>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</si>
  <si>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</si>
  <si>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</si>
  <si>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</si>
  <si>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</si>
  <si>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</si>
  <si>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</si>
  <si>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</si>
  <si>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</si>
  <si>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</si>
  <si>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</si>
  <si>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</si>
  <si>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</si>
  <si>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</si>
  <si>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</si>
  <si>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</si>
  <si>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</si>
  <si>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</si>
  <si>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</si>
  <si>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</si>
  <si>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</si>
  <si>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</si>
  <si>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</si>
  <si>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</si>
  <si>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</si>
  <si>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</si>
  <si>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</si>
  <si>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</si>
  <si>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</si>
  <si>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</si>
  <si>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</si>
  <si>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</si>
  <si>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</si>
  <si>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</si>
  <si>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</si>
  <si>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</si>
  <si>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</si>
  <si>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</si>
  <si>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</si>
  <si>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</si>
  <si>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</si>
  <si>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</si>
  <si>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</si>
  <si>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</si>
  <si>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</si>
  <si>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</si>
  <si>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</si>
  <si>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</si>
  <si>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</si>
  <si>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</si>
  <si>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</si>
  <si>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</si>
  <si>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</si>
  <si>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</si>
  <si>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</si>
  <si>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</si>
  <si>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</si>
  <si>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</si>
  <si>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</si>
  <si>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</si>
  <si>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</si>
  <si>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</si>
  <si>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</si>
  <si>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</si>
  <si>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</si>
  <si>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</si>
  <si>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</si>
  <si>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</si>
  <si>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</si>
  <si>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</si>
  <si>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</si>
  <si>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</si>
  <si>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</si>
  <si>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</si>
  <si>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</si>
  <si>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</si>
  <si>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</si>
  <si>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</si>
  <si>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</si>
  <si>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</si>
  <si>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</si>
  <si>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</si>
  <si>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</si>
  <si>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</si>
  <si>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</si>
  <si>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</si>
  <si>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</si>
  <si>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</si>
  <si>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</si>
  <si>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</si>
  <si>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</si>
  <si>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</si>
  <si>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</si>
  <si>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</si>
  <si>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</si>
  <si>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</si>
  <si>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</si>
  <si>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</si>
  <si>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</si>
  <si>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</si>
  <si>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</si>
  <si>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</si>
  <si>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</si>
  <si>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</si>
  <si>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</si>
  <si>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</si>
  <si>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</si>
  <si>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</si>
  <si>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</si>
  <si>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</si>
  <si>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</si>
  <si>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</si>
  <si>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</si>
  <si>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</si>
  <si>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</si>
  <si>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</si>
  <si>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</si>
  <si>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</si>
  <si>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</si>
  <si>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</si>
  <si>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</si>
  <si>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</si>
  <si>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</si>
  <si>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</si>
  <si>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</si>
  <si>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</si>
  <si>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</si>
  <si>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</si>
  <si>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</si>
  <si>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</si>
  <si>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</si>
  <si>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</si>
  <si>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</si>
  <si>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</si>
  <si>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</si>
  <si>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</si>
  <si>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</si>
  <si>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</si>
  <si>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</si>
  <si>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</si>
  <si>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</si>
  <si>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</si>
  <si>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</si>
  <si>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</si>
  <si>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</si>
  <si>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</si>
  <si>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</si>
  <si>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</si>
  <si>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</si>
  <si>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</si>
  <si>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</si>
  <si>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</si>
  <si>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</si>
  <si>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</si>
  <si>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</si>
  <si>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</si>
  <si>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</si>
  <si>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</si>
  <si>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</si>
  <si>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</si>
  <si>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</si>
  <si>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</si>
  <si>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</si>
  <si>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</si>
  <si>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</si>
  <si>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</si>
  <si>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</si>
  <si>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</si>
  <si>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</si>
  <si>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</si>
  <si>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</si>
  <si>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</si>
  <si>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</si>
  <si>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</si>
  <si>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</si>
  <si>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</si>
  <si>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</si>
  <si>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</si>
  <si>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</si>
  <si>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</si>
  <si>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</si>
  <si>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</si>
  <si>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</si>
  <si>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</si>
  <si>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</si>
  <si>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</si>
  <si>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</si>
  <si>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</si>
  <si>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</si>
  <si>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</si>
  <si>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</si>
  <si>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</si>
  <si>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</si>
  <si>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</si>
  <si>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</si>
  <si>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</si>
  <si>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</si>
  <si>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</si>
  <si>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</si>
  <si>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</si>
  <si>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</si>
  <si>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</si>
  <si>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</si>
  <si>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</si>
  <si>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</si>
  <si>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</si>
  <si>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</si>
  <si>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</si>
  <si>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</si>
  <si>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</si>
  <si>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</si>
  <si>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</si>
  <si>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</si>
  <si>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</si>
  <si>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</si>
  <si>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</si>
  <si>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</si>
  <si>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</si>
  <si>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</si>
  <si>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</si>
  <si>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</si>
  <si>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</si>
  <si>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</si>
  <si>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</si>
  <si>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</si>
  <si>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</si>
  <si>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</si>
  <si>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</si>
  <si>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</si>
  <si>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</si>
  <si>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</si>
  <si>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</si>
  <si>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</si>
  <si>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</si>
  <si>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</si>
  <si>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</si>
  <si>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</si>
  <si>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</si>
  <si>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</si>
  <si>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</si>
  <si>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</si>
  <si>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</si>
  <si>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</si>
  <si>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</si>
  <si>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</si>
  <si>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</si>
  <si>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</si>
  <si>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</si>
  <si>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</si>
  <si>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</si>
  <si>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</si>
  <si>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</si>
  <si>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</si>
  <si>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</si>
  <si>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</si>
  <si>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</si>
  <si>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</si>
  <si>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</si>
  <si>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</si>
  <si>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</si>
  <si>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</si>
  <si>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</si>
  <si>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</si>
  <si>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</si>
  <si>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</si>
  <si>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</si>
  <si>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</si>
  <si>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</si>
  <si>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</si>
  <si>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</si>
  <si>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</si>
  <si>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</si>
  <si>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</si>
  <si>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</si>
  <si>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</si>
  <si>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</si>
  <si>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</si>
  <si>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</si>
  <si>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</si>
  <si>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</si>
  <si>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</si>
  <si>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</si>
  <si>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</si>
  <si>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</si>
  <si>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</si>
  <si>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</si>
  <si>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</si>
  <si>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</si>
  <si>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</si>
  <si>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</si>
  <si>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</si>
  <si>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</si>
  <si>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</si>
  <si>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</si>
  <si>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</si>
  <si>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</si>
  <si>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</si>
  <si>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</si>
  <si>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</si>
  <si>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</si>
  <si>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</si>
  <si>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</si>
  <si>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</si>
  <si>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</si>
  <si>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</si>
  <si>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</si>
  <si>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</si>
  <si>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</si>
  <si>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</si>
  <si>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</si>
  <si>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</si>
  <si>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</si>
  <si>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</si>
  <si>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</si>
  <si>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</si>
  <si>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</si>
  <si>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</si>
  <si>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</si>
  <si>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</si>
  <si>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</si>
  <si>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</si>
  <si>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</si>
  <si>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</si>
  <si>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</si>
  <si>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</si>
  <si>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</si>
  <si>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</si>
  <si>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</si>
  <si>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</si>
  <si>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</si>
  <si>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</si>
  <si>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</si>
  <si>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</si>
  <si>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</si>
  <si>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</si>
  <si>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</si>
  <si>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</si>
  <si>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</si>
  <si>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</si>
  <si>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</si>
  <si>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</si>
  <si>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</si>
  <si>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</si>
  <si>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</si>
  <si>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</si>
  <si>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</si>
  <si>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</si>
  <si>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</si>
  <si>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</si>
  <si>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</si>
  <si>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</si>
  <si>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</si>
  <si>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</si>
  <si>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</si>
  <si>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</si>
  <si>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</si>
  <si>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</si>
  <si>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</si>
  <si>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</si>
  <si>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</si>
  <si>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</si>
  <si>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</si>
  <si>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</si>
  <si>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</si>
  <si>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</si>
  <si>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</si>
  <si>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</si>
  <si>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</si>
  <si>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</si>
  <si>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</si>
  <si>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</si>
  <si>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</si>
  <si>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</si>
  <si>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</si>
  <si>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</si>
  <si>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</si>
  <si>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</si>
  <si>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</si>
  <si>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</si>
  <si>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</si>
  <si>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</si>
  <si>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</si>
  <si>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</si>
  <si>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</si>
  <si>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</si>
  <si>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</si>
  <si>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</si>
  <si>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</si>
  <si>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</si>
  <si>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</si>
  <si>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</si>
  <si>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</si>
  <si>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</si>
  <si>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</si>
  <si>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</si>
  <si>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</si>
  <si>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</si>
  <si>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</si>
  <si>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</si>
  <si>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</si>
  <si>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</si>
  <si>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</si>
  <si>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</si>
  <si>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</si>
  <si>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</si>
  <si>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</si>
  <si>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</si>
  <si>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</si>
  <si>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</si>
  <si>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</si>
  <si>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</si>
  <si>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</si>
  <si>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</si>
  <si>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</si>
  <si>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</si>
  <si>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</si>
  <si>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</si>
  <si>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</si>
  <si>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</si>
  <si>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</si>
  <si>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</si>
  <si>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</si>
  <si>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</si>
  <si>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</si>
  <si>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</si>
  <si>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</si>
  <si>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</si>
  <si>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</si>
  <si>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</si>
  <si>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</si>
  <si>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</si>
  <si>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</si>
  <si>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</si>
  <si>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</si>
  <si>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</si>
  <si>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</si>
  <si>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</si>
  <si>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</si>
  <si>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</si>
  <si>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</si>
  <si>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</si>
  <si>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</si>
  <si>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</si>
  <si>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</si>
  <si>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</si>
  <si>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</si>
  <si>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</si>
  <si>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</si>
  <si>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</si>
  <si>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</si>
  <si>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</si>
  <si>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</si>
  <si>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</si>
  <si>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</si>
  <si>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</si>
  <si>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</si>
  <si>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</si>
  <si>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</si>
  <si>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</si>
  <si>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</si>
  <si>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</si>
  <si>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</si>
  <si>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</si>
  <si>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</si>
  <si>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</si>
  <si>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</si>
  <si>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</si>
  <si>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</si>
  <si>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</si>
  <si>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</si>
  <si>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</si>
  <si>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</si>
  <si>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</si>
  <si>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</si>
  <si>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</si>
  <si>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</si>
  <si>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</si>
  <si>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</si>
  <si>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</si>
  <si>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</si>
  <si>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</si>
  <si>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</si>
  <si>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</si>
  <si>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</si>
  <si>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</si>
  <si>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</si>
  <si>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</si>
  <si>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</si>
  <si>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</si>
  <si>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</si>
  <si>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</si>
  <si>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</si>
  <si>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</si>
  <si>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</si>
  <si>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</si>
  <si>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</si>
  <si>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</si>
  <si>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</si>
  <si>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</si>
  <si>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</si>
  <si>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</si>
  <si>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</si>
  <si>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</si>
  <si>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</si>
  <si>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</si>
  <si>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</si>
  <si>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</si>
  <si>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</si>
  <si>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</si>
  <si>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</si>
  <si>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</si>
  <si>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</si>
  <si>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</si>
  <si>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</si>
  <si>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</si>
  <si>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</si>
  <si>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</si>
  <si>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</si>
  <si>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</si>
  <si>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</si>
  <si>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</si>
  <si>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</si>
  <si>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</si>
  <si>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</si>
  <si>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</si>
  <si>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</si>
  <si>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</si>
  <si>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</si>
  <si>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</si>
  <si>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</si>
  <si>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</si>
  <si>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</si>
  <si>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</si>
  <si>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</si>
  <si>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</si>
  <si>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</si>
  <si>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</si>
  <si>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</si>
  <si>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</si>
  <si>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</si>
  <si>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</si>
  <si>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</si>
  <si>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</si>
  <si>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</si>
  <si>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</si>
  <si>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</si>
  <si>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</si>
  <si>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</si>
  <si>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</si>
  <si>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</si>
  <si>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</si>
  <si>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</si>
  <si>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</si>
  <si>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</si>
  <si>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</si>
  <si>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</si>
  <si>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</si>
  <si>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</si>
  <si>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</si>
  <si>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</si>
  <si>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</si>
  <si>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</si>
  <si>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</si>
  <si>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</si>
  <si>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</si>
  <si>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</si>
  <si>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</si>
  <si>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</si>
  <si>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</si>
  <si>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</si>
  <si>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</si>
  <si>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</si>
  <si>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</si>
  <si>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</si>
  <si>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</si>
  <si>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</si>
  <si>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</si>
  <si>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</si>
  <si>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</si>
  <si>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</si>
  <si>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</si>
  <si>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</si>
  <si>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</si>
  <si>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</si>
  <si>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</si>
  <si>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</si>
  <si>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</si>
  <si>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</si>
  <si>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</si>
  <si>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</si>
  <si>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</si>
  <si>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</si>
  <si>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</si>
  <si>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</si>
  <si>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</si>
  <si>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</si>
  <si>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</si>
  <si>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</si>
  <si>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</si>
  <si>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</si>
  <si>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</si>
  <si>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</si>
  <si>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</si>
  <si>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</si>
  <si>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</si>
  <si>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</si>
  <si>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</si>
  <si>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</si>
  <si>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</si>
  <si>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</si>
  <si>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</si>
  <si>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</si>
  <si>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</si>
  <si>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</si>
  <si>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</si>
  <si>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</si>
  <si>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</si>
  <si>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</si>
  <si>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</si>
  <si>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</si>
  <si>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</si>
  <si>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</si>
  <si>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</si>
  <si>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</si>
  <si>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</si>
  <si>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</si>
  <si>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</si>
  <si>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</si>
  <si>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</si>
  <si>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</si>
  <si>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</si>
  <si>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</si>
  <si>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</si>
  <si>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</si>
  <si>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</si>
  <si>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</si>
  <si>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</si>
  <si>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</si>
  <si>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</si>
  <si>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</si>
  <si>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</si>
  <si>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</si>
  <si>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</si>
  <si>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</si>
  <si>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</si>
  <si>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</si>
  <si>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</si>
  <si>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</si>
  <si>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</si>
  <si>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</si>
  <si>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</si>
  <si>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</si>
  <si>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</si>
  <si>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</si>
  <si>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</si>
  <si>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</si>
  <si>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</si>
  <si>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</si>
  <si>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</si>
  <si>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</si>
  <si>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</si>
  <si>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</si>
  <si>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</si>
  <si>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</si>
  <si>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</si>
  <si>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</si>
  <si>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</si>
  <si>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</si>
  <si>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</si>
  <si>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</si>
  <si>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</si>
  <si>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</si>
  <si>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</si>
  <si>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</si>
  <si>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</si>
  <si>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</si>
  <si>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</si>
  <si>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</si>
  <si>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</si>
  <si>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</si>
  <si>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</si>
  <si>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</si>
  <si>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</si>
  <si>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</si>
  <si>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</si>
  <si>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</si>
  <si>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</si>
  <si>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</si>
  <si>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</si>
  <si>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</si>
  <si>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</si>
  <si>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</si>
  <si>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</si>
  <si>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</si>
  <si>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</si>
  <si>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</si>
  <si>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</si>
  <si>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</si>
  <si>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</si>
  <si>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</si>
  <si>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</si>
  <si>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</si>
  <si>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</si>
  <si>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</si>
  <si>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</si>
  <si>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</si>
  <si>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</si>
  <si>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</si>
  <si>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</si>
  <si>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</si>
  <si>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</si>
  <si>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</si>
  <si>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</si>
  <si>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</si>
  <si>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</si>
  <si>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</si>
  <si>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</si>
  <si>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</si>
  <si>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</si>
  <si>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</si>
  <si>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</si>
  <si>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</si>
  <si>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</si>
  <si>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</si>
  <si>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</si>
  <si>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</si>
  <si>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</si>
  <si>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</si>
  <si>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</si>
  <si>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</si>
  <si>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</si>
  <si>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</si>
  <si>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</si>
  <si>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</si>
  <si>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</si>
  <si>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</si>
  <si>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</si>
  <si>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</si>
  <si>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</si>
  <si>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</si>
  <si>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</si>
  <si>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</si>
  <si>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</si>
  <si>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</si>
  <si>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</si>
  <si>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</si>
  <si>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</si>
  <si>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</si>
  <si>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</si>
  <si>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</si>
  <si>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</si>
  <si>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</si>
  <si>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</si>
  <si>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</si>
  <si>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</si>
  <si>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</si>
  <si>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</si>
  <si>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</si>
  <si>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</si>
  <si>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</si>
  <si>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</si>
  <si>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</si>
  <si>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</si>
  <si>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</si>
  <si>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</si>
  <si>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</si>
  <si>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</si>
  <si>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</si>
  <si>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</si>
  <si>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</si>
  <si>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</si>
  <si>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</si>
  <si>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</si>
  <si>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</si>
  <si>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</si>
  <si>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</si>
  <si>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</si>
  <si>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</si>
  <si>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</si>
  <si>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</si>
  <si>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</si>
  <si>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</si>
  <si>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</si>
  <si>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</si>
  <si>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</si>
  <si>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</si>
  <si>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</si>
  <si>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</si>
  <si>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</si>
  <si>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</si>
  <si>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</si>
  <si>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</si>
  <si>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</si>
  <si>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</si>
  <si>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</si>
  <si>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</si>
  <si>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</si>
  <si>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</si>
  <si>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</si>
  <si>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</si>
  <si>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</si>
  <si>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</si>
  <si>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</si>
  <si>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</si>
  <si>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</si>
  <si>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</si>
  <si>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</si>
  <si>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</si>
  <si>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</si>
  <si>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</si>
  <si>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</si>
  <si>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</si>
  <si>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</si>
  <si>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</si>
  <si>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</si>
  <si>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</si>
  <si>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</si>
  <si>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</si>
  <si>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</si>
  <si>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</si>
  <si>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</si>
  <si>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</si>
  <si>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</si>
  <si>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</si>
  <si>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</si>
  <si>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</si>
  <si>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</si>
  <si>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</si>
  <si>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</si>
  <si>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</si>
  <si>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</si>
  <si>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</si>
  <si>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</si>
  <si>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</si>
  <si>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</si>
  <si>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</si>
  <si>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</si>
  <si>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</si>
  <si>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</si>
  <si>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</si>
  <si>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</si>
  <si>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</si>
  <si>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</si>
  <si>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</si>
  <si>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</si>
  <si>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</si>
  <si>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</si>
  <si>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</si>
  <si>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</si>
  <si>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</si>
  <si>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</si>
  <si>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</si>
  <si>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</si>
  <si>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</si>
  <si>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</si>
  <si>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</si>
  <si>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</si>
  <si>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</si>
  <si>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</si>
  <si>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</si>
  <si>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</si>
  <si>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</si>
  <si>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</si>
  <si>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</si>
  <si>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</si>
  <si>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</si>
  <si>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</si>
  <si>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</si>
  <si>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</si>
  <si>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</si>
  <si>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</si>
  <si>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</si>
  <si>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</si>
  <si>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</si>
  <si>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</si>
  <si>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</si>
  <si>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</si>
  <si>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</si>
  <si>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</si>
  <si>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</si>
  <si>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</si>
  <si>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</si>
  <si>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</si>
  <si>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</si>
  <si>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</si>
  <si>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</si>
  <si>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</si>
  <si>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</si>
  <si>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</si>
  <si>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</si>
  <si>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</si>
  <si>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</si>
  <si>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</si>
  <si>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</si>
  <si>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</si>
  <si>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</si>
  <si>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</si>
  <si>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</si>
  <si>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</si>
  <si>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</si>
  <si>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</si>
  <si>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</si>
  <si>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</si>
  <si>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</si>
  <si>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</si>
  <si>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</si>
  <si>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</si>
  <si>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</si>
  <si>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</si>
  <si>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</si>
  <si>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</si>
  <si>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</si>
  <si>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</si>
  <si>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</si>
  <si>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</si>
  <si>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</si>
  <si>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</si>
  <si>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</si>
  <si>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</si>
  <si>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</si>
  <si>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</si>
  <si>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</si>
  <si>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</si>
  <si>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</si>
  <si>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</si>
  <si>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</si>
  <si>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</si>
  <si>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</si>
  <si>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</si>
  <si>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</si>
  <si>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</si>
  <si>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</si>
  <si>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</si>
  <si>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</si>
  <si>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</si>
  <si>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</si>
  <si>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</si>
  <si>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</si>
  <si>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</si>
  <si>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</si>
  <si>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</si>
  <si>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</si>
  <si>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</si>
  <si>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</si>
  <si>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</si>
  <si>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</si>
  <si>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</si>
  <si>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</si>
  <si>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</si>
  <si>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</si>
  <si>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</si>
  <si>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</si>
  <si>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</si>
  <si>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</si>
  <si>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</si>
  <si>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</si>
  <si>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</si>
  <si>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</si>
  <si>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</si>
  <si>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</si>
  <si>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</si>
  <si>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</si>
  <si>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</si>
  <si>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</si>
  <si>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</si>
  <si>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</si>
  <si>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</si>
  <si>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</si>
  <si>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</si>
  <si>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</si>
  <si>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</si>
  <si>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</si>
  <si>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</si>
  <si>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</si>
  <si>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</si>
  <si>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</si>
  <si>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</si>
  <si>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</si>
  <si>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</si>
  <si>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</si>
  <si>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</si>
  <si>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</si>
  <si>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</si>
  <si>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</si>
  <si>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</si>
  <si>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</si>
  <si>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</si>
  <si>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</si>
  <si>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</si>
  <si>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</si>
  <si>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</si>
  <si>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</si>
  <si>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</si>
  <si>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</si>
  <si>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</si>
  <si>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</si>
  <si>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</si>
  <si>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</si>
  <si>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</si>
  <si>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</si>
  <si>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</si>
  <si>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</si>
  <si>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</si>
  <si>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</si>
  <si>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</si>
  <si>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</si>
  <si>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</si>
  <si>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</si>
  <si>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</si>
  <si>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</si>
  <si>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</si>
  <si>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</si>
  <si>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</si>
  <si>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</si>
  <si>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</si>
  <si>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</si>
  <si>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</si>
  <si>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</si>
  <si>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</si>
  <si>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</si>
  <si>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</si>
  <si>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</si>
  <si>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</si>
  <si>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</si>
  <si>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</si>
  <si>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</si>
  <si>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</si>
  <si>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</si>
  <si>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</si>
  <si>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</si>
  <si>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</si>
  <si>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</si>
  <si>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</si>
  <si>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</si>
  <si>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</si>
  <si>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</si>
  <si>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</si>
  <si>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</si>
  <si>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</si>
  <si>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</si>
  <si>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</si>
  <si>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</si>
  <si>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</si>
  <si>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</si>
  <si>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</si>
  <si>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</si>
  <si>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</si>
  <si>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</si>
  <si>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</si>
  <si>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</si>
  <si>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</si>
  <si>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</si>
  <si>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</si>
  <si>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</si>
  <si>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</si>
  <si>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</si>
  <si>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</si>
  <si>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</si>
  <si>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</si>
  <si>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</si>
  <si>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</si>
  <si>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</si>
  <si>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</si>
  <si>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</si>
  <si>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</si>
  <si>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</si>
  <si>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</si>
  <si>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</si>
  <si>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</si>
  <si>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</si>
  <si>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</si>
  <si>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</si>
  <si>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</si>
  <si>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</si>
  <si>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</si>
  <si>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</si>
  <si>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</si>
  <si>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</si>
  <si>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</si>
  <si>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</si>
  <si>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</si>
  <si>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</si>
  <si>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</si>
  <si>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</si>
  <si>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</si>
  <si>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</si>
  <si>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</si>
  <si>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</si>
  <si>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</si>
  <si>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</si>
  <si>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</si>
  <si>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</si>
  <si>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</si>
  <si>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</si>
  <si>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</si>
  <si>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</si>
  <si>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</si>
  <si>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</si>
  <si>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</si>
  <si>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</si>
  <si>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</si>
  <si>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</si>
  <si>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</si>
  <si>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</si>
  <si>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</si>
  <si>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</si>
  <si>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</si>
  <si>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</si>
  <si>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</si>
  <si>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</si>
  <si>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</si>
  <si>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</si>
  <si>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</si>
  <si>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</si>
  <si>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</si>
  <si>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</si>
  <si>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</si>
  <si>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</si>
  <si>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</si>
  <si>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</si>
  <si>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</si>
  <si>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</si>
  <si>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</si>
  <si>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</si>
  <si>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</si>
  <si>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</si>
  <si>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</si>
  <si>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</si>
  <si>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</si>
  <si>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</si>
  <si>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</si>
  <si>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</si>
  <si>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</si>
  <si>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</si>
  <si>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</si>
  <si>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</si>
  <si>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</si>
  <si>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</si>
  <si>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</si>
  <si>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</si>
  <si>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</si>
  <si>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</si>
  <si>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</si>
  <si>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</si>
  <si>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</si>
  <si>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</si>
  <si>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</si>
  <si>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</si>
  <si>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</si>
  <si>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</si>
  <si>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</si>
  <si>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</si>
  <si>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</si>
  <si>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</si>
  <si>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</si>
  <si>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</si>
  <si>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</si>
  <si>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</si>
  <si>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</si>
  <si>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</si>
  <si>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</si>
  <si>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</si>
  <si>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</si>
  <si>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</si>
  <si>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</si>
  <si>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</si>
  <si>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</si>
  <si>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</si>
  <si>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</si>
  <si>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</si>
  <si>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</si>
  <si>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</si>
  <si>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</si>
  <si>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</si>
  <si>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</si>
  <si>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</si>
  <si>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</si>
  <si>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</si>
  <si>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</si>
  <si>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</si>
  <si>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</si>
  <si>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</si>
  <si>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</si>
  <si>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</si>
  <si>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</si>
  <si>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</si>
  <si>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</si>
  <si>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</si>
  <si>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</si>
  <si>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</si>
  <si>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</si>
  <si>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</si>
  <si>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</si>
  <si>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</si>
  <si>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</si>
  <si>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</si>
  <si>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</si>
  <si>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</si>
  <si>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</si>
  <si>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</si>
  <si>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</si>
  <si>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</si>
  <si>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</si>
  <si>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</si>
  <si>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</si>
  <si>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</si>
  <si>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</si>
  <si>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</si>
  <si>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</si>
  <si>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</si>
  <si>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</si>
  <si>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</si>
  <si>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</si>
  <si>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</si>
  <si>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</si>
  <si>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</si>
  <si>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</si>
  <si>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</si>
  <si>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</si>
  <si>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</si>
  <si>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</si>
  <si>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</si>
  <si>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</si>
  <si>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</si>
  <si>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</si>
  <si>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</si>
  <si>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</si>
  <si>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</si>
  <si>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</si>
  <si>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</si>
  <si>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</si>
  <si>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</si>
  <si>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</si>
  <si>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</si>
  <si>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</si>
  <si>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</si>
  <si>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</si>
  <si>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</si>
  <si>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</si>
  <si>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</si>
  <si>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</si>
  <si>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</si>
  <si>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</si>
  <si>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</si>
  <si>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</si>
  <si>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</si>
  <si>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</si>
  <si>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</si>
  <si>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</si>
  <si>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</si>
  <si>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</si>
  <si>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</si>
  <si>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</si>
  <si>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</si>
  <si>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</si>
  <si>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</si>
  <si>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</si>
  <si>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</si>
  <si>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</si>
  <si>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</si>
  <si>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</si>
  <si>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</si>
  <si>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</si>
  <si>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</si>
  <si>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</si>
  <si>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</si>
  <si>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</si>
  <si>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</si>
  <si>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</si>
  <si>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</si>
  <si>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</si>
  <si>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</si>
  <si>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</si>
  <si>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</si>
  <si>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</si>
  <si>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</si>
  <si>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</si>
  <si>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</si>
  <si>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</si>
  <si>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</si>
  <si>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</si>
  <si>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</si>
  <si>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</si>
  <si>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</si>
  <si>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</si>
  <si>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</si>
  <si>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</si>
  <si>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</si>
  <si>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</si>
  <si>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</si>
  <si>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</si>
  <si>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</si>
  <si>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</si>
  <si>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</si>
  <si>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</si>
  <si>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</si>
  <si>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</si>
  <si>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</si>
  <si>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</si>
  <si>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</si>
  <si>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</si>
  <si>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</si>
  <si>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</si>
  <si>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</si>
  <si>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</si>
  <si>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</si>
  <si>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</si>
  <si>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</si>
  <si>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</si>
  <si>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</si>
  <si>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</si>
  <si>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</si>
  <si>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</si>
  <si>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</si>
  <si>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</si>
  <si>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</si>
  <si>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</si>
  <si>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</si>
  <si>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</si>
  <si>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</si>
  <si>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</si>
  <si>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</si>
  <si>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</si>
  <si>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</si>
  <si>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</si>
  <si>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</si>
  <si>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</si>
  <si>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</si>
  <si>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</si>
  <si>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</si>
  <si>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</si>
  <si>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</si>
  <si>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</si>
  <si>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</si>
  <si>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</si>
  <si>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</si>
  <si>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</si>
  <si>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</si>
  <si>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</si>
  <si>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</si>
  <si>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</si>
  <si>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</si>
  <si>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</si>
  <si>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</si>
  <si>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</si>
  <si>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</si>
  <si>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</si>
  <si>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</si>
  <si>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</si>
  <si>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</si>
  <si>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</si>
  <si>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</si>
  <si>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</si>
  <si>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</si>
  <si>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</si>
  <si>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</si>
  <si>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</si>
  <si>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</si>
  <si>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</si>
  <si>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</si>
  <si>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</si>
  <si>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</si>
  <si>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</si>
  <si>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</si>
  <si>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</si>
  <si>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</si>
  <si>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</si>
  <si>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</si>
  <si>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</si>
  <si>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</si>
  <si>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</si>
  <si>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</si>
  <si>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</si>
  <si>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</si>
  <si>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</si>
  <si>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</si>
  <si>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</si>
  <si>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</si>
  <si>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</si>
  <si>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</si>
  <si>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</si>
  <si>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</si>
  <si>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</si>
  <si>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</si>
  <si>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</si>
  <si>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</si>
  <si>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</si>
  <si>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</si>
  <si>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</si>
  <si>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</si>
  <si>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</si>
  <si>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</si>
  <si>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</si>
  <si>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</si>
  <si>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</si>
  <si>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</si>
  <si>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</si>
  <si>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</si>
  <si>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</si>
  <si>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</si>
  <si>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</si>
  <si>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</si>
  <si>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</si>
  <si>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</si>
  <si>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</si>
  <si>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</si>
  <si>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</si>
  <si>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</si>
  <si>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</si>
  <si>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</si>
  <si>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</si>
  <si>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</si>
  <si>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</si>
  <si>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</si>
  <si>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</si>
  <si>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</si>
  <si>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</si>
  <si>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</si>
  <si>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</si>
  <si>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</si>
  <si>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</si>
  <si>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</si>
  <si>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</si>
  <si>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</si>
  <si>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</si>
  <si>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</si>
  <si>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</si>
  <si>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</si>
  <si>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</si>
  <si>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</si>
  <si>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</si>
  <si>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</si>
  <si>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</si>
  <si>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</si>
  <si>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</si>
  <si>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</si>
  <si>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</si>
  <si>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</si>
  <si>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</si>
  <si>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</si>
  <si>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</si>
  <si>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</si>
  <si>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</si>
  <si>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</si>
  <si>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</si>
  <si>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</si>
  <si>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</si>
  <si>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</si>
  <si>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</si>
  <si>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</si>
  <si>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</si>
  <si>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</si>
  <si>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</si>
  <si>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</si>
  <si>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</si>
  <si>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</si>
  <si>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</si>
  <si>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</si>
  <si>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</si>
  <si>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</si>
  <si>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</si>
  <si>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</si>
  <si>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</si>
  <si>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</si>
  <si>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</si>
  <si>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</si>
  <si>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</si>
  <si>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</si>
  <si>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</si>
  <si>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</si>
  <si>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</si>
  <si>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</si>
  <si>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</si>
  <si>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</si>
  <si>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</si>
  <si>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</si>
  <si>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</si>
  <si>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</si>
  <si>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</si>
  <si>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</si>
  <si>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</si>
  <si>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</si>
  <si>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</si>
  <si>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</si>
  <si>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</si>
  <si>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</si>
  <si>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</si>
  <si>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</si>
  <si>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</si>
  <si>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</si>
  <si>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</si>
  <si>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</si>
  <si>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</si>
  <si>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</si>
  <si>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</si>
  <si>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</si>
  <si>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</si>
  <si>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</si>
  <si>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</si>
  <si>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</si>
  <si>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</si>
  <si>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</si>
  <si>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</si>
  <si>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</si>
  <si>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</si>
  <si>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</si>
  <si>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</si>
  <si>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</si>
  <si>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</si>
  <si>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</si>
  <si>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</si>
  <si>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</si>
  <si>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</si>
  <si>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</si>
  <si>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</si>
  <si>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</si>
  <si>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</si>
  <si>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</si>
  <si>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</si>
  <si>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</si>
  <si>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</si>
  <si>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</si>
  <si>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</si>
  <si>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</si>
  <si>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</si>
  <si>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</si>
  <si>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</si>
  <si>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</si>
  <si>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</si>
  <si>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</si>
  <si>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</si>
  <si>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</si>
  <si>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</si>
  <si>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</si>
  <si>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</si>
  <si>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</si>
  <si>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</si>
  <si>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</si>
  <si>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</si>
  <si>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</si>
  <si>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</si>
  <si>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</si>
  <si>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</si>
  <si>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</si>
  <si>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</si>
  <si>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</si>
  <si>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</si>
  <si>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</si>
  <si>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</si>
  <si>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</si>
  <si>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</si>
  <si>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</si>
  <si>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</si>
  <si>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</si>
  <si>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</si>
  <si>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</si>
  <si>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</si>
  <si>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</si>
  <si>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</si>
  <si>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</si>
  <si>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</si>
  <si>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</si>
  <si>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</si>
  <si>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</si>
  <si>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</si>
  <si>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</si>
  <si>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</si>
  <si>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</si>
  <si>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</si>
  <si>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</si>
  <si>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</si>
  <si>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</si>
  <si>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</si>
  <si>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</si>
  <si>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</si>
  <si>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</si>
  <si>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</si>
  <si>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</si>
  <si>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</si>
  <si>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</si>
  <si>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</si>
  <si>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</si>
  <si>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</si>
  <si>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</si>
  <si>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</si>
  <si>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</si>
  <si>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</si>
  <si>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</si>
  <si>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</si>
  <si>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</si>
  <si>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</si>
  <si>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</si>
  <si>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</si>
  <si>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</si>
  <si>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</si>
  <si>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</si>
  <si>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</si>
  <si>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</si>
  <si>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</si>
  <si>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</si>
  <si>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</si>
  <si>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</si>
  <si>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</si>
  <si>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</si>
  <si>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</si>
  <si>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</si>
  <si>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</si>
  <si>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</si>
  <si>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</si>
  <si>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</si>
  <si>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</si>
  <si>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</si>
  <si>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</si>
  <si>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</si>
  <si>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</si>
  <si>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</si>
  <si>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</si>
  <si>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</si>
  <si>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</si>
  <si>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</si>
  <si>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</si>
  <si>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</si>
  <si>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</si>
  <si>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</si>
  <si>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</si>
  <si>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</si>
  <si>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</si>
  <si>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</si>
  <si>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</si>
  <si>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</si>
  <si>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</si>
  <si>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</si>
  <si>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</si>
  <si>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</si>
  <si>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</si>
  <si>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</si>
  <si>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</si>
  <si>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</si>
  <si>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</si>
  <si>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</si>
  <si>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</si>
  <si>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</si>
  <si>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</si>
  <si>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</si>
  <si>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</si>
  <si>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</si>
  <si>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</si>
  <si>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</si>
  <si>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</si>
  <si>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</si>
  <si>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</si>
  <si>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</si>
  <si>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</si>
  <si>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</si>
  <si>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</si>
  <si>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</si>
  <si>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</si>
  <si>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</si>
  <si>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</si>
  <si>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</si>
  <si>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</si>
  <si>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</si>
  <si>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</si>
  <si>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</si>
  <si>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</si>
  <si>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</si>
  <si>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</si>
  <si>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</si>
  <si>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</si>
  <si>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</si>
  <si>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</si>
  <si>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</si>
  <si>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</si>
  <si>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</si>
  <si>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</si>
  <si>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</si>
  <si>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</si>
  <si>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</si>
  <si>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</si>
  <si>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</si>
  <si>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</si>
  <si>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</si>
  <si>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</si>
  <si>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</si>
  <si>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</si>
  <si>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</si>
  <si>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</si>
  <si>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</si>
  <si>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</si>
  <si>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</si>
  <si>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</si>
  <si>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</si>
  <si>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</si>
  <si>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</si>
  <si>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</si>
  <si>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</si>
  <si>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</si>
  <si>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</si>
  <si>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</si>
  <si>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</si>
  <si>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</si>
  <si>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</si>
  <si>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</si>
  <si>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</si>
  <si>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</si>
  <si>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</si>
  <si>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</si>
  <si>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</si>
  <si>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</si>
  <si>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</si>
  <si>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</si>
  <si>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</si>
  <si>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</si>
  <si>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</si>
  <si>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</si>
  <si>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</si>
  <si>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</si>
  <si>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</si>
  <si>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</si>
  <si>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</si>
  <si>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</si>
  <si>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</si>
  <si>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</si>
  <si>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</si>
  <si>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</si>
  <si>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</si>
  <si>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</si>
  <si>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</si>
  <si>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</si>
  <si>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</si>
  <si>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</si>
  <si>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</si>
  <si>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</si>
  <si>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</si>
  <si>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</si>
  <si>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</si>
  <si>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</si>
  <si>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</si>
  <si>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</si>
  <si>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</si>
  <si>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</si>
  <si>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</si>
  <si>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</si>
  <si>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</si>
  <si>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</si>
  <si>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</si>
  <si>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</si>
  <si>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</si>
  <si>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</si>
  <si>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</si>
  <si>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</si>
  <si>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</si>
  <si>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</si>
  <si>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</si>
  <si>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</si>
  <si>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</si>
  <si>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</si>
  <si>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</si>
  <si>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</si>
  <si>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</si>
  <si>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</si>
  <si>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</si>
  <si>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</si>
  <si>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</si>
  <si>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</si>
  <si>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</si>
  <si>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</si>
  <si>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</si>
  <si>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</si>
  <si>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</si>
  <si>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</si>
  <si>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</si>
  <si>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</si>
  <si>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</si>
  <si>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</si>
  <si>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</si>
  <si>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</si>
  <si>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</si>
  <si>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</si>
  <si>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</si>
  <si>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</si>
  <si>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</si>
  <si>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</si>
  <si>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</si>
  <si>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</si>
  <si>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</si>
  <si>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</si>
  <si>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</si>
  <si>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</si>
  <si>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</si>
  <si>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</si>
  <si>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</si>
  <si>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</si>
  <si>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</si>
  <si>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</si>
  <si>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</si>
  <si>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</si>
  <si>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</si>
  <si>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</si>
  <si>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</si>
  <si>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</si>
  <si>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</si>
  <si>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</si>
  <si>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</si>
  <si>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</si>
  <si>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</si>
  <si>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</si>
  <si>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</si>
  <si>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</si>
  <si>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</si>
  <si>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</si>
  <si>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</si>
  <si>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</si>
  <si>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</si>
  <si>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</si>
  <si>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</si>
  <si>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</si>
  <si>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</si>
  <si>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</si>
  <si>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</si>
  <si>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</si>
  <si>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</si>
  <si>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</si>
  <si>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</si>
  <si>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</si>
  <si>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</si>
  <si>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</si>
  <si>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</si>
  <si>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</si>
  <si>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</si>
  <si>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</si>
  <si>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</si>
  <si>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</si>
  <si>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</si>
  <si>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</si>
  <si>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</si>
  <si>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</si>
  <si>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</si>
  <si>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</si>
  <si>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</si>
  <si>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</si>
  <si>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</si>
  <si>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</si>
  <si>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</si>
  <si>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</si>
  <si>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</si>
  <si>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</si>
  <si>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</si>
  <si>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</si>
  <si>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</si>
  <si>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</si>
  <si>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</si>
  <si>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</si>
  <si>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</si>
  <si>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</si>
  <si>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</si>
  <si>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</si>
  <si>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</si>
  <si>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</si>
  <si>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</si>
  <si>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</si>
  <si>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</si>
  <si>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</si>
  <si>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</si>
  <si>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</si>
  <si>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</si>
  <si>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</si>
  <si>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</si>
  <si>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</si>
  <si>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</si>
  <si>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</si>
  <si>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</si>
  <si>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</si>
  <si>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</si>
  <si>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</si>
  <si>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</si>
  <si>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</si>
  <si>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</si>
  <si>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</si>
  <si>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</si>
  <si>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</si>
  <si>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</si>
  <si>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</si>
  <si>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</si>
  <si>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</si>
  <si>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</si>
  <si>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</si>
  <si>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</si>
  <si>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</si>
  <si>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</si>
  <si>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</si>
  <si>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</si>
  <si>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</si>
  <si>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</si>
  <si>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</si>
  <si>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</si>
  <si>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</si>
  <si>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</si>
  <si>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</si>
  <si>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</si>
  <si>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</si>
  <si>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</si>
  <si>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</si>
  <si>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</si>
  <si>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</si>
  <si>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</si>
  <si>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</si>
  <si>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</si>
  <si>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</si>
  <si>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</si>
  <si>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</si>
  <si>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</si>
  <si>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</si>
  <si>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</si>
  <si>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</si>
  <si>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</si>
  <si>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</si>
  <si>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</si>
  <si>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</si>
  <si>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</si>
  <si>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</si>
  <si>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</si>
  <si>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</si>
  <si>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</si>
  <si>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</si>
  <si>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</si>
  <si>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</si>
  <si>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</si>
  <si>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</si>
  <si>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</si>
  <si>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</si>
  <si>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</si>
  <si>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</si>
  <si>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</si>
  <si>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</si>
  <si>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</si>
  <si>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</si>
  <si>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</si>
  <si>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</si>
  <si>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</si>
  <si>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</si>
  <si>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</si>
  <si>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</si>
  <si>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</si>
  <si>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</si>
  <si>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</si>
  <si>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</si>
  <si>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</si>
  <si>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</si>
  <si>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</si>
  <si>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</si>
  <si>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</si>
  <si>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</si>
  <si>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</si>
  <si>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</si>
  <si>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</si>
  <si>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</si>
  <si>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</si>
  <si>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</si>
  <si>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</si>
  <si>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</si>
  <si>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</si>
  <si>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</si>
  <si>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</si>
  <si>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</si>
  <si>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</si>
  <si>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</si>
  <si>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</si>
  <si>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</si>
  <si>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</si>
  <si>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</si>
  <si>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</si>
  <si>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</si>
  <si>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</si>
  <si>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</si>
  <si>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</si>
  <si>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</si>
  <si>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</si>
  <si>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</si>
  <si>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</si>
  <si>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</si>
  <si>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</si>
  <si>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</si>
  <si>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</si>
  <si>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</si>
  <si>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</si>
  <si>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</si>
  <si>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</si>
  <si>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</si>
  <si>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</si>
  <si>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</si>
  <si>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</si>
  <si>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</si>
  <si>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</si>
  <si>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</si>
  <si>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</si>
  <si>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</si>
  <si>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</si>
  <si>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</si>
  <si>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</si>
  <si>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</si>
  <si>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</si>
  <si>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</si>
  <si>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</si>
  <si>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</si>
  <si>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</si>
  <si>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</si>
  <si>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</si>
  <si>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</si>
  <si>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</si>
  <si>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</si>
  <si>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</si>
  <si>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</si>
  <si>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</si>
  <si>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</si>
  <si>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</si>
  <si>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</si>
  <si>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</si>
  <si>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</si>
  <si>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</si>
  <si>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</si>
  <si>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</si>
  <si>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</si>
  <si>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</si>
  <si>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</si>
  <si>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</si>
  <si>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</si>
  <si>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</si>
  <si>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</si>
  <si>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</si>
  <si>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</si>
  <si>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</si>
  <si>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</si>
  <si>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</si>
  <si>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</si>
  <si>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</si>
  <si>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</si>
  <si>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</si>
  <si>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</si>
  <si>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</si>
  <si>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</si>
  <si>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</si>
  <si>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</si>
  <si>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</si>
  <si>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</si>
  <si>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</si>
  <si>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</si>
  <si>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</si>
  <si>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</si>
  <si>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</si>
  <si>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</si>
  <si>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</si>
  <si>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</si>
  <si>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</si>
  <si>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</si>
  <si>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</si>
  <si>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</si>
  <si>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</si>
  <si>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</si>
  <si>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</si>
  <si>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</si>
  <si>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</si>
  <si>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</si>
  <si>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</si>
  <si>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</si>
  <si>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</si>
  <si>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</si>
  <si>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</si>
  <si>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</si>
  <si>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</si>
  <si>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</si>
  <si>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</si>
  <si>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</si>
  <si>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</si>
  <si>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</si>
  <si>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</si>
  <si>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</si>
  <si>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</si>
  <si>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</si>
  <si>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</si>
  <si>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</si>
  <si>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</si>
  <si>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</si>
  <si>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</si>
  <si>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</si>
  <si>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</si>
  <si>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</si>
  <si>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</si>
  <si>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</si>
  <si>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</si>
  <si>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</si>
  <si>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</si>
  <si>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</si>
  <si>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</si>
  <si>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</si>
  <si>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</si>
  <si>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</si>
  <si>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</si>
  <si>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</si>
  <si>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</si>
  <si>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</si>
  <si>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</si>
  <si>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</si>
  <si>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</si>
  <si>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</si>
  <si>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</si>
  <si>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</si>
  <si>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</si>
  <si>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</si>
  <si>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</si>
  <si>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</si>
  <si>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</si>
  <si>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</si>
  <si>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</si>
  <si>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</si>
  <si>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</si>
  <si>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</si>
  <si>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</si>
  <si>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</si>
  <si>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</si>
  <si>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</si>
  <si>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</si>
  <si>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</si>
  <si>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</si>
  <si>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</si>
  <si>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</si>
  <si>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</si>
  <si>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</si>
  <si>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</si>
  <si>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</si>
  <si>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</si>
  <si>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</si>
  <si>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</si>
  <si>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</si>
  <si>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</si>
  <si>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</si>
  <si>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</si>
  <si>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</si>
  <si>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</si>
  <si>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</si>
  <si>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</si>
  <si>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</si>
  <si>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</si>
  <si>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</si>
  <si>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</si>
  <si>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</si>
  <si>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</si>
  <si>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</si>
  <si>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</si>
  <si>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</si>
  <si>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</si>
  <si>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</si>
  <si>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</si>
  <si>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</si>
  <si>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</si>
  <si>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</si>
  <si>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</si>
  <si>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</si>
  <si>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</si>
  <si>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</si>
  <si>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</si>
  <si>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</si>
  <si>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</si>
  <si>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</si>
  <si>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</si>
  <si>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</si>
  <si>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</si>
  <si>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</si>
  <si>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</si>
  <si>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</si>
  <si>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</si>
  <si>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</si>
  <si>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</si>
  <si>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</si>
  <si>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</si>
  <si>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</si>
  <si>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</si>
  <si>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</si>
  <si>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</si>
  <si>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</si>
  <si>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</si>
  <si>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</si>
  <si>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</si>
  <si>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</si>
  <si>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</si>
  <si>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</si>
  <si>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</si>
  <si>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</si>
  <si>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</si>
  <si>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</si>
  <si>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</si>
  <si>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</si>
  <si>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</si>
  <si>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</si>
  <si>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</si>
  <si>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</si>
  <si>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</si>
  <si>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</si>
  <si>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</si>
  <si>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</si>
  <si>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</si>
  <si>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</si>
  <si>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</si>
  <si>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</si>
  <si>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</si>
  <si>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</si>
  <si>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</si>
  <si>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</si>
  <si>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</si>
  <si>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</si>
  <si>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</si>
  <si>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</si>
  <si>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</si>
  <si>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</si>
  <si>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</si>
  <si>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</si>
  <si>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</si>
  <si>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</si>
  <si>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</si>
  <si>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</si>
  <si>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</si>
  <si>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</si>
  <si>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</si>
  <si>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</si>
  <si>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</si>
  <si>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</si>
  <si>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</si>
  <si>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</si>
  <si>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</si>
  <si>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</si>
  <si>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</si>
  <si>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</si>
  <si>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</si>
  <si>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</si>
  <si>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</si>
  <si>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</si>
  <si>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</si>
  <si>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</si>
  <si>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</si>
  <si>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</si>
  <si>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</si>
  <si>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</si>
  <si>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</si>
  <si>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</si>
  <si>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</si>
  <si>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</si>
  <si>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</si>
  <si>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</si>
  <si>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</si>
  <si>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</si>
  <si>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</si>
  <si>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</si>
  <si>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</si>
  <si>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</si>
  <si>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</si>
  <si>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</si>
  <si>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</si>
  <si>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</si>
  <si>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</si>
  <si>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</si>
  <si>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</si>
  <si>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</si>
  <si>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</si>
  <si>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</si>
  <si>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</si>
  <si>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</si>
  <si>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</si>
  <si>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</si>
  <si>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</si>
  <si>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</si>
  <si>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</si>
  <si>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</si>
  <si>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</si>
  <si>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</si>
  <si>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</si>
  <si>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</si>
  <si>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</si>
  <si>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</si>
  <si>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</si>
  <si>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</si>
  <si>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</si>
  <si>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</si>
  <si>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</si>
  <si>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</si>
  <si>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</si>
  <si>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</si>
  <si>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</si>
  <si>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</si>
  <si>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</si>
  <si>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</si>
  <si>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</si>
  <si>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</si>
  <si>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</si>
  <si>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</si>
  <si>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</si>
  <si>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</si>
  <si>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</si>
  <si>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</si>
  <si>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</si>
  <si>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</si>
  <si>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</si>
  <si>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</si>
  <si>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</si>
  <si>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</si>
  <si>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</si>
  <si>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</si>
  <si>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</si>
  <si>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</si>
  <si>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</si>
  <si>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</si>
  <si>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</si>
  <si>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</si>
  <si>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</si>
  <si>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</si>
  <si>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</si>
  <si>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</si>
  <si>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</si>
  <si>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</si>
  <si>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</si>
  <si>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</si>
  <si>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</si>
  <si>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</si>
  <si>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</si>
  <si>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</si>
  <si>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</si>
  <si>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</si>
  <si>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</si>
  <si>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</si>
  <si>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</si>
  <si>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</si>
  <si>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</si>
  <si>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</si>
  <si>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</si>
  <si>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</si>
  <si>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</si>
  <si>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</si>
  <si>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</si>
  <si>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</si>
  <si>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</si>
  <si>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</si>
  <si>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</si>
  <si>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</si>
  <si>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</si>
  <si>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</si>
  <si>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</si>
  <si>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</si>
  <si>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</si>
  <si>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</si>
  <si>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</si>
  <si>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</si>
  <si>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</si>
  <si>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</si>
  <si>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</si>
  <si>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</si>
  <si>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</si>
  <si>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</si>
  <si>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</si>
  <si>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</si>
  <si>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</si>
  <si>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</si>
  <si>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</si>
  <si>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</si>
  <si>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</si>
  <si>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</si>
  <si>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</si>
  <si>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</si>
  <si>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</si>
  <si>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</si>
  <si>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</si>
  <si>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</si>
  <si>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</si>
  <si>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</si>
  <si>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</si>
  <si>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</si>
  <si>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</si>
  <si>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</si>
  <si>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</si>
  <si>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</si>
  <si>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</si>
  <si>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</si>
  <si>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</si>
  <si>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</si>
  <si>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</si>
  <si>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</si>
  <si>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</si>
  <si>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</si>
  <si>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</si>
  <si>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</si>
  <si>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</si>
  <si>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</si>
  <si>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</si>
  <si>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</si>
  <si>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</si>
  <si>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</si>
  <si>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</si>
  <si>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</si>
  <si>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</si>
  <si>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</si>
  <si>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</si>
  <si>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</si>
  <si>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</si>
  <si>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</si>
  <si>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</si>
  <si>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</si>
  <si>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</si>
  <si>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</si>
  <si>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</si>
  <si>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</si>
  <si>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</si>
  <si>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</si>
  <si>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</si>
  <si>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</si>
  <si>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</si>
  <si>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</si>
  <si>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</si>
  <si>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</si>
  <si>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</si>
  <si>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</si>
  <si>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</si>
  <si>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</si>
  <si>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</si>
  <si>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</si>
  <si>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</si>
  <si>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</si>
  <si>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</si>
  <si>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</si>
  <si>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</si>
  <si>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</si>
  <si>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</si>
  <si>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</si>
  <si>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</si>
  <si>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</si>
  <si>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</si>
  <si>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</si>
  <si>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</si>
  <si>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</si>
  <si>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</si>
  <si>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</si>
  <si>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</si>
  <si>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</si>
  <si>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</si>
  <si>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</si>
  <si>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</si>
  <si>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</si>
  <si>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</si>
  <si>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</si>
  <si>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</si>
  <si>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</si>
  <si>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</si>
  <si>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</si>
  <si>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</si>
  <si>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</si>
  <si>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</si>
  <si>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</si>
  <si>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</si>
  <si>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</si>
  <si>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</si>
  <si>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</si>
  <si>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</si>
  <si>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</si>
  <si>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</si>
  <si>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</si>
  <si>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</si>
  <si>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</si>
  <si>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</si>
  <si>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</si>
  <si>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</si>
  <si>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</si>
  <si>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</si>
  <si>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</si>
  <si>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</si>
  <si>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</si>
  <si>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</si>
  <si>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</si>
  <si>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</si>
  <si>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</si>
  <si>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</si>
  <si>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</si>
  <si>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</si>
  <si>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</si>
  <si>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</si>
  <si>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</si>
  <si>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</si>
  <si>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</si>
  <si>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</si>
  <si>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</si>
  <si>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</si>
  <si>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</si>
  <si>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</si>
  <si>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</si>
  <si>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</si>
  <si>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</si>
  <si>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</si>
  <si>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</si>
  <si>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</si>
  <si>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</si>
  <si>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</si>
  <si>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</si>
  <si>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</si>
  <si>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</si>
  <si>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</si>
  <si>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</si>
  <si>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</si>
  <si>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</si>
  <si>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</si>
  <si>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</si>
  <si>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</si>
  <si>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</si>
  <si>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</si>
  <si>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</si>
  <si>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</si>
  <si>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</si>
  <si>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</si>
  <si>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</si>
  <si>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</si>
  <si>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</si>
  <si>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</si>
  <si>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</si>
  <si>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</si>
  <si>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</si>
  <si>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</si>
  <si>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</si>
  <si>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</si>
  <si>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</si>
  <si>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</si>
  <si>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</si>
  <si>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</si>
  <si>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</si>
  <si>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</si>
  <si>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</si>
  <si>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</si>
  <si>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</si>
  <si>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</si>
  <si>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</si>
  <si>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</si>
  <si>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</si>
  <si>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</si>
  <si>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</si>
  <si>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</si>
  <si>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</si>
  <si>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</si>
  <si>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</si>
  <si>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</si>
  <si>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</si>
  <si>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</si>
  <si>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</si>
  <si>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</si>
  <si>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</si>
  <si>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</si>
  <si>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</si>
  <si>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</si>
  <si>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</si>
  <si>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</si>
  <si>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</si>
  <si>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</si>
  <si>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</si>
  <si>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</si>
  <si>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</si>
  <si>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</si>
  <si>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</si>
  <si>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</si>
  <si>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</si>
  <si>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</si>
  <si>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</si>
  <si>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</si>
  <si>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</si>
  <si>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</si>
  <si>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</si>
  <si>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</si>
  <si>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</si>
  <si>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</si>
  <si>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</si>
  <si>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</si>
  <si>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</si>
  <si>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</si>
  <si>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</si>
  <si>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</si>
  <si>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</si>
  <si>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</si>
  <si>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</si>
  <si>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</si>
  <si>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</si>
  <si>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</si>
  <si>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</si>
  <si>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</si>
  <si>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</si>
  <si>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</si>
  <si>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</si>
  <si>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</si>
  <si>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</si>
  <si>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</si>
  <si>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</si>
  <si>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</si>
  <si>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</si>
  <si>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</si>
  <si>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</si>
  <si>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</si>
  <si>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</si>
  <si>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</si>
  <si>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</si>
  <si>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</si>
  <si>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</si>
  <si>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</si>
  <si>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</si>
  <si>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</si>
  <si>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</si>
  <si>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</si>
  <si>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</si>
  <si>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</si>
  <si>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</si>
  <si>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</si>
  <si>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</si>
  <si>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</si>
  <si>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</si>
  <si>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</si>
  <si>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</si>
  <si>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</si>
  <si>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</si>
  <si>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</si>
  <si>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</si>
  <si>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</si>
  <si>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</si>
  <si>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</si>
  <si>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</si>
  <si>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</si>
  <si>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</si>
  <si>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</si>
  <si>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</si>
  <si>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</si>
  <si>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</si>
  <si>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</si>
  <si>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</si>
  <si>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</si>
  <si>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</si>
  <si>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</si>
  <si>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</si>
  <si>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</si>
  <si>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</si>
  <si>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</si>
  <si>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</si>
  <si>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</si>
  <si>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</si>
  <si>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</si>
  <si>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</si>
  <si>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</si>
  <si>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</si>
  <si>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</si>
  <si>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</si>
  <si>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</si>
  <si>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</si>
  <si>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</si>
  <si>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</si>
  <si>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</si>
  <si>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</si>
  <si>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</si>
  <si>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</si>
  <si>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</si>
  <si>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</si>
  <si>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</si>
  <si>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</si>
  <si>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</si>
  <si>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</si>
  <si>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</si>
  <si>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</si>
  <si>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</si>
  <si>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</si>
  <si>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</si>
  <si>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</si>
  <si>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</si>
  <si>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</si>
  <si>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</si>
  <si>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</si>
  <si>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</si>
  <si>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</si>
  <si>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</si>
  <si>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</si>
  <si>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</si>
  <si>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</si>
  <si>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</si>
  <si>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</si>
  <si>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</si>
  <si>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</si>
  <si>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</si>
  <si>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</si>
  <si>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</si>
  <si>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</si>
  <si>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</si>
  <si>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</si>
  <si>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</si>
  <si>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</si>
  <si>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</si>
  <si>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</si>
  <si>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</si>
  <si>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</si>
  <si>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</si>
  <si>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</si>
  <si>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</si>
  <si>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</si>
  <si>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</si>
  <si>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</si>
  <si>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</si>
  <si>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</si>
  <si>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</si>
  <si>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</si>
  <si>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</si>
  <si>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</si>
  <si>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</si>
  <si>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</si>
  <si>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</si>
  <si>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</si>
  <si>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</si>
  <si>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</si>
  <si>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</si>
  <si>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</si>
  <si>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</si>
  <si>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</si>
  <si>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</si>
  <si>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</si>
  <si>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</si>
  <si>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</si>
  <si>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</si>
  <si>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</si>
  <si>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</si>
  <si>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</si>
  <si>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</si>
  <si>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</si>
  <si>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</si>
  <si>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</si>
  <si>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</si>
  <si>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</si>
  <si>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</si>
  <si>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</si>
  <si>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</si>
  <si>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</si>
  <si>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</si>
  <si>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</si>
  <si>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</si>
  <si>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</si>
  <si>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</si>
  <si>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</si>
  <si>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</si>
  <si>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</si>
  <si>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</si>
  <si>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</si>
  <si>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</si>
  <si>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</si>
  <si>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</si>
  <si>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</si>
  <si>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</si>
  <si>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</si>
  <si>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</si>
  <si>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</si>
  <si>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</si>
  <si>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</si>
  <si>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</si>
  <si>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</si>
  <si>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</si>
  <si>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</si>
  <si>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</si>
  <si>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</si>
  <si>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</si>
  <si>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</si>
  <si>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</si>
  <si>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</si>
  <si>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</si>
  <si>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</si>
  <si>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</si>
  <si>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</si>
  <si>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</si>
  <si>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</si>
  <si>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</si>
  <si>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</si>
  <si>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</si>
  <si>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</si>
  <si>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</si>
  <si>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</si>
  <si>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</si>
  <si>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</si>
  <si>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</si>
  <si>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</si>
  <si>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</si>
  <si>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</si>
  <si>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</si>
  <si>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</si>
  <si>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</si>
  <si>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</si>
  <si>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</si>
  <si>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</si>
  <si>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</si>
  <si>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</si>
  <si>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</si>
  <si>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</si>
  <si>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</si>
  <si>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</si>
  <si>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</si>
  <si>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</si>
  <si>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</si>
  <si>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</si>
  <si>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</si>
  <si>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</si>
  <si>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</si>
  <si>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</si>
  <si>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</si>
  <si>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</si>
  <si>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</si>
  <si>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</si>
  <si>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</si>
  <si>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</si>
  <si>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</si>
  <si>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</si>
  <si>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</si>
  <si>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</si>
  <si>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</si>
  <si>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</si>
  <si>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</si>
  <si>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</si>
  <si>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</si>
  <si>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</si>
  <si>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</si>
  <si>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</si>
  <si>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</si>
  <si>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</si>
  <si>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</si>
  <si>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</si>
  <si>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</si>
  <si>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</si>
  <si>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</si>
  <si>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</si>
  <si>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</si>
  <si>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</si>
  <si>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</si>
  <si>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</si>
  <si>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</si>
  <si>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</si>
  <si>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</si>
  <si>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</si>
  <si>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</si>
  <si>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</si>
  <si>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</si>
  <si>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</si>
  <si>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</si>
  <si>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</si>
  <si>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</si>
  <si>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</si>
  <si>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</si>
  <si>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</si>
  <si>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</si>
  <si>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</si>
  <si>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</si>
  <si>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</si>
  <si>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</si>
  <si>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</si>
  <si>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</si>
  <si>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</si>
  <si>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</si>
  <si>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</si>
  <si>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</si>
  <si>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</si>
  <si>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</si>
  <si>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</si>
  <si>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</si>
  <si>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</si>
  <si>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</si>
  <si>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</si>
  <si>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</si>
  <si>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</si>
  <si>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</si>
  <si>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</si>
  <si>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</si>
  <si>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</si>
  <si>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</si>
  <si>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</si>
  <si>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</si>
  <si>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</si>
  <si>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</si>
  <si>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</si>
  <si>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</si>
  <si>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</si>
  <si>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</si>
  <si>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</si>
  <si>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</si>
  <si>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</si>
  <si>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</si>
  <si>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</si>
  <si>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</si>
  <si>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</si>
  <si>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</si>
  <si>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</si>
  <si>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</si>
  <si>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</si>
  <si>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</si>
  <si>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</si>
  <si>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</si>
  <si>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</si>
  <si>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</si>
  <si>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</si>
  <si>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</si>
  <si>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</si>
  <si>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</si>
  <si>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</si>
  <si>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</si>
  <si>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</si>
  <si>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</si>
  <si>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</si>
  <si>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</si>
  <si>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</si>
  <si>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</si>
  <si>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</si>
  <si>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</si>
  <si>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</si>
  <si>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</si>
  <si>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</si>
  <si>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</si>
  <si>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</si>
  <si>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</si>
  <si>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</si>
  <si>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</si>
  <si>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</si>
  <si>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</si>
  <si>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</si>
  <si>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</si>
  <si>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</si>
  <si>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</si>
  <si>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</si>
  <si>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</si>
  <si>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</si>
  <si>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</si>
  <si>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</si>
  <si>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</si>
  <si>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</si>
  <si>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</si>
  <si>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</si>
  <si>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</si>
  <si>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</si>
  <si>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</si>
  <si>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</si>
  <si>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</si>
  <si>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</si>
  <si>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</si>
  <si>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</si>
  <si>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</si>
  <si>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</si>
  <si>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</si>
  <si>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</si>
  <si>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</si>
  <si>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</si>
  <si>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</si>
  <si>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</si>
  <si>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</si>
  <si>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</si>
  <si>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</si>
  <si>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</si>
  <si>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</si>
  <si>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</si>
  <si>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</si>
  <si>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</si>
  <si>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</si>
  <si>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</si>
  <si>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</si>
  <si>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</si>
  <si>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</si>
  <si>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</si>
  <si>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</si>
  <si>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</si>
  <si>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</si>
  <si>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</si>
  <si>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</si>
  <si>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</si>
  <si>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</si>
  <si>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</si>
  <si>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</si>
  <si>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</si>
  <si>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</si>
  <si>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</si>
  <si>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</si>
  <si>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</si>
  <si>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</si>
  <si>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</si>
  <si>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</si>
  <si>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</si>
  <si>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</si>
  <si>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</si>
  <si>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</si>
  <si>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</si>
  <si>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</si>
  <si>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</si>
  <si>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</si>
  <si>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</si>
  <si>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</si>
  <si>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</si>
  <si>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</si>
  <si>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</si>
  <si>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</si>
  <si>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</si>
  <si>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</si>
  <si>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</si>
  <si>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</si>
  <si>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</si>
  <si>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</si>
  <si>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</si>
  <si>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</si>
  <si>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</si>
  <si>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</si>
  <si>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</si>
  <si>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</si>
  <si>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</si>
  <si>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</si>
  <si>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</si>
  <si>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</si>
  <si>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</si>
  <si>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</si>
  <si>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</si>
  <si>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</si>
  <si>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</si>
  <si>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</si>
  <si>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</si>
  <si>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</si>
  <si>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</si>
  <si>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</si>
  <si>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</si>
  <si>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</si>
  <si>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</si>
  <si>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</si>
  <si>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</si>
  <si>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</si>
  <si>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</si>
  <si>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</si>
  <si>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</si>
  <si>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</si>
  <si>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</si>
  <si>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</si>
  <si>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</si>
  <si>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</si>
  <si>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</si>
  <si>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</si>
  <si>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</si>
  <si>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</si>
  <si>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</si>
  <si>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</si>
  <si>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</si>
  <si>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</si>
  <si>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</si>
  <si>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</si>
  <si>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</si>
  <si>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</si>
  <si>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</si>
  <si>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</si>
  <si>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</si>
  <si>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</si>
  <si>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</si>
  <si>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</si>
  <si>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</si>
  <si>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</si>
  <si>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</si>
  <si>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</si>
  <si>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</si>
  <si>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</si>
  <si>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</si>
  <si>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</si>
  <si>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</si>
  <si>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</si>
  <si>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</si>
  <si>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</si>
  <si>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</si>
  <si>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</si>
  <si>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</si>
  <si>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</si>
  <si>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</si>
  <si>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</si>
  <si>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</si>
  <si>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</si>
  <si>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</si>
  <si>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</si>
  <si>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</si>
  <si>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</si>
  <si>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</si>
  <si>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</si>
  <si>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</si>
  <si>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</si>
  <si>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</si>
  <si>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</si>
  <si>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</si>
  <si>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</si>
  <si>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</si>
  <si>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</si>
  <si>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</si>
  <si>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</si>
  <si>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</si>
  <si>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</si>
  <si>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</si>
  <si>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</si>
  <si>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</si>
  <si>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</si>
  <si>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</si>
  <si>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</si>
  <si>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</si>
  <si>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</si>
  <si>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</si>
  <si>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</si>
  <si>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</si>
  <si>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</si>
  <si>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</si>
  <si>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</si>
  <si>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</si>
  <si>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</si>
  <si>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</si>
  <si>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</si>
  <si>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</si>
  <si>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</si>
  <si>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</si>
  <si>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</si>
  <si>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</si>
  <si>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</si>
  <si>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</si>
  <si>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</si>
  <si>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</si>
  <si>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</si>
  <si>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</si>
  <si>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</si>
  <si>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</si>
  <si>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</si>
  <si>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</si>
  <si>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</si>
  <si>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</si>
  <si>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</si>
  <si>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</si>
  <si>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</si>
  <si>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</si>
  <si>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</si>
  <si>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</si>
  <si>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</si>
  <si>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</si>
  <si>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</si>
  <si>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</si>
  <si>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</si>
  <si>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</si>
  <si>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</si>
  <si>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</si>
  <si>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</si>
  <si>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</si>
  <si>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</si>
  <si>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</si>
  <si>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</si>
  <si>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</si>
  <si>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</si>
  <si>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</si>
  <si>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</si>
  <si>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</si>
  <si>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</si>
  <si>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</si>
  <si>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</si>
  <si>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</si>
  <si>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</si>
  <si>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</si>
  <si>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</si>
  <si>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</si>
  <si>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</si>
  <si>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</si>
  <si>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</si>
  <si>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</si>
  <si>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</si>
  <si>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</si>
  <si>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</si>
  <si>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</si>
  <si>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</si>
  <si>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</si>
  <si>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</si>
  <si>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</si>
  <si>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</si>
  <si>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</si>
  <si>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</si>
  <si>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</si>
  <si>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</si>
  <si>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</si>
  <si>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</si>
  <si>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</si>
  <si>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</si>
  <si>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</si>
  <si>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</si>
  <si>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</si>
  <si>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</si>
  <si>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</si>
  <si>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</si>
  <si>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</si>
  <si>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</si>
  <si>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</si>
  <si>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</si>
  <si>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</si>
  <si>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</si>
  <si>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</si>
  <si>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</si>
  <si>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</si>
  <si>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</si>
  <si>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</si>
  <si>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</si>
  <si>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</si>
  <si>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</si>
  <si>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</si>
  <si>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</si>
  <si>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</si>
  <si>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</si>
  <si>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</si>
  <si>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</si>
  <si>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</si>
  <si>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</si>
  <si>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</si>
  <si>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</si>
  <si>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</si>
  <si>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</si>
  <si>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</si>
  <si>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</si>
  <si>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</si>
  <si>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</si>
  <si>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</si>
  <si>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</si>
  <si>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</si>
  <si>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</si>
  <si>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</si>
  <si>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</si>
  <si>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</si>
  <si>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</si>
  <si>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</si>
  <si>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</si>
  <si>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</si>
  <si>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</si>
  <si>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</si>
  <si>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</si>
  <si>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</si>
  <si>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</si>
  <si>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</si>
  <si>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</si>
  <si>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</si>
  <si>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</si>
  <si>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</si>
  <si>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</si>
  <si>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</si>
  <si>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</si>
  <si>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</si>
  <si>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</si>
  <si>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</si>
  <si>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</si>
  <si>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</si>
  <si>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</si>
  <si>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</si>
  <si>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</si>
  <si>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</si>
  <si>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</si>
  <si>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</si>
  <si>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</si>
  <si>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</si>
  <si>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</si>
  <si>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</si>
  <si>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</si>
  <si>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</si>
  <si>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</si>
  <si>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</si>
  <si>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</si>
  <si>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</si>
  <si>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</si>
  <si>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</si>
  <si>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</si>
  <si>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</si>
  <si>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</si>
  <si>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</si>
  <si>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</si>
  <si>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</si>
  <si>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</si>
  <si>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</si>
  <si>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</si>
  <si>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</si>
  <si>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</si>
  <si>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</si>
  <si>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</si>
  <si>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</si>
  <si>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</si>
  <si>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</si>
  <si>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</si>
  <si>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</si>
  <si>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</si>
  <si>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</si>
  <si>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</si>
  <si>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</si>
  <si>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</si>
  <si>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</si>
  <si>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</si>
  <si>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</si>
  <si>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</si>
  <si>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</si>
  <si>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</si>
  <si>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</si>
  <si>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</si>
  <si>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</si>
  <si>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</si>
  <si>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</si>
  <si>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</si>
  <si>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</si>
  <si>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</si>
  <si>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</si>
  <si>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</si>
  <si>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</si>
  <si>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</si>
  <si>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</si>
  <si>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</si>
  <si>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</si>
  <si>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</si>
  <si>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</si>
  <si>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</si>
  <si>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</si>
  <si>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</si>
  <si>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</si>
  <si>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</si>
  <si>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</si>
  <si>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</si>
  <si>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</si>
  <si>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</si>
  <si>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</si>
  <si>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</si>
  <si>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</si>
  <si>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</si>
  <si>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</si>
  <si>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</si>
  <si>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</si>
  <si>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</si>
  <si>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</si>
  <si>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</si>
  <si>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</si>
  <si>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</si>
  <si>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</si>
  <si>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</si>
  <si>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</si>
  <si>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</si>
  <si>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</si>
  <si>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</si>
  <si>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</si>
  <si>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</si>
  <si>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</si>
  <si>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</si>
  <si>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</si>
  <si>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</si>
  <si>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</si>
  <si>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</si>
  <si>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</si>
  <si>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</si>
  <si>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</si>
  <si>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</si>
  <si>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</si>
  <si>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</si>
  <si>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</si>
  <si>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</si>
  <si>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</si>
  <si>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</si>
  <si>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</si>
  <si>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</si>
  <si>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</si>
  <si>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</si>
  <si>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</si>
  <si>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</si>
  <si>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</si>
  <si>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</si>
  <si>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</si>
  <si>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</si>
  <si>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</si>
  <si>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</si>
  <si>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</si>
  <si>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</si>
  <si>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</si>
  <si>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</si>
  <si>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</si>
  <si>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</si>
  <si>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</si>
  <si>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</si>
  <si>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</si>
  <si>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</si>
  <si>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</si>
  <si>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</si>
  <si>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</si>
  <si>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</si>
  <si>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</si>
  <si>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</si>
  <si>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</si>
  <si>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</si>
  <si>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</si>
  <si>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</si>
  <si>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</si>
  <si>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</si>
  <si>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</si>
  <si>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</si>
  <si>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</si>
  <si>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</si>
  <si>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</si>
  <si>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</si>
  <si>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</si>
  <si>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</si>
  <si>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</si>
  <si>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</si>
  <si>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</si>
  <si>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</si>
  <si>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</si>
  <si>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</si>
  <si>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</si>
  <si>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</si>
  <si>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</si>
  <si>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</si>
  <si>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</si>
  <si>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</si>
  <si>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</si>
  <si>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</si>
  <si>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</si>
  <si>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</si>
  <si>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</si>
  <si>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</si>
  <si>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</si>
  <si>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</si>
  <si>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</si>
  <si>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</si>
  <si>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</si>
  <si>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</si>
  <si>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</si>
  <si>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</si>
  <si>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</si>
  <si>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</si>
  <si>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</si>
  <si>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</si>
  <si>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</si>
  <si>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</si>
  <si>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</si>
  <si>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</si>
  <si>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</si>
  <si>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</si>
  <si>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</si>
  <si>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</si>
  <si>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</si>
  <si>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</si>
  <si>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</si>
  <si>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</si>
  <si>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</si>
  <si>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</si>
  <si>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</si>
  <si>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</si>
  <si>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</si>
  <si>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</si>
  <si>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</si>
  <si>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</si>
  <si>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</si>
  <si>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</si>
  <si>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</si>
  <si>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</si>
  <si>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</si>
  <si>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</si>
  <si>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</si>
  <si>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</si>
  <si>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</si>
  <si>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</si>
  <si>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</si>
  <si>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</si>
  <si>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</si>
  <si>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</si>
  <si>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</si>
  <si>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</si>
  <si>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</si>
  <si>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</si>
  <si>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</si>
  <si>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</si>
  <si>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</si>
  <si>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</si>
  <si>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</si>
  <si>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</si>
  <si>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</si>
  <si>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</si>
  <si>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</si>
  <si>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</si>
  <si>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</si>
  <si>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</si>
  <si>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</si>
  <si>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</si>
  <si>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</si>
  <si>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</si>
  <si>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</si>
  <si>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</si>
  <si>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</si>
  <si>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</si>
  <si>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</si>
  <si>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</si>
  <si>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</si>
  <si>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</si>
  <si>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</si>
  <si>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</si>
  <si>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</si>
  <si>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</si>
  <si>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</si>
  <si>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</si>
  <si>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</si>
  <si>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</si>
  <si>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</si>
  <si>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</si>
  <si>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</si>
  <si>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</si>
  <si>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</si>
  <si>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</si>
  <si>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</si>
  <si>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</si>
  <si>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</si>
  <si>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</si>
  <si>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</si>
  <si>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</si>
  <si>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</si>
  <si>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</si>
  <si>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</si>
  <si>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</si>
  <si>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</si>
  <si>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</si>
  <si>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</si>
  <si>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</si>
  <si>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</si>
  <si>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</si>
  <si>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</si>
  <si>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</si>
  <si>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</si>
  <si>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</si>
  <si>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</si>
  <si>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</si>
  <si>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</si>
  <si>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</si>
  <si>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</si>
  <si>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</si>
  <si>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</si>
  <si>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</si>
  <si>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</si>
  <si>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</si>
  <si>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</si>
  <si>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</si>
  <si>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</si>
  <si>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</si>
  <si>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</si>
  <si>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</si>
  <si>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</si>
  <si>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</si>
  <si>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</si>
  <si>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</si>
  <si>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</si>
  <si>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</si>
  <si>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</si>
  <si>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</si>
  <si>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</si>
  <si>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</si>
  <si>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</si>
  <si>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</si>
  <si>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</si>
  <si>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</si>
  <si>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</si>
  <si>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</si>
  <si>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</si>
  <si>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</si>
  <si>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</si>
  <si>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</si>
  <si>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</si>
  <si>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</si>
  <si>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</si>
  <si>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</si>
  <si>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</si>
  <si>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</si>
  <si>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</si>
  <si>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</si>
  <si>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</si>
  <si>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</si>
  <si>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</si>
  <si>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</si>
  <si>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</si>
  <si>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</si>
  <si>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</si>
  <si>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</si>
  <si>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</si>
  <si>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</si>
  <si>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</si>
  <si>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</si>
  <si>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</si>
  <si>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</si>
  <si>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</si>
  <si>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</si>
  <si>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</si>
  <si>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</si>
  <si>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</si>
  <si>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</si>
  <si>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</si>
  <si>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</si>
  <si>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</si>
  <si>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</si>
  <si>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</si>
  <si>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</si>
  <si>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</si>
  <si>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</si>
  <si>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</si>
  <si>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</si>
  <si>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</si>
  <si>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</si>
  <si>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</si>
  <si>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</si>
  <si>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</si>
  <si>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</si>
  <si>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</si>
  <si>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</si>
  <si>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</si>
  <si>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</si>
  <si>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</si>
  <si>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</si>
  <si>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</si>
  <si>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</si>
  <si>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</si>
  <si>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</si>
  <si>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</si>
  <si>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</si>
  <si>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</si>
  <si>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</si>
  <si>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</si>
  <si>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</si>
  <si>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</si>
  <si>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</si>
  <si>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</si>
  <si>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</si>
  <si>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</si>
  <si>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</si>
  <si>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</si>
  <si>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</si>
  <si>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</si>
  <si>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</si>
  <si>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</si>
  <si>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</si>
  <si>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</si>
  <si>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</si>
  <si>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</si>
  <si>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</si>
  <si>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</si>
  <si>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</si>
  <si>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</si>
  <si>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</si>
  <si>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</si>
  <si>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</si>
  <si>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</si>
  <si>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</si>
  <si>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</si>
  <si>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</si>
  <si>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</si>
  <si>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</si>
  <si>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</si>
  <si>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</si>
  <si>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</si>
  <si>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</si>
  <si>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</si>
  <si>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</si>
  <si>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</si>
  <si>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</si>
  <si>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</si>
  <si>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</si>
  <si>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</si>
  <si>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</si>
  <si>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</si>
  <si>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</si>
  <si>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</si>
  <si>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</si>
  <si>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</si>
  <si>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</si>
  <si>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</si>
  <si>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</si>
  <si>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</si>
  <si>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</si>
  <si>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</si>
  <si>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</si>
  <si>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</si>
  <si>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</si>
  <si>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</si>
  <si>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</si>
  <si>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</si>
  <si>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</si>
  <si>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</si>
  <si>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</si>
  <si>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</si>
  <si>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</si>
  <si>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</si>
  <si>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</si>
  <si>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</si>
  <si>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</si>
  <si>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</si>
  <si>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</si>
  <si>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</si>
  <si>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</si>
  <si>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</si>
  <si>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</si>
  <si>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</si>
  <si>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</si>
  <si>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</si>
  <si>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</si>
  <si>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</si>
  <si>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</si>
  <si>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</si>
  <si>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</si>
  <si>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</si>
  <si>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</si>
  <si>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</si>
  <si>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</si>
  <si>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</si>
  <si>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</si>
  <si>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</si>
  <si>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</si>
  <si>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</si>
  <si>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</si>
  <si>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</si>
  <si>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</si>
  <si>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</si>
  <si>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</si>
  <si>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</si>
  <si>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</si>
  <si>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</si>
  <si>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</si>
  <si>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</si>
  <si>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</si>
  <si>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</si>
  <si>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</si>
  <si>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</si>
  <si>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</si>
  <si>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</si>
  <si>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</si>
  <si>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</si>
  <si>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</si>
  <si>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</si>
  <si>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</si>
  <si>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</si>
  <si>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</si>
  <si>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</si>
  <si>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</si>
  <si>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</si>
  <si>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</si>
  <si>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</si>
  <si>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</si>
  <si>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</si>
  <si>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</si>
  <si>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</si>
  <si>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</si>
  <si>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</si>
  <si>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</si>
  <si>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</si>
  <si>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</si>
  <si>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</si>
  <si>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</si>
  <si>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</si>
  <si>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</si>
  <si>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</si>
  <si>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</si>
  <si>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</si>
  <si>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</si>
  <si>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</si>
  <si>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</si>
  <si>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</si>
  <si>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</si>
  <si>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</si>
  <si>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</si>
  <si>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</si>
  <si>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</si>
  <si>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</si>
  <si>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</si>
  <si>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</si>
  <si>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</si>
  <si>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</si>
  <si>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</si>
  <si>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</si>
  <si>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</si>
  <si>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</si>
  <si>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</si>
  <si>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</si>
  <si>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</si>
  <si>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</si>
  <si>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</si>
  <si>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</si>
  <si>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</si>
  <si>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</si>
  <si>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</si>
  <si>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</si>
  <si>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</si>
  <si>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</si>
  <si>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</si>
  <si>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</si>
  <si>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</si>
  <si>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</si>
  <si>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</si>
  <si>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</si>
  <si>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</si>
  <si>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</si>
  <si>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</si>
  <si>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</si>
  <si>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</si>
  <si>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</si>
  <si>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</si>
  <si>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</si>
  <si>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</si>
  <si>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</si>
  <si>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</si>
  <si>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</si>
  <si>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</si>
  <si>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</si>
  <si>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</si>
  <si>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</si>
  <si>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</si>
  <si>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</si>
  <si>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</si>
  <si>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</si>
  <si>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</si>
  <si>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</si>
  <si>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</si>
  <si>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</si>
  <si>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</si>
  <si>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</si>
  <si>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</si>
  <si>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</si>
  <si>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</si>
  <si>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</si>
  <si>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</si>
  <si>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</si>
  <si>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</si>
  <si>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</si>
  <si>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</si>
  <si>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</si>
  <si>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</si>
  <si>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</si>
  <si>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</si>
  <si>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</si>
  <si>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</si>
  <si>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</si>
  <si>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</si>
  <si>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</si>
  <si>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</si>
  <si>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</si>
  <si>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</si>
  <si>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</si>
  <si>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</si>
  <si>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</si>
  <si>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</si>
  <si>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</si>
  <si>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</si>
  <si>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</si>
  <si>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</si>
  <si>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</si>
  <si>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</si>
  <si>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</si>
  <si>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</si>
  <si>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</si>
  <si>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</si>
  <si>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</si>
  <si>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</si>
  <si>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</si>
  <si>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</si>
  <si>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</si>
  <si>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</si>
  <si>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</si>
  <si>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</si>
  <si>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</si>
  <si>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</si>
  <si>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</si>
  <si>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</si>
  <si>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</si>
  <si>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</si>
  <si>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</si>
  <si>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</si>
  <si>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</si>
  <si>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</si>
  <si>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</si>
  <si>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</si>
  <si>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</si>
  <si>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</si>
  <si>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</si>
  <si>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</si>
  <si>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</si>
  <si>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</si>
  <si>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</si>
  <si>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</si>
  <si>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</si>
  <si>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</si>
  <si>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</si>
  <si>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</si>
  <si>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</si>
  <si>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</si>
  <si>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</si>
  <si>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</si>
  <si>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</si>
  <si>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</si>
  <si>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</si>
  <si>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</si>
  <si>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Greater than or equal to 50000</t>
  </si>
  <si>
    <t>45000 to 49999</t>
  </si>
  <si>
    <t>35000 to 39999</t>
  </si>
  <si>
    <t>40000 to 44999</t>
  </si>
  <si>
    <t>Mean</t>
  </si>
  <si>
    <t>Median</t>
  </si>
  <si>
    <t>Variance</t>
  </si>
  <si>
    <t>Minimum</t>
  </si>
  <si>
    <t>Maximum</t>
  </si>
  <si>
    <t>Standard Deviation</t>
  </si>
  <si>
    <t>Successful</t>
  </si>
  <si>
    <t>Failed</t>
  </si>
  <si>
    <t>FALSE</t>
  </si>
  <si>
    <t>TRUE</t>
  </si>
  <si>
    <t>(blank)</t>
  </si>
  <si>
    <t>Sum of backers_count</t>
  </si>
  <si>
    <t>Average of Percent Funded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</si>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</sst>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rgb="FF00FF99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rgb="FF00FF99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00FF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A-4DCF-9821-1B5E5D46E49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A-4DCF-9821-1B5E5D46E49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3-4320-A1A8-A532BBC06C2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63-4320-A1A8-A532BBC06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194120"/>
        <c:axId val="551189856"/>
      </c:barChart>
      <c:catAx>
        <c:axId val="551194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89856"/>
        <c:crosses val="autoZero"/>
        <c:auto val="1"/>
        <c:lblAlgn val="ctr"/>
        <c:lblOffset val="100"/>
        <c:noMultiLvlLbl val="0"/>
      </c:catAx>
      <c:valAx>
        <c:axId val="55118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9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8-4845-9D26-F5FD44DEF78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58-4845-9D26-F5FD44DEF78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58-4845-9D26-F5FD44DEF78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58-4845-9D26-F5FD44DEF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181000"/>
        <c:axId val="551175096"/>
      </c:barChart>
      <c:catAx>
        <c:axId val="55118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75096"/>
        <c:crosses val="autoZero"/>
        <c:auto val="1"/>
        <c:lblAlgn val="ctr"/>
        <c:lblOffset val="100"/>
        <c:noMultiLvlLbl val="0"/>
      </c:catAx>
      <c:valAx>
        <c:axId val="55117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8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0-4584-AE02-A5917DC61A1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0-4584-AE02-A5917DC61A1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C0-4F44-8B16-613A5E5E14D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C0-4F44-8B16-613A5E5E1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816496"/>
        <c:axId val="553811904"/>
      </c:lineChart>
      <c:catAx>
        <c:axId val="55381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11904"/>
        <c:crosses val="autoZero"/>
        <c:auto val="1"/>
        <c:lblAlgn val="ctr"/>
        <c:lblOffset val="100"/>
        <c:noMultiLvlLbl val="0"/>
      </c:catAx>
      <c:valAx>
        <c:axId val="55381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1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548216</xdr:colOff>
      <xdr:row>1</xdr:row>
      <xdr:rowOff>160866</xdr:rowOff>
    </xdr:from>
    <xdr:to>
      <xdr:col>14</xdr:col>
      <xdr:colOff>74082</xdr:colOff>
      <xdr:row>29</xdr:row>
      <xdr:rowOff>97365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CA0861-446C-40E0-9028-EE3804162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165098</xdr:rowOff>
    </xdr:from>
    <xdr:to>
      <xdr:col>13</xdr:col>
      <xdr:colOff>146050</xdr:colOff>
      <xdr:row>46</xdr:row>
      <xdr:rowOff>122767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CDDA1-768D-4FE4-9B27-FAF6B35B5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86782</xdr:colOff>
      <xdr:row>0</xdr:row>
      <xdr:rowOff>135467</xdr:rowOff>
    </xdr:from>
    <xdr:to>
      <xdr:col>15</xdr:col>
      <xdr:colOff>304799</xdr:colOff>
      <xdr:row>20</xdr:row>
      <xdr:rowOff>71966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6752E-CB73-41A5-AE58-6D9ECFDB5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Sheker" refreshedDate="43897.09888287037" createdVersion="6" refreshedVersion="6" minRefreshableVersion="3" recordCount="4115" xr:uid="{F05F6569-A350-4C8E-9021-0EC40E6B904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Sheker" refreshedDate="43897.437169791665" createdVersion="6" refreshedVersion="6" minRefreshableVersion="3" recordCount="4115" xr:uid="{88A8C62D-DE0C-4C46-B0E5-AD70954863D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36.85882352941175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42.60827250608273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03.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22.99154545454546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09.77744436109028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06.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01.22222222222223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00.04342857142858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25.998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00.5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20.5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65.29333333333332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59.97142857142856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00.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06.6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00.24166666666666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00.66666666666667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06.3211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45.29411764705881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00.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09.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17.14285714285714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18.5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08.80768571428571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33.33333333333334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55.19999999999999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11.72499999999999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00.35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23.33333333333333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01.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00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00.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02.095238095238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30.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66.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42.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83.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10.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30.97999999999999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01.35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00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41.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08.66000000000003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00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20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04.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07.611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07.95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00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00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28.01818181818183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16.21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09.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28.95348837209303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07.2625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01.9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02.91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00.12569999999999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03.29622222222223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48.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54.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13.5185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73.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07.52857142857142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18.6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16.25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27.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10.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27.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23.94444444444444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08.40909090909091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00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12.932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15.42857142857143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53.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92.5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07.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00.0125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02.5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00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25.5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06.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04.6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02.85714285714286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15.06666666666666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00.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20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05.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10.6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31.42857142857142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14.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06.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06.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06.01933333333334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00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00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27.75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05.15384615384616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20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07.40909090909091"/>
    <x v="10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00.5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02.46666666666667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46.66666666666666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19.5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30.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54.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03.33333333333333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40.44444444444446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13.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00.49377777777778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13.0316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04.55692307692307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1.4285714285714285E-2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3.3333333333333333E-2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0.27454545454545454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14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5.548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.375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1.867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x v="121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9.5687499999999996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13.433333333333334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.1413333333333333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00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10.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0.33333333333333331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27.6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7.5111111111111111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0.57499999999999996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0.08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0.92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23.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5.6000000000000001E-2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7.8947368421052634E-3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0.71799999999999997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2.6666666666666665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6.0000000000000001E-3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.0999999999999996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0.26711185308848079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2E-3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0.01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15.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0.53333333333333333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60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0.01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.0625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22.4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.25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2E-3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.4850000000000003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40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20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33.416666666666664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21.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s v="film &amp; video/drama"/>
    <n v="35.856000000000002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.4"/>
    <x v="157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s v="film &amp; video/drama"/>
    <n v="5.5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6.9000000000000006E-2"/>
    <x v="16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s v="film &amp; video/drama"/>
    <n v="0.41666666666666669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1.6999999999999999E-3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0.12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41.857142857142854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10.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.1160000000000001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26.192499999999999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58.46153846153846"/>
    <x v="16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29.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50.721666666666664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16.25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15.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25.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44.6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1.5873015873015872E-2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0.0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8.0000000000000002E-3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0.22727272727272727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55.698439999999998"/>
    <x v="17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x v="0"/>
    <n v="38"/>
    <b v="0"/>
    <s v="film &amp; video/drama"/>
    <n v="11.943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17.63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0.72"/>
    <x v="177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0.8620689655172413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0.4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2.75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40.1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0.33333333333333331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07.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12.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13.46153846153847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02.592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13.75714285714285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03.72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05.45999999999998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34.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01.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12.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05.58333333333333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25.57142857142857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84.56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00.73333333333333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16.94725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06.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39.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06.7264857142857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91.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31.93789333333334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06.4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07.4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40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18.08108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18.2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11.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45.5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31.62883248730964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11.4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47.23376999999999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52.60869565217391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04.68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77.43366666666665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07.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08.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47.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10.38153846153845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50.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57.31829411764707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56.14400000000001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20.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01.18888888888888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14.27249999999999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04.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28.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09.15333333333334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76.3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03.21062000000001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04.82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06.68444444444444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20.02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01.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01.38461538461539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00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33.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18.72620000000001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00.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08.9324126984127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78.95249999999999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01.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18.735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00.46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37.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31.64705882352942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30.33333333333334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92.89999999999998"/>
    <x v="248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11.31818181818181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05.56666666666666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18.94444444444444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04.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04.10165000000001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11.875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04.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85.15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01.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13.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00.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83.3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12.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06.58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02.66285714285715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07.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23.07407407407408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01.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04.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12.92973333333333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36.4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03.6144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05.5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01.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06.605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13.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25.22750000000001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01.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02.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16.83911999999999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01.16833333333334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10.1336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08.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25.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06.71428571428571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00.3664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02.02863333333333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02.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23.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70.28880000000001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11.59050000000001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06.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14.76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27.34117647058824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16.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08.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03.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16.25714285714285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02.69240000000001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03.08799999999999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04.85537190082644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01.375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11.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24.15933781686498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01.33333333333333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10.16142857142857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03.97333333333333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01.31578947368421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03.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04.11199999999999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10.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22.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14.16866666666667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25.33333333333333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06.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30.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20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05.95918367346938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14.4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11.76666666666667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16.08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41.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04.73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55.83333333333334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06.70670670670671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12.105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05.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00.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13.98947368421054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26.16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81.53547058823528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00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00.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00.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10.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11.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08.0445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06.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03.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25.16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06.80500000000001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12.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03.812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41.65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05.26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03.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07.65957446808511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07.70464285714286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01.55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01.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36.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28.30000000000001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01.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26.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05.0859375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02.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02.14714285714285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20.217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00.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00.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00.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0.43939393939393939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.0066666666666668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.075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0.76500000000000001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6.7966666666666669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1.2E-2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.33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5.6333333333333337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.4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13.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9.5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2.7272727272727275E-3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.3800000000000008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0.1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x v="12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s v="film &amp; video/animation"/>
    <n v="39.358823529411765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0.1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3.3333333333333335E-3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.2952380952380951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1.6666666666666666E-2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.280400000000000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.25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0.79200000000000004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2.7404479578392621E-2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0.82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6.9230769230769235E-2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0.68631863186318631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.2100000000000009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6.4102564102564097E-2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0.29411764705882354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.2727272727272729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9.9009900990099015E-2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26.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0.76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21.574999999999999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.0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11.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17.625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2.87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3.0303030303030304E-2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.23026818181818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32.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19.41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.1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0.1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50.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0.18625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21.906971229845084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9.0909090909090905E-3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0.28667813379201834"/>
    <x v="40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x v="0"/>
    <n v="0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0.155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1.6666666666666668E-3"/>
    <x v="12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s v="film &amp; video/animation"/>
    <n v="0.6696428571428571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4.5985132395404555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9.5500000000000007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.3076923076923075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.1499999999999999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1.7538461538461538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.367346938775510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0.43333333333333335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0.125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.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0.8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0.2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0.13750000000000001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13.923999999999999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.3333333333333335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25.41340206185567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.3666666666666667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22.881426547787683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02.1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04.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14.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20.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08.67285714285714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00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14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00.85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15.65217391304348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30.41666666666666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07.7826725403818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00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23.25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00.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04.66666666666667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02.5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18.25757575757575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20.5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02.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00.64400000000001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6.6666666666666671E-3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0.55555555555555558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4.0000000000000002E-4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0.31818181818181818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.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27.384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8.666666666666667E-2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0.09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2.72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0.7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.041333333333333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0.49199999999999999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36.589147286821706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2.5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0.91066666666666662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2.0833333333333332E-2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1.2E-2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0.36666666666666664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9.0666666666666673E-2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5.5555555555555558E-3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0.02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0.8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0.16705882352941176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0.42399999999999999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0.38925389253892539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0.7155635062611807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0.43166666666666664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1.25E-3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0.2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1.12E-2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.4583333333333333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3.3333333333333333E-2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1.1111111111111112E-2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1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0.56000000000000005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.0833333333333339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.3444444444444446"/>
    <x v="456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s v="technology/web"/>
    <n v="1.3333333333333334E-2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.46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6.0999999999999999E-2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.3333333333333335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23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0.104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0.42599999999999999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0.03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0.26666666666666666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6.2E-2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.4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3.9334666666666664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2.6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0.2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0.97399999999999998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0.64102564102564108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21.363333333333333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4.0000000000000003E-5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.044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5.6833333333333336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17.38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0.02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0.17499999999999999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8.3340278356529712E-2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.38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12.45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0.02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8.0000000000000002E-3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0.2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x v="121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8.9999999999999993E-3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1E-4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44.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19.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60.4849999999999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05.80800000000001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00.11792000000003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78.7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31.87625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07.05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26.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39.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12.4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00.52800000000001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00.46666666666667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41.446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67.29166666666669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46.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13.56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25.7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04.46206037108834"/>
    <x v="49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00.56666666666666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.0579999999999998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0.95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0.4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0.35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7.533333333333333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18.64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4.0000000000000001E-3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10.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4.5599999999999996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21.5075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29.276666666666667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39.426666666666669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21.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0.20499999999999999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0.03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14.85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.4710000000000001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25.584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3.8206896551724139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15.485964912280702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25.911999999999999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0.0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0.106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0.85142857142857142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.4837499999999997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27.65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3.55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72.989999999999995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57.64875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12.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0.52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6.53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35.338000000000001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0.39333333333333331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.06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5.7142857142857147E-4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46.38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15.39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82.422107692307691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2.6866666666666665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26.6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30.813400000000001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5.58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0.87454545454545451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0.97699999999999998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78.927352941176466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22.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0.40666666666666668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33.790999999999997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0.21649484536082475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0.79600000000000004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14.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.0509090909090908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10.214285714285714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0.30499999999999999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0.75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.293333333333333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43.94736842105263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22.10975609756098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32.024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09.38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05.47157142857142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00.35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01.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55.51428571428571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05.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30.65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32.19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60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20.48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25.52941176470588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14.4063829787234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15.13888888888891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22.4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06.73333333333333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58.33333333333334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07.4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02.26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10.71428571428571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02.32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79.09909909909911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11.08135252761969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00.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00.25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05.56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02.58775877587759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18.5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11.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03.75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01.9076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17.71428571428571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01.92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4.7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0.11655011655011654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36.014285714285712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3.54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41.4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2.6315789473684209E-2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.3333333333333335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0.85129023676509707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70.2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1.7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51.4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0.7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0.4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2.6666666666666665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33.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00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48.13333333333333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02.5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80.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42.80000000000001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14.16666666666667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03.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09.41176470588235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44.37459999999999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03.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00.4444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02.77927272727273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05.3125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11.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01.35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07.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14.88571428571429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00.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52.13333333333333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11.52149999999999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01.33333333333333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23.26086956521739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00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05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s v="music/rock"/>
    <n v="104.4375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05.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00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03.77500000000001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05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51.83333333333334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59.99600000000001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27.3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15.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37.11066666666667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55.71428571428572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08.75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34.05000000000001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00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19.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79.5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34.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00.432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01.45454545454545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03.33333333333333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07.83333333333333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33.33333333333334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00.60706666666667"/>
    <x v="6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s v="music/rock"/>
    <n v="101.66666666666667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31.01818181818183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17.25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00.93040000000001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21.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45.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16.61660000000001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20.4166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01.32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04.32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67.13333333333333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94.13333333333333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20.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22.00090909090909"/>
    <x v="65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s v="music/metal"/>
    <n v="100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00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19.9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55.17500000000001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30.44999999999999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04.97142857142858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00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18.22050359712232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03.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18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00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44.00583333333333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04.675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n v="18.142857142857142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n v="2.2444444444444445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n v="0.34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n v="4.5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n v="41.53846153846154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n v="2.0454545454545454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n v="18.285714285714285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n v="24.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n v="0.1111111111111111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n v="11.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n v="0.31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n v="5.416666666666667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n v="0.8125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n v="1.2857142857142858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n v="24.333333333333332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b v="0"/>
    <s v="music/jazz"/>
    <n v="40.799492385786799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n v="67.55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n v="1.3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n v="30.666666666666668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n v="2.9894179894179893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n v="0.8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n v="20.133333333333333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n v="40.020000000000003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n v="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n v="75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n v="41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n v="7.2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n v="9.4412800000000008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n v="4.166666666666667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n v="3.25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n v="40.75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n v="10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n v="39.17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n v="2.4375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n v="40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n v="2.8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n v="37.333333333333336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n v="0.42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n v="0.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n v="3.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n v="0.30199999999999999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n v="3.0153846153846153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n v="3.25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n v="22.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n v="0.8571428571428571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n v="6.6066666666666665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n v="5.769230769230769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n v="0.6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n v="5.0256410256410255"/>
    <x v="69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b v="0"/>
    <s v="music/jazz"/>
    <n v="0.5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n v="30.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n v="21.037037037037038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n v="2.2000000000000002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n v="10.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n v="2.6666666666666665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n v="10.862068965517242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n v="38.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n v="6.55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n v="14.536842105263158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n v="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n v="30.4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n v="1.4285714285714286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n v="1.1428571428571428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n v="0.35714285714285715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n v="1.4545454545454546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n v="17.155555555555555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n v="2.3220000000000001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n v="8.9066666666666663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n v="9.6333333333333329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n v="13.326000000000001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n v="2.484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n v="1.9066666666666667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n v="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n v="1.365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n v="28.04"/>
    <x v="71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b v="0"/>
    <s v="technology/wearables"/>
    <n v="38.39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n v="39.942857142857143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n v="0.84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n v="43.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n v="5.6613333333333333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n v="1.72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n v="1.9416666666666667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n v="11.328275684711329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n v="38.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n v="46.100628930817614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n v="42.188421052631575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n v="28.48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n v="1.0771428571428572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n v="0.79909090909090907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n v="1.1919999999999999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n v="14.8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n v="17.809999999999999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n v="1.325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n v="46.666666666666664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n v="45.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n v="0.22600000000000001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n v="34.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n v="2.0550000000000002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n v="0.56000000000000005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n v="2.607000000000000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n v="1.9259999999999999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n v="33.666666666666664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n v="56.263267182990241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n v="82.817599999999999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n v="14.86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n v="1.2375123751237513E-2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n v="1.7142857142857144E-2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n v="29.506136117214712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n v="1.06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n v="6.293333333333333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n v="12.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n v="13.22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n v="16.77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n v="0.104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n v="4.24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n v="0.46700000000000003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n v="25.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n v="2.3344999999999998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n v="7.26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n v="1.625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n v="1.3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n v="58.55833333333333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n v="7.7886666666666668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.2157147647256061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29.602960296029604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16.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82.207999999999998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75.051000000000002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5.85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44.32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0.26737967914438504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13.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0.19088937093275488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0.375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35.02100000000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34.527999999999999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30.6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2.6666666666666665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2.8420000000000001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22.878799999999998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.105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47.333333333333336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05.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51.80366666666669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14.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37.15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18.63775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09.92831428571429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00.00828571428572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03.09292094387415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17.27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11.76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42.1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07.4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08.49703703703703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02.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30.0018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07.65217391304348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12.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02.1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45.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28.19999999999999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0.29411764705882354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1.5384615384615385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8.5370000000000008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8.5714285714285715E-2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2.66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0.05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.4133333333333333"/>
    <x v="4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x v="0"/>
    <n v="0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s v="journalism/audio"/>
    <n v="95.477386934673362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n v="8.974444444444444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n v="2.7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n v="3.3673333333333333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n v="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n v="0.15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n v="38.636363636363633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n v="0.7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n v="6.8000000000000005E-2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n v="1.3333333333333333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n v="6.3092592592592593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n v="4.5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n v="62.765333333333331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n v="29.376000000000001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n v="7.5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n v="2.6076923076923078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n v="9.1050000000000004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n v="1.7647058823529412E-2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n v="0.56000000000000005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n v="0.82"/>
    <x v="807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n v="3.42"/>
    <x v="808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b v="0"/>
    <s v="games/video games"/>
    <n v="8.3333333333333329E-2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n v="14.182977777777777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n v="7.8266666666666671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n v="3.8464497269020695E-2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n v="12.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n v="1.05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n v="14.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n v="18.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n v="5.0347999999999997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n v="17.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n v="4.7E-2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n v="7.2119999999999997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n v="0.5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n v="2.5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n v="4.1000000000000002E-2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n v="5.3125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n v="1.62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n v="4.9516666666666671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n v="0.159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n v="41.25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n v="2.93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n v="0.45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n v="0.51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n v="0.0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n v="35.537409090909094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n v="0.5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n v="0.16666666666666666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n v="0.13250000000000001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n v="3.5704E-2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n v="8.3000000000000007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n v="2.4222222222222221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n v="0.23809523809523808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n v="1.1599999999999999E-2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n v="0.22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n v="0.47222222222222221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n v="0.5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n v="1.6714285714285715"/>
    <x v="83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x v="0"/>
    <n v="1"/>
    <b v="0"/>
    <s v="games/mobile games"/>
    <n v="0.1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n v="0.105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n v="0.22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n v="14.38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n v="0.66666666666666663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n v="4.0000000000000001E-3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n v="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n v="6.4439140811455848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n v="39.5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n v="0.35714285714285715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n v="6.25E-2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n v="0.4133333333333333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n v="0.125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n v="8.8333333333333339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n v="0.48666666666666669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n v="0.15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n v="10.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b v="0"/>
    <s v="food/food trucks"/>
    <n v="5.6937499999999996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n v="0.625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n v="6.5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n v="0.752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n v="1.51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n v="0.46666666666666667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n v="3.85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n v="5.8333333333333334E-2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n v="20.704999999999998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n v="19.14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n v="1.6316666666666666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n v="5.666666666666667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n v="0.17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n v="0.4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n v="0.1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n v="2.4E-2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n v="5.9066666666666663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n v="2.9249999999999998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n v="5.7142857142857143E-3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n v="6.6666666666666671E-3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n v="5.333333333333333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n v="11.75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b v="0"/>
    <s v="food/food trucks"/>
    <n v="8.0000000000000002E-3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n v="4.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n v="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04.93636363636364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05.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06.73333333333333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04.12571428571428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60.55000000000001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07.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09.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90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03.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22.24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69.91034482758619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53.29333333333332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60.60000000000002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01.31677953348382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25.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02.43783333333333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99.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02.45398773006134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02.94615384615385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00.86153846153846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15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04.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55.30000000000001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06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54.315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01.1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29.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02.23076923076923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31.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86.08019999999999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45.69999999999999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02.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72.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59.16819571865443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03.76666666666667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11.40954545454547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80.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12.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.0666666666666664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.4000000000000004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3.8740000000000001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29.3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0.90909090909090906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0.8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11.6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2.7873639500929119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17.8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.0125000000000002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50.74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0.54884742041712409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14.091666666666667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03.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20.25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22.14285714285714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51.63999999999999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04.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00.15333333333334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01.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37.65714285714284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33.2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98.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02.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17.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94.72727272727275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13.14633333333333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04.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13.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01.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25.41538461538461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66.46153846153845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19.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00.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01.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16.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08.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14.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01.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03.5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54.97535999999999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62.14066666666668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04.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06.12433333333334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54.93846153846152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10.77157238734419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10.91186666666667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10.71428571428571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23.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11.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01.65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08.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00.45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25.06666666666666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08.57142857142857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45.69999999999999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10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02.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01.96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41.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09.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04.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02.75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00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s v="theater/plays"/>
    <n v="130.26085714285713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39.627499999999998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25.976666666666667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65.24636363636364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11.513999999999999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11.36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11.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15.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32.027999999999999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0.60869565217391308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31.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.1266666666666667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40.404000000000003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1.3333333333333333E-3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5.7335000000000003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15.324999999999999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15.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0.50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.3028138528138529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0.30285714285714288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8.8800000000000008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9.84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.4300000000000002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.1299999999999999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3.5520833333333335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.3306666666666667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0.81599999999999995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22.494285714285713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.3668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10.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19.760000000000002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84.947000000000003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49.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.3033333333333332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6.6340000000000003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70.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0.2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02.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77.73333333333335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47.32653061224491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02.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01.87234042553192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04.2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04.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01.265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36.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33.6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30.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22.68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82.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25.3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11.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15.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73.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25.98333333333333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09.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00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18.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00.26666666666667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s v="music/rock"/>
    <n v="126.4892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14.26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10.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05.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03.66666666666667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07.08672667523932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s v="music/rock"/>
    <n v="1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05.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89.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71.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52.48648648648648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16.15384615384616"/>
    <x v="102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s v="music/rock"/>
    <n v="203.35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11.6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07.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04.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12.40909090909091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24.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10.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18.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36.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34.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45.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09.10714285714286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10.2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13.64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s v="music/rock"/>
    <n v="102.35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22.13333333333334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s v="music/rock"/>
    <n v="111.88571428571429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07.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13.85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09.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26.14444444444445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67.42857142857142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96.52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09.16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02.575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n v="1.6620689655172414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n v="0.42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b v="0"/>
    <s v="publishing/translations"/>
    <n v="0.125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n v="0.5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n v="7.2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n v="1.6666666666666666E-2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n v="0.23333333333333334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n v="4.571428571428571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n v="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n v="0.2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n v="18.181818181818183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n v="1.2222222222222223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n v="0.2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n v="7.0634920634920633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n v="2.7272727272727271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n v="0.1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n v="0.104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n v="0.33333333333333331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n v="20.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n v="8.3800000000000008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n v="4.5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n v="8.06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n v="31.94705882352941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n v="6.708333333333333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n v="9.9878048780487809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n v="0.1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n v="0.77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n v="26.9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n v="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n v="6.6055045871559637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n v="7.6923076923076927E-3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n v="1.122222222222222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n v="1.4999999999999999E-2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n v="1E-3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1.0554089709762533E-2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0.8571428571428571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10.5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2.9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01.24460000000001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08.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47.66666666666666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63.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56.41449999999998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07.8773125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15.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02.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08.42485875706215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25.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03.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38.70400000000001"/>
    <x v="107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s v="publishing/radio &amp; podcasts"/>
    <n v="120.51600000000001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12.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88.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61.55466666666666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11.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81.6142199999999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37.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17.04040000000001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n v="2.1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n v="0.1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n v="0.7142857142857143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n v="2.2388059701492535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n v="0.24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n v="2.4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n v="30.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n v="8.3333333333333339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n v="0.75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n v="8.9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n v="6.6666666666666671E-3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n v="1.9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n v="0.25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n v="25.035714285714285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66.33076923076922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01.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07.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77.93846153846152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03.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11.4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10.76216216216216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23.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01.035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11.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58.7714285714286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50.01875000000001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06.476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57.1889999999999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08.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61.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05.36666666666667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03.36388888888889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03.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06.81333333333333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38.96574712643678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24.84324324324324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07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74.0057692307692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20.32608695652173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10.44428571428571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81.56666666666666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00.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34.8257142857143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75.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84.02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45.13999999999999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17.73333333333335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32.42500000000001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50.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79.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02.62857142857143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35.98609999999999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17.86666666666666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n v="3.3333333333333333E-2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n v="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n v="0.44444444444444442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n v="3.3333333333333333E-2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n v="28.9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n v="8.571428571428571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n v="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n v="13.466666666666667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n v="49.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n v="45.133333333333333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n v="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n v="4.666666666666667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n v="0.33333333333333331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n v="3.76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0.67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.4166666666666667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0.1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2.5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21.25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.117647058823529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13.64"/>
    <x v="1139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41.4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0.66115702479338845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.4777777777777779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.0599999999999996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22.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0.55000000000000004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10.80653663679494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0.84008400840084008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n v="0.5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n v="9.3000000000000007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n v="7.4999999999999997E-2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n v="79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n v="1.3333333333333334E-2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b v="0"/>
    <s v="photography/places"/>
    <n v="1.7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n v="29.228571428571428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n v="1.3636363636363636E-2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n v="20.5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n v="0.28000000000000003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n v="2.3076923076923075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n v="0.125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n v="7.34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08.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00.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00.033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22.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00.69333333333333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01.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45.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01.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18.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71.85000000000002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s v="music/rock"/>
    <n v="125.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10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01.5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02.7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14.125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04.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45.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05.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33.33333333333334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13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21.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01.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01.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55.33333333333334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01.1875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00.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03.66666666666667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65.25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55.91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01.625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00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00.5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25.3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03.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03.8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00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69.86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01.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00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24.7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09.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10.8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10.2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04.72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25.26086956521739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00.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41.55000000000001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00.75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00.66666666666667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74.2304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19.90909090909091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42.86666666666667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00.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04.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32.23333333333332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12.8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53.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02.50632911392405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02.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22.408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19.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60.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26.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02.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39.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02.6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00.6735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12.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28.0952380952381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01.7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37.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15.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11.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18.4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75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17.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01.42212307692307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21.714285714285715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09.125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02.85714285714286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0.36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31.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44.3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00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25.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33.473333333333336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47.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9.3333333333333339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0.05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11.708333333333334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20.207999999999998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4.2311459353574925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26.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n v="0.19801980198019803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b v="0"/>
    <s v="music/faith"/>
    <n v="6.0606060606060606E-3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n v="1.0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n v="65.099999999999994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n v="9.74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n v="4.8571428571428568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n v="0.68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n v="10.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n v="1.6666666666666667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n v="7.8680000000000003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n v="0.22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n v="7.5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n v="42.725880551301685"/>
    <x v="1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n v="2"/>
    <b v="0"/>
    <s v="music/faith"/>
    <n v="0.21428571428571427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n v="0.875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5.625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3.4722222222222224E-2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6.5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0.58333333333333337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10.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33.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3.3333333333333333E-2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68.400000000000006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2.2222222222222223E-2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11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0.73333333333333328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21.25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0.4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0.1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10.83333333333333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08.75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00.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18.45454545454545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14.01428571428572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48.1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04.95555555555555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29.94800000000001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23.48756218905473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01.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02.9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60.16666666666669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10.52941176470588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20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02.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16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14.7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06.6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65.44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55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01.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19.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59.467840000000002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45.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3.74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2.7025000000000001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56.514285714285712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21.30952380952381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15.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.2566666666666668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45.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65.101538461538468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6.7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13.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1.99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36.236363636363635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39.743333333333332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25.763636363636362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15.491428571428571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23.692499999999999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39.76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20.220833333333335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47.631578947368418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15.33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.3818181818181818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0.5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4.957575757575758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3.5666666666666669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61.124000000000002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.3333333333333333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11.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38.735714285714288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22.05263157894737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67.55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13.637499999999999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1.7457499999999999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20.44963251188932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13.852941176470589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48.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30.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35.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36.404444444444444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2.9550000000000001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11.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41.407142857142858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10.857142857142858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.3333333333333335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7.407407407407407E-2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13.307692307692308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49.18333333333333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.036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52.327777777777776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.0833333333333335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6.565384615384615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34.8899999999999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00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15.85714285714286"/>
    <x v="132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00.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05.05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00.66249999999999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00.16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66.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01.53333333333333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42.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62.5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18.05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04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00.34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06.83333333333331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00.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05.3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08.88888888888889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01.75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25.25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24.006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01.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00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37.92666666666668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20.88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07.36666666666666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00.33333333333333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01.52222222222223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00.07692307692308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16.96666666666667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01.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02.12366666666667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54.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01.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00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08.74800874800874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31.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33.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.0833333333333339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0.4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42.892307692307689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3.6363636363636364E-3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0.5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0.05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4.8680000000000003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10.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71.78461538461537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.06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0.45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1.6250000000000001E-2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0.51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0.12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20.079999999999998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72.68450000000001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00.8955223880597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04.8048048048048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35.1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16.32786885245902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02.08333333333333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11.16666666666667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66.08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06.6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44.58441666666667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05.55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36.6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04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14.5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01.71957671957672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23.94678492239468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02.45669291338582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44.5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33.33333333333334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09.3644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2.6969696969696968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.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46.6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0.1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0.16800000000000001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42.76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0.2833333333333333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1.732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14.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39.395294117647062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2.3529411764705882E-2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59.3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.3270833333333334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.0090090090090094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1.6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0.51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52.570512820512818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.04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47.4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43.03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36.80000000000001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15.55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40.8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14.4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10.33333333333333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95.37933333333334"/>
    <x v="1400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03.33333333333333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03.13725490196079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00.3125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27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20.601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06.99047619047619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72.43333333333334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23.62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08.4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16.52013333333333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87.245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15.93333333333334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10.7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70.92307692307693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26.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38.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05.25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88.05550000000005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48.01799999999997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49.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00.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00.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06.0026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00.51866666666666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12.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98.47237142857142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25.94666666666666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98.94799999999998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98.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94.03333333333336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67.50470000000001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35.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56.73439999999999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17.90285714285714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05.3812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92.92500000000001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26.8842105263157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59.57748878923769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62.27999999999997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06.74309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70.13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84.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79.08000000000004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31.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63.02771750000005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74.48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56.83081313131311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75.49599999999998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08.70837499999996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46.6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02.33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26.8451399999999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14.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54.82402000000002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.08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.3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21.146666666666668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.1875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0.05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42.472727272727276"/>
    <x v="1458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s v="photography/people"/>
    <n v="0.41666666666666669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16.966666666666665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0.1333333333333333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7.8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26.2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0.76129032258064511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12.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82.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16.7942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34.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23.68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47.84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15.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17.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05.15800000000002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20.053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19.56399999999996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34.9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94.91374999999999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13.7822333333334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13.00013888888888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21.54219999999998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25.1024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02.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84.90974999999997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92.33333333333334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81.10000000000002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25.137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61.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85.35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01.15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33.48307999999997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20.249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26.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61.2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26.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20.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04.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78.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86.81998717948721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11.03642500000001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31.66833333333332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00.47640000000001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20.51249999999999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36.21680000000001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48.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81.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23.53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06.20938628158842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08.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19.18387755102037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21.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02.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48.33229411764705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20.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73.27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30.36250000000001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53.04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01.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13.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67.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53.452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02.23220000000001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68.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43.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96.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07.92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14.977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48.05000000000001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91.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99.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18.6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26.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05.22387999999999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28.40665999999999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17.3272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80.73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10.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52.60429999999999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02.5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78.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43.34915642458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15.508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31.20500000000001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88.17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07.8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14.57142857142857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10.7333333333333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13.33333333333333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08.33333333333333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23.53333333333333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00.7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03.53333333333333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15.51066666666667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20.4004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15.040375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20.46777777777778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01.28333333333333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02.46666666666667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20.54285714285714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00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01.66666666666667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00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00.33333333333333"/>
    <x v="155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32.36666666666667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36.66666666666666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13.25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36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46.12318374694613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29.5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54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07.04545454545455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07.733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07.3125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06.52500000000001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00.35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06.5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00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04.85714285714286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04.7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25.66666666666666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00.90416666666667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47.75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34.61099999999999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00.75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00.880375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0.56799999999999995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0.38750000000000001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10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10.454545454545455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.4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0.05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28.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0.16666666666666666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11.8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0.20238095238095238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.1129899999999999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1.6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1.7333333333333334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9.56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5.9612499999999999E-2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28.405999999999999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12.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.4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0.112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5.7238095238095239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11.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1.7098591549295774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30.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0.02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s v="games/video games"/>
    <n v="0.69641025641025645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s v="games/video games"/>
    <n v="0.81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0.26222222222222225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0.16666666666666666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9.124454880912446E-3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0.8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.2999999999999998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2.6660714285714286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28.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6.5900366666666663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0.72222222222222221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0.85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15.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12.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32.19999999999999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02.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38.63999999999999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46.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20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21.58161111111112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00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80.85714285714286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06.075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00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26.92857142857143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02.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50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26.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00.12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38.63999999999999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61.4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07.1842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53.1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24.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89.27777777777777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84.74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56.97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09.675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14.6425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12.17692027666544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03.25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84.61052631578949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19.73333333333333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81.2401666666667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52.37333333333333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37.37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20.32608695652173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13.83571428571429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51.03110000000004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32.89250000000001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46.97777777777779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42.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82.71818181818179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04.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09.55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32.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02.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00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01.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50.80000000000001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11.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95.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14.38333333333334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00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92.50166666666667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56.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05.66666666666667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01.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22.833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01.5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01.14285714285714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08.12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62.6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05.8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43.15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44.83338095238094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08.46283333333335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57.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74.4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71.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25.95294117647059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12.1296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95.8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32.04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53.3153846153846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37.10714285714289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52.92777777777781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37.4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28.02668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70.68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06.4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60.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50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77.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47.0250000000001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00.12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04.45405405405405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07.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68.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75.11199999999997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34.44929411764707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72.27777777777777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12.6875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59.8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86.65822784810126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22.70833333333334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36.14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46.5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67.1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26.92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79.5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54.15151515151516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15.54666666666667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80.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98.5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20.26666666666665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80.52499999999998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02.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01.64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20.24800000000005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83.08999999999997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56.6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20.36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19.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07.76923076923077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05.81826105905427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41.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70.7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53.80000000000001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03.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85.33333333333334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00.85533333333333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06.22116666666666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21.36666666666666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00.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19.97755555555555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00.1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07.4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04.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72.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07.25050000000002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08.23529411764706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46.08080000000001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25.25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49.07142857142858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00.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05.07333333333334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50.16666666666669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01.25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33.6044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70.65217391304347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09.35829457364341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00.70033333333333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01.22777777777777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06.75857142857143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06.65777537961894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01.30622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06.67449999999999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28.83978378378379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04.11111111111111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07.86666666666666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75.84039999999999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56.97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02.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04.04266666666666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04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21.06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07.7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08.66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39.120962394619681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.1481481481481484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20.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0.72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26.09431428571429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54.45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05.92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02.42285714285714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44.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06.30800000000001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12.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01.95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02.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20.73254999999995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10.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01.14333333333333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94.20800000000003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05.7775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0.1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6.5000000000000002E-2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1.5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0.3857142857142857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0.5714285714285714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7.1428571428571425E-2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0.6875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14.68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0.0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28.571428571428573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10.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.34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0.25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0.32800000000000001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.2727272727272729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5.8823529411764705E-3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4.5454545454545456E-2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10.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0.36666666666666664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1.8193398957730167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2.5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.3499999999999996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0.8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.2123076923076923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0.68400000000000005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.2513513513513514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0.1875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0.125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0.05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0.06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0.2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0.71785714285714286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0.43333333333333335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16.833333333333332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22.52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41.384615384615387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25.259090909090908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0.2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1.84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0.60399999999999998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0.83333333333333337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.0666666666666669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0.55833333333333335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2.5000000000000001E-2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s v="food/food trucks"/>
    <n v="0.02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14.825133372851216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1.6666666666666666E-2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0.2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1.3333333333333334E-2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.24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2.8571428571428571E-2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2E-3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2.8571428571428571E-3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.432142857142857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0.7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2E-3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1.4285714285714285E-2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0.1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0.48959999999999998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3.8461538461538464E-2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0.33333333333333331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0.2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07.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25.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02.51495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08.6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72.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67.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27.2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07.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01.53353333333334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15.45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33.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54.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00.84571428571428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80.86666666666667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02.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10.18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02.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00.78823529411764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03.8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10.70833333333333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16.25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11.1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80.1428571428571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00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18.5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07.217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13.66666666666667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03.16400000000002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28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35.7602666666666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00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00.00360000000001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04.72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05.02249999999999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71.33333333333334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27.5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33.44333333333333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00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12.91099999999999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00.1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13.72727272727273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19.3174285714285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03.25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65.66666666666669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00.05066666666667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06.7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33.67142857142858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21.4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03.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25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28.69999999999999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01.00533333333334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27.53666666666666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00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12.77149999999999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05.6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02.625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13.33333333333333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2.5545454545454547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7.8181818181818186E-2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0.6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.0526315789473684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0.15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1.75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18.600000000000001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9.8166666666666664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4.3333333333333335E-2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09.48792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00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56.44444444444446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01.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00.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12.95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02.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07.24975000000001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04.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00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00.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26.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10.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05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03.77500000000001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16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10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13.01761111111109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00.25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03.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07.02857142857142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03.57142857142857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56.4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00.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95.3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11.71428571428571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19.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01.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02.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00.84615384615384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02.73469387755102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06.5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55.53333333333333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22.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07.35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05.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18.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08.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11.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00.1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0.75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0.26666666666666666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0.5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.2307692307692308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0.84285714285714286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0.25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0.13850000000000001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0.6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10.6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1.1111111111111111E-3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0.5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0.16666666666666666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0.16666666666666666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.434000000000000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3.8833333333333333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0.01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1.7333333333333334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0.16666666666666666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1.25E-3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12.166666666666666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23.588571428571427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5.666666666666667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0.99546510341776351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6.9320000000000004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61.4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26.09166666666664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01.48571428571428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04.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07.42157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10.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07.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23.92500000000001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03.80111428571428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41.3251043268175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90.6363636363635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71.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01.01333333333334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69.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14.53400000000001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77.6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05.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88.4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43.65230769230769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45.88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31.184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14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79.420625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12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46.66666666666663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10.36948748510132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27.74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57.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14.66525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37.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54.62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06.02150537634408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00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87.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66.2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01.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05.66666666666667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33.559730999999999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.0529999999999999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10.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.4172840000000004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.44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0.8833333333333333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9.9199999999999997E-2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0.59666666666666668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1.8689285714285715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0.88500000000000001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11.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5.0999999999999997E-2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21.033333333333335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11.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18.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9.285714285714286E-2"/>
    <x v="196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2.7204081632653061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9.5000000000000001E-2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02.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06.8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04.59625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03.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23.14285714285714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59.29509999999999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10.66666666666667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70.7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25.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.415860933964205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11.343999999999999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33.19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27.58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62.84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7.5880000000000001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50.38095238095238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17.512820512820515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1.375E-2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0.33"/>
    <x v="89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s v="technology/makerspaces"/>
    <n v="0.86250000000000004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0.6875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28.3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0.24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.1428571428571428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0.02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0.14799999999999999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2.8571428571428571E-3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10.7325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5.3846153846153849E-2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0.714285714285714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0.8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3.3333333333333335E-3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0.4733333333333333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5.65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26.35217391304348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0.325125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0.7000700070007001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46.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34.409999999999997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03.75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.0263157894736841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10.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12.29714285714286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50.84462500000001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33.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01.60599999999999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53.90035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00.71611253196932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31.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02.24133333333333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16.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64.62241666666665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19.98009999999999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20.104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03.58333333333333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08.83333333333333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18.124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52.54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40.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96.87520259319285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44.54249999999999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05.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93.21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01.82666666666665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04.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70.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04.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18.25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07.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00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78.1346666666667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22.9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46.06080000000003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47.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84.09090909090907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03.33333333333333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0.4375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29.24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.21875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21.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26.7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28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.06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.1000000000000001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11.458333333333334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10.48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0.66666666666666663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11.7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10.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0.72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0.76923076923076927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0.22842639593908629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.125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0.85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14.314285714285715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0.25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10.411250000000001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0.18867924528301888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14.25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7.8809523809523814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0.33333333333333331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25.545454545454547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.1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05.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20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14.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04.68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17.84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19.7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02.5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01.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05.33333333333333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02.5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07.6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10.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50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04.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15.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02.64512499999999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01.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16.6348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33.19999999999999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01.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27.95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15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10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12.1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00.24444444444444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02.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08.2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00.27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13.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27.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07.73333333333333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41.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30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06.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04.8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00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00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16.92307692307692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03.33333333333333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07.75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20.25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00.37894736842105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06.52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00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10.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14.7196"/>
    <x v="208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08.25925925925925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70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87.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07.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00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20.25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11.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.4545454545454541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31.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0.2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3.887500000000000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1.9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41.7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50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4.8666666666666663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19.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1.75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6.65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0.43307086614173229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0.04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s v="theater/plays"/>
    <n v="1.6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0.9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20.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42.011733333333332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0.88500000000000001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4.67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38.119999999999997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.4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3.5000000000000003E-2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10.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.1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0.25892857142857145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23.333333333333332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33.6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19.07999999999999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0.41111111111111109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32.5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0.16666666666666666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38.06666666666667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.05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2.73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.0909090909090917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s v="theater/plays"/>
    <n v="0.5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4.5999999999999996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20.833333333333332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4.583333333333333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.2133333333333329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61.909090909090907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0.8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1.6666666666666666E-2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0.78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17.771428571428572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.4166666666666661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0.08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2.75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1.1111111111111112E-2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3.3333333333333335E-3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36.5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14.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0.02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4.0000000000000001E-3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61.1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7.8378378378378377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21.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27.24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8.5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26.84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00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00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03.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02.44597777777778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30.83333333333334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00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02.06937499999999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00.92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05.09677419354838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02.76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00.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28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33.33333333333334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01.375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02.875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07.24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4.0000000000000001E-3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20.425000000000001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0.1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.2880000000000003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4.7999999999999996E-3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2.5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.1920000000000002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.0250000000000004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0.15125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59.583333333333336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16.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1.8666666666666667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09.62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21.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06.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00.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09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13.63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13.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62.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00.15625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05.35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74.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00.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71.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13.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29.46666666666667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01.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09.16666666666667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28.92500000000001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02.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46.53957758620689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00.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21.65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05.5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10.4008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00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76.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00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03.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04.5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00.3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57.74666666666667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04.96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71.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03.73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03.02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18.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00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18.699889104519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08.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01.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12.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20.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07.75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80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01.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19.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23.66666666666667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17.125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56.96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13.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03.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02.61176470588235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05.84090909090909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00.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21.23333333333333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00.57142857142857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16.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00.88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46.42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02.2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43.33333333333334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31.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68.02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09.67666666666666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06.68571428571428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00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27.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46.53333333333333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12.536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08.78684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26.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13.2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00.5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08.7139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07.5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10.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10.00666666666666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09.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32.70650000000001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90.84810126582278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66.4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06.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23.62857142857143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0.15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0.4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5.0000000000000001E-3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1.6666666666666666E-2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.0066666666666668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0.15227272727272728"/>
    <x v="179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66.84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19.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11.294666666666666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0.0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11.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2.5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7.0000000000000007E-2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14.1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.34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59.774999999999999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1.6666666666666666E-2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2.3035714285714284E-2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8.7999999999999995E-2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8.64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15.06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0.47727272727272729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0.1183333333333333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0.84173998587352461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1.8800000000000001E-2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0.21029999999999999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0.28000000000000003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11.57920670115792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.44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0.25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0.625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0.1938461538461538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23.416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.0808888888888886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15.92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.18319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22.75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2.5000000000000001E-2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0.33512064343163539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3.9750000000000001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17.149999999999999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3.608004104669061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13.9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15.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39.112499999999997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0.26829268292682928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29.625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42.360992301112063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.0999999999999996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19.762499999999999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s v="theater/spaces"/>
    <n v="5.1999999999999998E-2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25.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0.0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26.64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4.7363636363636363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.2435339894712749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57.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0.1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0.31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0.05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9.8461538461538465E-3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0.66666666666666663"/>
    <x v="119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58.291457286432163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68.153599999999997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3.2499999999999999E-3"/>
    <x v="228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.16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08.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0.8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3.75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15.731707317073171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3.3333333333333333E-2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22.5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20.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27.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.3333333333333335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.4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0.96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51.6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1.6363636363636365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75.400000000000006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10.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17.52500000000001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31.16666666666666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00.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05.95454545454545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35.58333333333331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12.92857142857143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88.50460000000001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01.81818181818181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01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14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33.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01.53333333333333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05.1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27.15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11.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06.76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62.66666666666666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60.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16.16666666666667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24.2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03.0125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12.25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08.81428571428572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15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01.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09.56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14.8421052631578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17.4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71.73333333333332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14.16238095238096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19.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09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00.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09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07.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00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02.1875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16.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12.327272727272728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.0266666666666664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.0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11.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59.142857142857146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0.06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11.45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0.36666666666666664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52.16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2E-3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.25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54.5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.4125000000000001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46.363636363636367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03.5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19.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25.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19.74347826086957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26.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00.11666666666666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02.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00.35142857142857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00.05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16.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02.1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00.11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00.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03.425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24.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09.51612903225806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02.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02.35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04.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25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02.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07.86499999999999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09.88461538461539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31.19999999999999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18.8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00.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03.20666666666666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00.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00.78754285714285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12.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05.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00.56666666666666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15.30588235294118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27.30419999999999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02.83750000000001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02.9375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04.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11.22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05.86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00.79166666666667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04.92727272727272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01.55200000000001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10.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27.82222222222222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01.825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01.25769230769231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28.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06.29949999999998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05.21428571428571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06.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09.24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00.45454545454545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03.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12.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31.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02.1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01.5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01.66666666666667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30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54.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07.4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01.3225806451613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00.27777777777777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16.84444444444445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08.6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03.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14.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21.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02.64677419354838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04.75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01.6"/>
    <x v="241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12.10242048409683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01.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00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00.2649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33.042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21.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14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86.13861386138615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70.44444444444446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18.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02.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44.06666666666666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00.07272727272728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01.73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16.2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36.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33.46666666666667"/>
    <x v="711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03.39285714285714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15.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04.51666666666667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02.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75.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06.6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22.2857142857142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59.42857142857142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00.07692307692308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09.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00.04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16.05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10.75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10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00.08673425918037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06.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25.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07.4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01.51515151515152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25.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01.66666666666667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12.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01.375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01.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46.38888888888889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16.8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06.26666666666667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04.52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00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04.57142857142857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38.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00.32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00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10.2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02.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04.35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38.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00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01.66666666666667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71.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01.44444444444444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30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10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19.45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00.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53.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04.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01.1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07.52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01.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26.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01.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02.99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06.25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01.37777777777778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13.46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18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01.41935483870968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05.93333333333334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18.66666666666667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04.6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03.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17.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38.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03.5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00.25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06.57142857142857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00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00.0125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01.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07.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03.65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04.43333333333334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02.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00.74285714285715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11.71428571428571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00.01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00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16.86666666666666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03.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14.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02.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00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05.8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42.36363636363637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04.33333333333333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12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11.075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03.75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00.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01.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09.76666666666667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00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37.57142857142858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00.31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07.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23.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08.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03.56666666666666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00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30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03.5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00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19.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00.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00.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06.54545454545455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01.15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09.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40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03.58333333333333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02.97033333333333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08.13333333333334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00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02.75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30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08.54949999999998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00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09.65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00.26315789473684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05.55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12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05.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04.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34.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05.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02.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00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85.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00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08.2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07.8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09.76190476190476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70.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01.23076923076923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53.19999999999999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28.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00.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00.65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91.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40.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24.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26.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90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03.38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02.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27.14285714285714"/>
    <x v="256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21.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13.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50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14.6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02.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00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13.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15.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12.85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27.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42.66666666666666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18.8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38.33333333333334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59.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14.24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00.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55.19999999999999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27.75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21.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12.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27.5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58.19999999999999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05.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00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00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06.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24.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08.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02.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05.5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06.3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00.66666666666667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05.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07.56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00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03.76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01.5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04.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80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06.33333333333333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00.55555555555556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01.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00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18.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10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02.66666666666667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00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00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10.04600000000001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01.35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00.75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69.42857142857142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00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13.65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01.56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16.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01.15151515151516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00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18.95833333333333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26.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56.19999999999999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03.15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53.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80.44444444444446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28.44999999999999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19.66666666666667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02.23636363636363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04.66666666666667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00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00.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02.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14.40928571428572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01.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04.8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01.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00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06.27272727272727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13.4222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00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00.45454545454545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00.036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03.5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08.4375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02.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48.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05.49000000000001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00.5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30.55555555555554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04.75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08.8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1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00.48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14.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22.06666666666666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00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02.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06.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01.33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00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30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00.01333333333334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00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13.88888888888889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00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08.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15.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19.11764705882354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09.42666666666666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26.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00.5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27.5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00.06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27.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10.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25.9375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18.5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07.72727272727273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02.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10.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02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30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04.35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00.05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70.66666666666666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12.83333333333333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30.26666666666668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05.45454545454545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00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53.31632653061226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62.30000000000001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44.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00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00.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06.8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24.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18.91891891891892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13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05.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09.73333333333333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00.099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20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04.93333333333334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02.66666666666667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01.825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00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2.0000000000000001E-4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3.3333333333333333E-2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51.023391812865498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20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35.24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.246666666666667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36.457142857142856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30.866666666666667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6.5454545454545459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4.0000000000000001E-3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5.5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.1428571428571428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16.420000000000002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0.1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4.8099999999999996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6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00.38249999999999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00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50.66666666666666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00.5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74.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16.26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05.82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10.75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00.66666666666667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02.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00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1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01.425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09.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15.16129032258064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00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03.17033333333333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03.5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38.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09.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00.85714285714286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01.53333333333333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13.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00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40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28.75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02.90416666666667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02.5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10.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12.76666666666667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11.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39.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10.85714285714286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39.06666666666666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05.7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01.42857142857143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00.245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09.16666666666667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18.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20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27.96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29.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07.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00.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10.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00.8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21.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00.33333333333333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09.16666666666667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23.42857142857143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36.33666666666667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03.46657233816767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21.33333333333333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00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08.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41.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14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53.73333333333332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01.5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02.35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02.57142857142857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55.75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00.75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39.4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10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04.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00.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11.2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02.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02.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38.70588235294116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00.75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.31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.24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10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11.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15.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28.466666666666665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13.333333333333334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0.66666666666666663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21.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20.125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17.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10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s v="theater/plays"/>
    <n v="2.3764705882352941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03.52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00.45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32.6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13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03.34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20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29.63636363636363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01.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08.5142857142857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02.33333333333333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10.24425000000001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01.01540000000001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00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06.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00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00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13.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02.65009999999999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16.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07.65274999999998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00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00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10.2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08.2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00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00.25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06.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43.19999999999999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05.04166666666667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03.98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20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09.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01.75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28.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15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50.75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10.96666666666667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00.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0.66666666666666663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.267605633802817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0.28000000000000003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59.657142857142858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1.6666666666666667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4.4444444444444444E-3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89.666666666666671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.4642857142857142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.0199999999999996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.0045454545454549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8.5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19.649999999999999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2E-3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6.6666666666666666E-2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30.333333333333332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00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01.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21.73333333333333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30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09.55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00.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40.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00.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19.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07.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2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06.4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43.33333333333334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04.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10.02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05.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19.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52.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00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00.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06.02200000000001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04.66666666666667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16.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09.03333333333333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60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12.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02.1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00.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01.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00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8.7200000000000006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21.94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21.3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41.489795918367349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.105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2.7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16.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16.376923076923077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.043333333333333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3.8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34.08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0.2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2.5999999999999999E-2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16.254545454545454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2.5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0.02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.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0.0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17.666666666666668"/>
    <x v="286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s v="theater/plays"/>
    <n v="5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1.3333333333333334E-2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.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26.937422295897225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0.55000000000000004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12.55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0.2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.4474868431088401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2.6666666666666665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52.794871794871796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4.9640000000000004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5.5555555555555552E-2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13.066666666666666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x v="121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1.75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27.1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.4750000000000001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16.826666666666668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32.5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21.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.4666666666666668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10.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17.600000000000001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32.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.25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.4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0.83333333333333337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48.833333333333336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0.03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11.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67.333333333333329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15.3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8.6666666666666661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0.22500000000000001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.0833333333333335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37.412500000000001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6.6666666666666671E-3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10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36.36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0.33333333333333331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0.2857142857142857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0.2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1.8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.4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.1333333333333329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12.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15.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10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0.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13.02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.2650000000000001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8.3333333333333332E-3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15.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43.833333333333336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86.135181975736572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12.196620583717358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0.1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0.22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0.90909090909090906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35.64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0.25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.25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.3666666666666667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15.77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0.625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5.0000000000000001E-4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9.6153846153846159E-2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24.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2.5000000000000001E-2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32.049999999999997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24.333333333333332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1.5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0.42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.2142857142857144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.3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14.25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0.6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24.117647058823529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10.54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.4690265486725664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7.3333333333333334E-2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0.97142857142857142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21.1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78.099999999999994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47.692307692307693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.45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10.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1.8333333333333333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.083333333333333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20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34.802513464991023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.333333333333333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32.049999999999997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9.76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37.75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.1333333333333333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.1818181818181817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20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.41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6.0000000000000001E-3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0.25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16.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57.2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16.514285714285716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s v="theater/plays"/>
    <n v="0.125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37.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1.84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10.050000000000001"/>
    <x v="984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s v="theater/plays"/>
    <n v="0.2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.3333333333333333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6.6666666666666671E-3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0.25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3.8860103626943006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24.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7.6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.3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1.4285714285714285E-2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14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.05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8.6666666666666661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0.8285714285714286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16.666666666666668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0.83333333333333337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69.561111111111117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.25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.166666666666667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28.05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6.8287037037037033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25.698702928870294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.4814814814814814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36.85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47.05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11.428571428571429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12.04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60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31.25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0.42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0.21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37.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0.02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.2142857142857135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.2000000000000002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17.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0.08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6.6666666666666666E-2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37.533333333333331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17.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22.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2.533333333333333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2.5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2.85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.450000000000000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.4210526315789473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19.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0.67500000000000004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0.16666666666666666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60.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1.0000000000000002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34.4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16.5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0.4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.057142857142857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26.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28.8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8.9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0.16666666666666666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15.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21.685714285714287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0.33333333333333331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0.2857142857142857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4.7"/>
    <x v="292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10.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4.8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.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12.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1.8181818181818181E-2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.4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36.5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2.6666666666666665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11.428571428571429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.111111111111111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27.4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10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21.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6.9696969696969697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70.599999999999994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.0499999999999998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1.9666666666666666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28.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.1333333333333333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0.0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0.2"/>
    <x v="120"/>
    <x v="1"/>
    <s v="plays"/>
    <x v="4113"/>
    <d v="2016-01-08T06:34:00"/>
  </r>
  <r>
    <m/>
    <m/>
    <m/>
    <m/>
    <m/>
    <x v="4"/>
    <m/>
    <m/>
    <m/>
    <m/>
    <x v="2"/>
    <m/>
    <m/>
    <m/>
    <m/>
    <x v="2939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70CF0-E94C-485A-87BA-C3846328A0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2A324-6110-4B60-B086-F7CEF44F96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07D14-DDCD-46CB-B094-C5E3073E9700}" name="PivotTable1" cacheId="4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E1C19-EBF2-4A13-B32A-E56059B8A7F6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2" firstHeaderRow="0" firstDataRow="1" firstDataCol="1" rowPageCount="1" colPageCount="1"/>
  <pivotFields count="22">
    <pivotField showAll="0"/>
    <pivotField showAll="0"/>
    <pivotField showAll="0"/>
    <pivotField showAll="0"/>
    <pivotField showAll="0"/>
    <pivotField axis="axisRow" showAll="0">
      <items count="6">
        <item h="1"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dataField="1" showAll="0"/>
    <pivotField showAll="0"/>
    <pivotField axis="axisPage" multipleItemSelectionAllowed="1" showAll="0">
      <items count="11">
        <item x="0"/>
        <item x="7"/>
        <item h="1" x="6"/>
        <item x="5"/>
        <item x="4"/>
        <item x="8"/>
        <item x="3"/>
        <item h="1"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2">
    <field x="10"/>
    <field x="5"/>
  </rowFields>
  <rowItems count="9">
    <i>
      <x/>
    </i>
    <i r="1">
      <x v="1"/>
    </i>
    <i r="1">
      <x v="3"/>
    </i>
    <i>
      <x v="1"/>
    </i>
    <i r="1">
      <x v="1"/>
    </i>
    <i r="1">
      <x v="3"/>
    </i>
    <i>
      <x v="2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Sum of backers_count" fld="11" baseField="0" baseItem="0"/>
    <dataField name="Average of Percent Funded" fld="14" subtotal="average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C1" zoomScale="70" zoomScaleNormal="70" workbookViewId="0">
      <selection activeCell="I6" sqref="I6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4.234375" customWidth="1"/>
    <col min="16" max="16" width="15.52734375" customWidth="1"/>
    <col min="17" max="17" width="10.87890625" bestFit="1" customWidth="1"/>
    <col min="18" max="18" width="14.703125" bestFit="1" customWidth="1"/>
    <col min="19" max="19" width="22.05859375" bestFit="1" customWidth="1"/>
    <col min="20" max="20" width="19.76171875" bestFit="1" customWidth="1"/>
    <col min="22" max="22" width="9.29296875" bestFit="1" customWidth="1"/>
  </cols>
  <sheetData>
    <row r="1" spans="1:22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5" t="s">
        <v>8365</v>
      </c>
      <c r="T1" s="5" t="s">
        <v>8366</v>
      </c>
    </row>
    <row r="2" spans="1:22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IF($D2=0,0,$E2*100/$D2)</f>
        <v>136.85882352941175</v>
      </c>
      <c r="P2">
        <f>$E2/$L2</f>
        <v>63.917582417582416</v>
      </c>
      <c r="Q2" t="str">
        <f>LEFT($N2,SEARCH("/",$N2) - 1)</f>
        <v>film &amp; video</v>
      </c>
      <c r="R2" t="str">
        <f>RIGHT($N2,LEN($N2) - SEARCH("/",$N2))</f>
        <v>television</v>
      </c>
      <c r="S2" s="9">
        <f>((($J2/60)/60)/24)+DATE(1970,1,1)</f>
        <v>42177.007071759261</v>
      </c>
      <c r="T2" s="9">
        <f>((($I2/60)/60)/24)+DATE(1970,1,1)</f>
        <v>42208.125</v>
      </c>
      <c r="V2" s="9"/>
    </row>
    <row r="3" spans="1:22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IF($D3=0,0,$E3*100/$D3)</f>
        <v>142.60827250608273</v>
      </c>
      <c r="P3">
        <f>$E3/$L3</f>
        <v>185.48101265822785</v>
      </c>
      <c r="Q3" t="str">
        <f>LEFT($N3,SEARCH("/",$N3) - 1)</f>
        <v>film &amp; video</v>
      </c>
      <c r="R3" t="str">
        <f>RIGHT($N3,LEN($N3) - SEARCH("/",$N3))</f>
        <v>television</v>
      </c>
      <c r="S3" s="9">
        <f>((($J3/60)/60)/24)+DATE(1970,1,1)</f>
        <v>42766.600497685184</v>
      </c>
      <c r="T3" s="9">
        <f>((($I3/60)/60)/24)+DATE(1970,1,1)</f>
        <v>42796.600497685184</v>
      </c>
      <c r="V3" s="9"/>
    </row>
    <row r="4" spans="1:22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IF($D4=0,0,$E4*100/$D4)</f>
        <v>105</v>
      </c>
      <c r="P4">
        <f>$E4/$L4</f>
        <v>15</v>
      </c>
      <c r="Q4" t="str">
        <f>LEFT($N4,SEARCH("/",$N4) - 1)</f>
        <v>film &amp; video</v>
      </c>
      <c r="R4" t="str">
        <f>RIGHT($N4,LEN($N4) - SEARCH("/",$N4))</f>
        <v>television</v>
      </c>
      <c r="S4" s="9">
        <f>((($J4/60)/60)/24)+DATE(1970,1,1)</f>
        <v>42405.702349537038</v>
      </c>
      <c r="T4" s="9">
        <f>((($I4/60)/60)/24)+DATE(1970,1,1)</f>
        <v>42415.702349537038</v>
      </c>
    </row>
    <row r="5" spans="1:22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IF($D5=0,0,$E5*100/$D5)</f>
        <v>103.9</v>
      </c>
      <c r="P5">
        <f>$E5/$L5</f>
        <v>69.266666666666666</v>
      </c>
      <c r="Q5" t="str">
        <f>LEFT($N5,SEARCH("/",$N5) - 1)</f>
        <v>film &amp; video</v>
      </c>
      <c r="R5" t="str">
        <f>RIGHT($N5,LEN($N5) - SEARCH("/",$N5))</f>
        <v>television</v>
      </c>
      <c r="S5" s="9">
        <f>((($J5/60)/60)/24)+DATE(1970,1,1)</f>
        <v>41828.515127314815</v>
      </c>
      <c r="T5" s="9">
        <f>((($I5/60)/60)/24)+DATE(1970,1,1)</f>
        <v>41858.515127314815</v>
      </c>
    </row>
    <row r="6" spans="1:22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IF($D6=0,0,$E6*100/$D6)</f>
        <v>122.99154545454546</v>
      </c>
      <c r="P6">
        <f>$E6/$L6</f>
        <v>190.55028169014085</v>
      </c>
      <c r="Q6" t="str">
        <f>LEFT($N6,SEARCH("/",$N6) - 1)</f>
        <v>film &amp; video</v>
      </c>
      <c r="R6" t="str">
        <f>RIGHT($N6,LEN($N6) - SEARCH("/",$N6))</f>
        <v>television</v>
      </c>
      <c r="S6" s="9">
        <f>((($J6/60)/60)/24)+DATE(1970,1,1)</f>
        <v>42327.834247685183</v>
      </c>
      <c r="T6" s="9">
        <f>((($I6/60)/60)/24)+DATE(1970,1,1)</f>
        <v>42357.834247685183</v>
      </c>
    </row>
    <row r="7" spans="1:22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IF($D7=0,0,$E7*100/$D7)</f>
        <v>109.77744436109028</v>
      </c>
      <c r="P7">
        <f>$E7/$L7</f>
        <v>93.40425531914893</v>
      </c>
      <c r="Q7" t="str">
        <f>LEFT($N7,SEARCH("/",$N7) - 1)</f>
        <v>film &amp; video</v>
      </c>
      <c r="R7" t="str">
        <f>RIGHT($N7,LEN($N7) - SEARCH("/",$N7))</f>
        <v>television</v>
      </c>
      <c r="S7" s="9">
        <f>((($J7/60)/60)/24)+DATE(1970,1,1)</f>
        <v>42563.932951388888</v>
      </c>
      <c r="T7" s="9">
        <f>((($I7/60)/60)/24)+DATE(1970,1,1)</f>
        <v>42580.232638888891</v>
      </c>
    </row>
    <row r="8" spans="1:22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IF($D8=0,0,$E8*100/$D8)</f>
        <v>106.4875</v>
      </c>
      <c r="P8">
        <f>$E8/$L8</f>
        <v>146.87931034482759</v>
      </c>
      <c r="Q8" t="str">
        <f>LEFT($N8,SEARCH("/",$N8) - 1)</f>
        <v>film &amp; video</v>
      </c>
      <c r="R8" t="str">
        <f>RIGHT($N8,LEN($N8) - SEARCH("/",$N8))</f>
        <v>television</v>
      </c>
      <c r="S8" s="9">
        <f>((($J8/60)/60)/24)+DATE(1970,1,1)</f>
        <v>41794.072337962964</v>
      </c>
      <c r="T8" s="9">
        <f>((($I8/60)/60)/24)+DATE(1970,1,1)</f>
        <v>41804.072337962964</v>
      </c>
    </row>
    <row r="9" spans="1:22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IF($D9=0,0,$E9*100/$D9)</f>
        <v>101.22222222222223</v>
      </c>
      <c r="P9">
        <f>$E9/$L9</f>
        <v>159.82456140350877</v>
      </c>
      <c r="Q9" t="str">
        <f>LEFT($N9,SEARCH("/",$N9) - 1)</f>
        <v>film &amp; video</v>
      </c>
      <c r="R9" t="str">
        <f>RIGHT($N9,LEN($N9) - SEARCH("/",$N9))</f>
        <v>television</v>
      </c>
      <c r="S9" s="9">
        <f>((($J9/60)/60)/24)+DATE(1970,1,1)</f>
        <v>42516.047071759262</v>
      </c>
      <c r="T9" s="9">
        <f>((($I9/60)/60)/24)+DATE(1970,1,1)</f>
        <v>42556.047071759262</v>
      </c>
    </row>
    <row r="10" spans="1:22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IF($D10=0,0,$E10*100/$D10)</f>
        <v>100.04342857142858</v>
      </c>
      <c r="P10">
        <f>$E10/$L10</f>
        <v>291.79333333333335</v>
      </c>
      <c r="Q10" t="str">
        <f>LEFT($N10,SEARCH("/",$N10) - 1)</f>
        <v>film &amp; video</v>
      </c>
      <c r="R10" t="str">
        <f>RIGHT($N10,LEN($N10) - SEARCH("/",$N10))</f>
        <v>television</v>
      </c>
      <c r="S10" s="9">
        <f>((($J10/60)/60)/24)+DATE(1970,1,1)</f>
        <v>42468.94458333333</v>
      </c>
      <c r="T10" s="9">
        <f>((($I10/60)/60)/24)+DATE(1970,1,1)</f>
        <v>42475.875</v>
      </c>
    </row>
    <row r="11" spans="1:22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IF($D11=0,0,$E11*100/$D11)</f>
        <v>125.998</v>
      </c>
      <c r="P11">
        <f>$E11/$L11</f>
        <v>31.499500000000001</v>
      </c>
      <c r="Q11" t="str">
        <f>LEFT($N11,SEARCH("/",$N11) - 1)</f>
        <v>film &amp; video</v>
      </c>
      <c r="R11" t="str">
        <f>RIGHT($N11,LEN($N11) - SEARCH("/",$N11))</f>
        <v>television</v>
      </c>
      <c r="S11" s="9">
        <f>((($J11/60)/60)/24)+DATE(1970,1,1)</f>
        <v>42447.103518518517</v>
      </c>
      <c r="T11" s="9">
        <f>((($I11/60)/60)/24)+DATE(1970,1,1)</f>
        <v>42477.103518518517</v>
      </c>
    </row>
    <row r="12" spans="1:22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IF($D12=0,0,$E12*100/$D12)</f>
        <v>100.5</v>
      </c>
      <c r="P12">
        <f>$E12/$L12</f>
        <v>158.68421052631578</v>
      </c>
      <c r="Q12" t="str">
        <f>LEFT($N12,SEARCH("/",$N12) - 1)</f>
        <v>film &amp; video</v>
      </c>
      <c r="R12" t="str">
        <f>RIGHT($N12,LEN($N12) - SEARCH("/",$N12))</f>
        <v>television</v>
      </c>
      <c r="S12" s="9">
        <f>((($J12/60)/60)/24)+DATE(1970,1,1)</f>
        <v>41780.068043981482</v>
      </c>
      <c r="T12" s="9">
        <f>((($I12/60)/60)/24)+DATE(1970,1,1)</f>
        <v>41815.068043981482</v>
      </c>
    </row>
    <row r="13" spans="1:22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IF($D13=0,0,$E13*100/$D13)</f>
        <v>120.5</v>
      </c>
      <c r="P13">
        <f>$E13/$L13</f>
        <v>80.333333333333329</v>
      </c>
      <c r="Q13" t="str">
        <f>LEFT($N13,SEARCH("/",$N13) - 1)</f>
        <v>film &amp; video</v>
      </c>
      <c r="R13" t="str">
        <f>RIGHT($N13,LEN($N13) - SEARCH("/",$N13))</f>
        <v>television</v>
      </c>
      <c r="S13" s="9">
        <f>((($J13/60)/60)/24)+DATE(1970,1,1)</f>
        <v>42572.778495370367</v>
      </c>
      <c r="T13" s="9">
        <f>((($I13/60)/60)/24)+DATE(1970,1,1)</f>
        <v>42604.125</v>
      </c>
    </row>
    <row r="14" spans="1:22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IF($D14=0,0,$E14*100/$D14)</f>
        <v>165.29333333333332</v>
      </c>
      <c r="P14">
        <f>$E14/$L14</f>
        <v>59.961305925030231</v>
      </c>
      <c r="Q14" t="str">
        <f>LEFT($N14,SEARCH("/",$N14) - 1)</f>
        <v>film &amp; video</v>
      </c>
      <c r="R14" t="str">
        <f>RIGHT($N14,LEN($N14) - SEARCH("/",$N14))</f>
        <v>television</v>
      </c>
      <c r="S14" s="9">
        <f>((($J14/60)/60)/24)+DATE(1970,1,1)</f>
        <v>41791.713252314818</v>
      </c>
      <c r="T14" s="9">
        <f>((($I14/60)/60)/24)+DATE(1970,1,1)</f>
        <v>41836.125</v>
      </c>
    </row>
    <row r="15" spans="1:22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IF($D15=0,0,$E15*100/$D15)</f>
        <v>159.97142857142856</v>
      </c>
      <c r="P15">
        <f>$E15/$L15</f>
        <v>109.78431372549019</v>
      </c>
      <c r="Q15" t="str">
        <f>LEFT($N15,SEARCH("/",$N15) - 1)</f>
        <v>film &amp; video</v>
      </c>
      <c r="R15" t="str">
        <f>RIGHT($N15,LEN($N15) - SEARCH("/",$N15))</f>
        <v>television</v>
      </c>
      <c r="S15" s="9">
        <f>((($J15/60)/60)/24)+DATE(1970,1,1)</f>
        <v>42508.677187499998</v>
      </c>
      <c r="T15" s="9">
        <f>((($I15/60)/60)/24)+DATE(1970,1,1)</f>
        <v>42544.852083333331</v>
      </c>
    </row>
    <row r="16" spans="1:22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IF($D16=0,0,$E16*100/$D16)</f>
        <v>100.93333333333334</v>
      </c>
      <c r="P16">
        <f>$E16/$L16</f>
        <v>147.70731707317074</v>
      </c>
      <c r="Q16" t="str">
        <f>LEFT($N16,SEARCH("/",$N16) - 1)</f>
        <v>film &amp; video</v>
      </c>
      <c r="R16" t="str">
        <f>RIGHT($N16,LEN($N16) - SEARCH("/",$N16))</f>
        <v>television</v>
      </c>
      <c r="S16" s="9">
        <f>((($J16/60)/60)/24)+DATE(1970,1,1)</f>
        <v>41808.02648148148</v>
      </c>
      <c r="T16" s="9">
        <f>((($I16/60)/60)/24)+DATE(1970,1,1)</f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IF($D17=0,0,$E17*100/$D17)</f>
        <v>106.6</v>
      </c>
      <c r="P17">
        <f>$E17/$L17</f>
        <v>21.755102040816325</v>
      </c>
      <c r="Q17" t="str">
        <f>LEFT($N17,SEARCH("/",$N17) - 1)</f>
        <v>film &amp; video</v>
      </c>
      <c r="R17" t="str">
        <f>RIGHT($N17,LEN($N17) - SEARCH("/",$N17))</f>
        <v>television</v>
      </c>
      <c r="S17" s="9">
        <f>((($J17/60)/60)/24)+DATE(1970,1,1)</f>
        <v>42256.391875000001</v>
      </c>
      <c r="T17" s="9">
        <f>((($I17/60)/60)/24)+DATE(1970,1,1)</f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IF($D18=0,0,$E18*100/$D18)</f>
        <v>100.24166666666666</v>
      </c>
      <c r="P18">
        <f>$E18/$L18</f>
        <v>171.84285714285716</v>
      </c>
      <c r="Q18" t="str">
        <f>LEFT($N18,SEARCH("/",$N18) - 1)</f>
        <v>film &amp; video</v>
      </c>
      <c r="R18" t="str">
        <f>RIGHT($N18,LEN($N18) - SEARCH("/",$N18))</f>
        <v>television</v>
      </c>
      <c r="S18" s="9">
        <f>((($J18/60)/60)/24)+DATE(1970,1,1)</f>
        <v>41760.796423611115</v>
      </c>
      <c r="T18" s="9">
        <f>((($I18/60)/60)/24)+DATE(1970,1,1)</f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IF($D19=0,0,$E19*100/$D19)</f>
        <v>100.66666666666667</v>
      </c>
      <c r="P19">
        <f>$E19/$L19</f>
        <v>41.944444444444443</v>
      </c>
      <c r="Q19" t="str">
        <f>LEFT($N19,SEARCH("/",$N19) - 1)</f>
        <v>film &amp; video</v>
      </c>
      <c r="R19" t="str">
        <f>RIGHT($N19,LEN($N19) - SEARCH("/",$N19))</f>
        <v>television</v>
      </c>
      <c r="S19" s="9">
        <f>((($J19/60)/60)/24)+DATE(1970,1,1)</f>
        <v>41917.731736111113</v>
      </c>
      <c r="T19" s="9">
        <f>((($I19/60)/60)/24)+DATE(1970,1,1)</f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IF($D20=0,0,$E20*100/$D20)</f>
        <v>106.3211</v>
      </c>
      <c r="P20">
        <f>$E20/$L20</f>
        <v>93.264122807017543</v>
      </c>
      <c r="Q20" t="str">
        <f>LEFT($N20,SEARCH("/",$N20) - 1)</f>
        <v>film &amp; video</v>
      </c>
      <c r="R20" t="str">
        <f>RIGHT($N20,LEN($N20) - SEARCH("/",$N20))</f>
        <v>television</v>
      </c>
      <c r="S20" s="9">
        <f>((($J20/60)/60)/24)+DATE(1970,1,1)</f>
        <v>41869.542314814818</v>
      </c>
      <c r="T20" s="9">
        <f>((($I20/60)/60)/24)+DATE(1970,1,1)</f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IF($D21=0,0,$E21*100/$D21)</f>
        <v>145.29411764705881</v>
      </c>
      <c r="P21">
        <f>$E21/$L21</f>
        <v>56.136363636363633</v>
      </c>
      <c r="Q21" t="str">
        <f>LEFT($N21,SEARCH("/",$N21) - 1)</f>
        <v>film &amp; video</v>
      </c>
      <c r="R21" t="str">
        <f>RIGHT($N21,LEN($N21) - SEARCH("/",$N21))</f>
        <v>television</v>
      </c>
      <c r="S21" s="9">
        <f>((($J21/60)/60)/24)+DATE(1970,1,1)</f>
        <v>42175.816365740742</v>
      </c>
      <c r="T21" s="9">
        <f>((($I21/60)/60)/24)+DATE(1970,1,1)</f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IF($D22=0,0,$E22*100/$D22)</f>
        <v>100.2</v>
      </c>
      <c r="P22">
        <f>$E22/$L22</f>
        <v>80.16</v>
      </c>
      <c r="Q22" t="str">
        <f>LEFT($N22,SEARCH("/",$N22) - 1)</f>
        <v>film &amp; video</v>
      </c>
      <c r="R22" t="str">
        <f>RIGHT($N22,LEN($N22) - SEARCH("/",$N22))</f>
        <v>television</v>
      </c>
      <c r="S22" s="9">
        <f>((($J22/60)/60)/24)+DATE(1970,1,1)</f>
        <v>42200.758240740746</v>
      </c>
      <c r="T22" s="9">
        <f>((($I22/60)/60)/24)+DATE(1970,1,1)</f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IF($D23=0,0,$E23*100/$D23)</f>
        <v>109.13513513513513</v>
      </c>
      <c r="P23">
        <f>$E23/$L23</f>
        <v>199.9009900990099</v>
      </c>
      <c r="Q23" t="str">
        <f>LEFT($N23,SEARCH("/",$N23) - 1)</f>
        <v>film &amp; video</v>
      </c>
      <c r="R23" t="str">
        <f>RIGHT($N23,LEN($N23) - SEARCH("/",$N23))</f>
        <v>television</v>
      </c>
      <c r="S23" s="9">
        <f>((($J23/60)/60)/24)+DATE(1970,1,1)</f>
        <v>41878.627187500002</v>
      </c>
      <c r="T23" s="9">
        <f>((($I23/60)/60)/24)+DATE(1970,1,1)</f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IF($D24=0,0,$E24*100/$D24)</f>
        <v>117.14285714285714</v>
      </c>
      <c r="P24">
        <f>$E24/$L24</f>
        <v>51.25</v>
      </c>
      <c r="Q24" t="str">
        <f>LEFT($N24,SEARCH("/",$N24) - 1)</f>
        <v>film &amp; video</v>
      </c>
      <c r="R24" t="str">
        <f>RIGHT($N24,LEN($N24) - SEARCH("/",$N24))</f>
        <v>television</v>
      </c>
      <c r="S24" s="9">
        <f>((($J24/60)/60)/24)+DATE(1970,1,1)</f>
        <v>41989.91134259259</v>
      </c>
      <c r="T24" s="9">
        <f>((($I24/60)/60)/24)+DATE(1970,1,1)</f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IF($D25=0,0,$E25*100/$D25)</f>
        <v>118.5</v>
      </c>
      <c r="P25">
        <f>$E25/$L25</f>
        <v>103.04347826086956</v>
      </c>
      <c r="Q25" t="str">
        <f>LEFT($N25,SEARCH("/",$N25) - 1)</f>
        <v>film &amp; video</v>
      </c>
      <c r="R25" t="str">
        <f>RIGHT($N25,LEN($N25) - SEARCH("/",$N25))</f>
        <v>television</v>
      </c>
      <c r="S25" s="9">
        <f>((($J25/60)/60)/24)+DATE(1970,1,1)</f>
        <v>42097.778946759259</v>
      </c>
      <c r="T25" s="9">
        <f>((($I25/60)/60)/24)+DATE(1970,1,1)</f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IF($D26=0,0,$E26*100/$D26)</f>
        <v>108.80768571428571</v>
      </c>
      <c r="P26">
        <f>$E26/$L26</f>
        <v>66.346149825783982</v>
      </c>
      <c r="Q26" t="str">
        <f>LEFT($N26,SEARCH("/",$N26) - 1)</f>
        <v>film &amp; video</v>
      </c>
      <c r="R26" t="str">
        <f>RIGHT($N26,LEN($N26) - SEARCH("/",$N26))</f>
        <v>television</v>
      </c>
      <c r="S26" s="9">
        <f>((($J26/60)/60)/24)+DATE(1970,1,1)</f>
        <v>42229.820173611108</v>
      </c>
      <c r="T26" s="9">
        <f>((($I26/60)/60)/24)+DATE(1970,1,1)</f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IF($D27=0,0,$E27*100/$D27)</f>
        <v>133.33333333333334</v>
      </c>
      <c r="P27">
        <f>$E27/$L27</f>
        <v>57.142857142857146</v>
      </c>
      <c r="Q27" t="str">
        <f>LEFT($N27,SEARCH("/",$N27) - 1)</f>
        <v>film &amp; video</v>
      </c>
      <c r="R27" t="str">
        <f>RIGHT($N27,LEN($N27) - SEARCH("/",$N27))</f>
        <v>television</v>
      </c>
      <c r="S27" s="9">
        <f>((($J27/60)/60)/24)+DATE(1970,1,1)</f>
        <v>42318.025011574078</v>
      </c>
      <c r="T27" s="9">
        <f>((($I27/60)/60)/24)+DATE(1970,1,1)</f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IF($D28=0,0,$E28*100/$D28)</f>
        <v>155.19999999999999</v>
      </c>
      <c r="P28">
        <f>$E28/$L28</f>
        <v>102.10526315789474</v>
      </c>
      <c r="Q28" t="str">
        <f>LEFT($N28,SEARCH("/",$N28) - 1)</f>
        <v>film &amp; video</v>
      </c>
      <c r="R28" t="str">
        <f>RIGHT($N28,LEN($N28) - SEARCH("/",$N28))</f>
        <v>television</v>
      </c>
      <c r="S28" s="9">
        <f>((($J28/60)/60)/24)+DATE(1970,1,1)</f>
        <v>41828.515555555554</v>
      </c>
      <c r="T28" s="9">
        <f>((($I28/60)/60)/24)+DATE(1970,1,1)</f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IF($D29=0,0,$E29*100/$D29)</f>
        <v>111.72499999999999</v>
      </c>
      <c r="P29">
        <f>$E29/$L29</f>
        <v>148.96666666666667</v>
      </c>
      <c r="Q29" t="str">
        <f>LEFT($N29,SEARCH("/",$N29) - 1)</f>
        <v>film &amp; video</v>
      </c>
      <c r="R29" t="str">
        <f>RIGHT($N29,LEN($N29) - SEARCH("/",$N29))</f>
        <v>television</v>
      </c>
      <c r="S29" s="9">
        <f>((($J29/60)/60)/24)+DATE(1970,1,1)</f>
        <v>41929.164733796293</v>
      </c>
      <c r="T29" s="9">
        <f>((($I29/60)/60)/24)+DATE(1970,1,1)</f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IF($D30=0,0,$E30*100/$D30)</f>
        <v>100.35</v>
      </c>
      <c r="P30">
        <f>$E30/$L30</f>
        <v>169.6056338028169</v>
      </c>
      <c r="Q30" t="str">
        <f>LEFT($N30,SEARCH("/",$N30) - 1)</f>
        <v>film &amp; video</v>
      </c>
      <c r="R30" t="str">
        <f>RIGHT($N30,LEN($N30) - SEARCH("/",$N30))</f>
        <v>television</v>
      </c>
      <c r="S30" s="9">
        <f>((($J30/60)/60)/24)+DATE(1970,1,1)</f>
        <v>42324.96393518518</v>
      </c>
      <c r="T30" s="9">
        <f>((($I30/60)/60)/24)+DATE(1970,1,1)</f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IF($D31=0,0,$E31*100/$D31)</f>
        <v>123.33333333333333</v>
      </c>
      <c r="P31">
        <f>$E31/$L31</f>
        <v>31.623931623931625</v>
      </c>
      <c r="Q31" t="str">
        <f>LEFT($N31,SEARCH("/",$N31) - 1)</f>
        <v>film &amp; video</v>
      </c>
      <c r="R31" t="str">
        <f>RIGHT($N31,LEN($N31) - SEARCH("/",$N31))</f>
        <v>television</v>
      </c>
      <c r="S31" s="9">
        <f>((($J31/60)/60)/24)+DATE(1970,1,1)</f>
        <v>41812.67324074074</v>
      </c>
      <c r="T31" s="9">
        <f>((($I31/60)/60)/24)+DATE(1970,1,1)</f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IF($D32=0,0,$E32*100/$D32)</f>
        <v>101.29975</v>
      </c>
      <c r="P32">
        <f>$E32/$L32</f>
        <v>76.45264150943396</v>
      </c>
      <c r="Q32" t="str">
        <f>LEFT($N32,SEARCH("/",$N32) - 1)</f>
        <v>film &amp; video</v>
      </c>
      <c r="R32" t="str">
        <f>RIGHT($N32,LEN($N32) - SEARCH("/",$N32))</f>
        <v>television</v>
      </c>
      <c r="S32" s="9">
        <f>((($J32/60)/60)/24)+DATE(1970,1,1)</f>
        <v>41842.292997685188</v>
      </c>
      <c r="T32" s="9">
        <f>((($I32/60)/60)/24)+DATE(1970,1,1)</f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IF($D33=0,0,$E33*100/$D33)</f>
        <v>100</v>
      </c>
      <c r="P33">
        <f>$E33/$L33</f>
        <v>13</v>
      </c>
      <c r="Q33" t="str">
        <f>LEFT($N33,SEARCH("/",$N33) - 1)</f>
        <v>film &amp; video</v>
      </c>
      <c r="R33" t="str">
        <f>RIGHT($N33,LEN($N33) - SEARCH("/",$N33))</f>
        <v>television</v>
      </c>
      <c r="S33" s="9">
        <f>((($J33/60)/60)/24)+DATE(1970,1,1)</f>
        <v>42376.79206018518</v>
      </c>
      <c r="T33" s="9">
        <f>((($I33/60)/60)/24)+DATE(1970,1,1)</f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IF($D34=0,0,$E34*100/$D34)</f>
        <v>100.24604569420035</v>
      </c>
      <c r="P34">
        <f>$E34/$L34</f>
        <v>320.44943820224717</v>
      </c>
      <c r="Q34" t="str">
        <f>LEFT($N34,SEARCH("/",$N34) - 1)</f>
        <v>film &amp; video</v>
      </c>
      <c r="R34" t="str">
        <f>RIGHT($N34,LEN($N34) - SEARCH("/",$N34))</f>
        <v>television</v>
      </c>
      <c r="S34" s="9">
        <f>((($J34/60)/60)/24)+DATE(1970,1,1)</f>
        <v>42461.627511574072</v>
      </c>
      <c r="T34" s="9">
        <f>((($I34/60)/60)/24)+DATE(1970,1,1)</f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IF($D35=0,0,$E35*100/$D35)</f>
        <v>102.0952380952381</v>
      </c>
      <c r="P35">
        <f>$E35/$L35</f>
        <v>83.75</v>
      </c>
      <c r="Q35" t="str">
        <f>LEFT($N35,SEARCH("/",$N35) - 1)</f>
        <v>film &amp; video</v>
      </c>
      <c r="R35" t="str">
        <f>RIGHT($N35,LEN($N35) - SEARCH("/",$N35))</f>
        <v>television</v>
      </c>
      <c r="S35" s="9">
        <f>((($J35/60)/60)/24)+DATE(1970,1,1)</f>
        <v>42286.660891203705</v>
      </c>
      <c r="T35" s="9">
        <f>((($I35/60)/60)/24)+DATE(1970,1,1)</f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IF($D36=0,0,$E36*100/$D36)</f>
        <v>130.46153846153845</v>
      </c>
      <c r="P36">
        <f>$E36/$L36</f>
        <v>49.882352941176471</v>
      </c>
      <c r="Q36" t="str">
        <f>LEFT($N36,SEARCH("/",$N36) - 1)</f>
        <v>film &amp; video</v>
      </c>
      <c r="R36" t="str">
        <f>RIGHT($N36,LEN($N36) - SEARCH("/",$N36))</f>
        <v>television</v>
      </c>
      <c r="S36" s="9">
        <f>((($J36/60)/60)/24)+DATE(1970,1,1)</f>
        <v>41841.321770833332</v>
      </c>
      <c r="T36" s="9">
        <f>((($I36/60)/60)/24)+DATE(1970,1,1)</f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IF($D37=0,0,$E37*100/$D37)</f>
        <v>166.5</v>
      </c>
      <c r="P37">
        <f>$E37/$L37</f>
        <v>59.464285714285715</v>
      </c>
      <c r="Q37" t="str">
        <f>LEFT($N37,SEARCH("/",$N37) - 1)</f>
        <v>film &amp; video</v>
      </c>
      <c r="R37" t="str">
        <f>RIGHT($N37,LEN($N37) - SEARCH("/",$N37))</f>
        <v>television</v>
      </c>
      <c r="S37" s="9">
        <f>((($J37/60)/60)/24)+DATE(1970,1,1)</f>
        <v>42098.291828703703</v>
      </c>
      <c r="T37" s="9">
        <f>((($I37/60)/60)/24)+DATE(1970,1,1)</f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IF($D38=0,0,$E38*100/$D38)</f>
        <v>142.15</v>
      </c>
      <c r="P38">
        <f>$E38/$L38</f>
        <v>193.84090909090909</v>
      </c>
      <c r="Q38" t="str">
        <f>LEFT($N38,SEARCH("/",$N38) - 1)</f>
        <v>film &amp; video</v>
      </c>
      <c r="R38" t="str">
        <f>RIGHT($N38,LEN($N38) - SEARCH("/",$N38))</f>
        <v>television</v>
      </c>
      <c r="S38" s="9">
        <f>((($J38/60)/60)/24)+DATE(1970,1,1)</f>
        <v>42068.307002314818</v>
      </c>
      <c r="T38" s="9">
        <f>((($I38/60)/60)/24)+DATE(1970,1,1)</f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IF($D39=0,0,$E39*100/$D39)</f>
        <v>183.44090909090909</v>
      </c>
      <c r="P39">
        <f>$E39/$L39</f>
        <v>159.51383399209487</v>
      </c>
      <c r="Q39" t="str">
        <f>LEFT($N39,SEARCH("/",$N39) - 1)</f>
        <v>film &amp; video</v>
      </c>
      <c r="R39" t="str">
        <f>RIGHT($N39,LEN($N39) - SEARCH("/",$N39))</f>
        <v>television</v>
      </c>
      <c r="S39" s="9">
        <f>((($J39/60)/60)/24)+DATE(1970,1,1)</f>
        <v>42032.693043981482</v>
      </c>
      <c r="T39" s="9">
        <f>((($I39/60)/60)/24)+DATE(1970,1,1)</f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IF($D40=0,0,$E40*100/$D40)</f>
        <v>110.04</v>
      </c>
      <c r="P40">
        <f>$E40/$L40</f>
        <v>41.68181818181818</v>
      </c>
      <c r="Q40" t="str">
        <f>LEFT($N40,SEARCH("/",$N40) - 1)</f>
        <v>film &amp; video</v>
      </c>
      <c r="R40" t="str">
        <f>RIGHT($N40,LEN($N40) - SEARCH("/",$N40))</f>
        <v>television</v>
      </c>
      <c r="S40" s="9">
        <f>((($J40/60)/60)/24)+DATE(1970,1,1)</f>
        <v>41375.057222222218</v>
      </c>
      <c r="T40" s="9">
        <f>((($I40/60)/60)/24)+DATE(1970,1,1)</f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IF($D41=0,0,$E41*100/$D41)</f>
        <v>130.97999999999999</v>
      </c>
      <c r="P41">
        <f>$E41/$L41</f>
        <v>150.89861751152074</v>
      </c>
      <c r="Q41" t="str">
        <f>LEFT($N41,SEARCH("/",$N41) - 1)</f>
        <v>film &amp; video</v>
      </c>
      <c r="R41" t="str">
        <f>RIGHT($N41,LEN($N41) - SEARCH("/",$N41))</f>
        <v>television</v>
      </c>
      <c r="S41" s="9">
        <f>((($J41/60)/60)/24)+DATE(1970,1,1)</f>
        <v>41754.047083333331</v>
      </c>
      <c r="T41" s="9">
        <f>((($I41/60)/60)/24)+DATE(1970,1,1)</f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IF($D42=0,0,$E42*100/$D42)</f>
        <v>101.35</v>
      </c>
      <c r="P42">
        <f>$E42/$L42</f>
        <v>126.6875</v>
      </c>
      <c r="Q42" t="str">
        <f>LEFT($N42,SEARCH("/",$N42) - 1)</f>
        <v>film &amp; video</v>
      </c>
      <c r="R42" t="str">
        <f>RIGHT($N42,LEN($N42) - SEARCH("/",$N42))</f>
        <v>television</v>
      </c>
      <c r="S42" s="9">
        <f>((($J42/60)/60)/24)+DATE(1970,1,1)</f>
        <v>41789.21398148148</v>
      </c>
      <c r="T42" s="9">
        <f>((($I42/60)/60)/24)+DATE(1970,1,1)</f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IF($D43=0,0,$E43*100/$D43)</f>
        <v>100</v>
      </c>
      <c r="P43">
        <f>$E43/$L43</f>
        <v>105.26315789473684</v>
      </c>
      <c r="Q43" t="str">
        <f>LEFT($N43,SEARCH("/",$N43) - 1)</f>
        <v>film &amp; video</v>
      </c>
      <c r="R43" t="str">
        <f>RIGHT($N43,LEN($N43) - SEARCH("/",$N43))</f>
        <v>television</v>
      </c>
      <c r="S43" s="9">
        <f>((($J43/60)/60)/24)+DATE(1970,1,1)</f>
        <v>41887.568912037037</v>
      </c>
      <c r="T43" s="9">
        <f>((($I43/60)/60)/24)+DATE(1970,1,1)</f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IF($D44=0,0,$E44*100/$D44)</f>
        <v>141.85714285714286</v>
      </c>
      <c r="P44">
        <f>$E44/$L44</f>
        <v>117.51479289940828</v>
      </c>
      <c r="Q44" t="str">
        <f>LEFT($N44,SEARCH("/",$N44) - 1)</f>
        <v>film &amp; video</v>
      </c>
      <c r="R44" t="str">
        <f>RIGHT($N44,LEN($N44) - SEARCH("/",$N44))</f>
        <v>television</v>
      </c>
      <c r="S44" s="9">
        <f>((($J44/60)/60)/24)+DATE(1970,1,1)</f>
        <v>41971.639189814814</v>
      </c>
      <c r="T44" s="9">
        <f>((($I44/60)/60)/24)+DATE(1970,1,1)</f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IF($D45=0,0,$E45*100/$D45)</f>
        <v>308.66000000000003</v>
      </c>
      <c r="P45">
        <f>$E45/$L45</f>
        <v>117.36121673003802</v>
      </c>
      <c r="Q45" t="str">
        <f>LEFT($N45,SEARCH("/",$N45) - 1)</f>
        <v>film &amp; video</v>
      </c>
      <c r="R45" t="str">
        <f>RIGHT($N45,LEN($N45) - SEARCH("/",$N45))</f>
        <v>television</v>
      </c>
      <c r="S45" s="9">
        <f>((($J45/60)/60)/24)+DATE(1970,1,1)</f>
        <v>41802.790347222224</v>
      </c>
      <c r="T45" s="9">
        <f>((($I45/60)/60)/24)+DATE(1970,1,1)</f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IF($D46=0,0,$E46*100/$D46)</f>
        <v>100</v>
      </c>
      <c r="P46">
        <f>$E46/$L46</f>
        <v>133.33333333333334</v>
      </c>
      <c r="Q46" t="str">
        <f>LEFT($N46,SEARCH("/",$N46) - 1)</f>
        <v>film &amp; video</v>
      </c>
      <c r="R46" t="str">
        <f>RIGHT($N46,LEN($N46) - SEARCH("/",$N46))</f>
        <v>television</v>
      </c>
      <c r="S46" s="9">
        <f>((($J46/60)/60)/24)+DATE(1970,1,1)</f>
        <v>41874.098807870374</v>
      </c>
      <c r="T46" s="9">
        <f>((($I46/60)/60)/24)+DATE(1970,1,1)</f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IF($D47=0,0,$E47*100/$D47)</f>
        <v>120</v>
      </c>
      <c r="P47">
        <f>$E47/$L47</f>
        <v>98.360655737704917</v>
      </c>
      <c r="Q47" t="str">
        <f>LEFT($N47,SEARCH("/",$N47) - 1)</f>
        <v>film &amp; video</v>
      </c>
      <c r="R47" t="str">
        <f>RIGHT($N47,LEN($N47) - SEARCH("/",$N47))</f>
        <v>television</v>
      </c>
      <c r="S47" s="9">
        <f>((($J47/60)/60)/24)+DATE(1970,1,1)</f>
        <v>42457.623923611114</v>
      </c>
      <c r="T47" s="9">
        <f>((($I47/60)/60)/24)+DATE(1970,1,1)</f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IF($D48=0,0,$E48*100/$D48)</f>
        <v>104.16666666666667</v>
      </c>
      <c r="P48">
        <f>$E48/$L48</f>
        <v>194.44444444444446</v>
      </c>
      <c r="Q48" t="str">
        <f>LEFT($N48,SEARCH("/",$N48) - 1)</f>
        <v>film &amp; video</v>
      </c>
      <c r="R48" t="str">
        <f>RIGHT($N48,LEN($N48) - SEARCH("/",$N48))</f>
        <v>television</v>
      </c>
      <c r="S48" s="9">
        <f>((($J48/60)/60)/24)+DATE(1970,1,1)</f>
        <v>42323.964976851858</v>
      </c>
      <c r="T48" s="9">
        <f>((($I48/60)/60)/24)+DATE(1970,1,1)</f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IF($D49=0,0,$E49*100/$D49)</f>
        <v>107.611</v>
      </c>
      <c r="P49">
        <f>$E49/$L49</f>
        <v>76.865000000000009</v>
      </c>
      <c r="Q49" t="str">
        <f>LEFT($N49,SEARCH("/",$N49) - 1)</f>
        <v>film &amp; video</v>
      </c>
      <c r="R49" t="str">
        <f>RIGHT($N49,LEN($N49) - SEARCH("/",$N49))</f>
        <v>television</v>
      </c>
      <c r="S49" s="9">
        <f>((($J49/60)/60)/24)+DATE(1970,1,1)</f>
        <v>41932.819525462961</v>
      </c>
      <c r="T49" s="9">
        <f>((($I49/60)/60)/24)+DATE(1970,1,1)</f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IF($D50=0,0,$E50*100/$D50)</f>
        <v>107.95</v>
      </c>
      <c r="P50">
        <f>$E50/$L50</f>
        <v>56.815789473684212</v>
      </c>
      <c r="Q50" t="str">
        <f>LEFT($N50,SEARCH("/",$N50) - 1)</f>
        <v>film &amp; video</v>
      </c>
      <c r="R50" t="str">
        <f>RIGHT($N50,LEN($N50) - SEARCH("/",$N50))</f>
        <v>television</v>
      </c>
      <c r="S50" s="9">
        <f>((($J50/60)/60)/24)+DATE(1970,1,1)</f>
        <v>42033.516898148147</v>
      </c>
      <c r="T50" s="9">
        <f>((($I50/60)/60)/24)+DATE(1970,1,1)</f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IF($D51=0,0,$E51*100/$D51)</f>
        <v>100</v>
      </c>
      <c r="P51">
        <f>$E51/$L51</f>
        <v>137.93103448275863</v>
      </c>
      <c r="Q51" t="str">
        <f>LEFT($N51,SEARCH("/",$N51) - 1)</f>
        <v>film &amp; video</v>
      </c>
      <c r="R51" t="str">
        <f>RIGHT($N51,LEN($N51) - SEARCH("/",$N51))</f>
        <v>television</v>
      </c>
      <c r="S51" s="9">
        <f>((($J51/60)/60)/24)+DATE(1970,1,1)</f>
        <v>42271.176446759258</v>
      </c>
      <c r="T51" s="9">
        <f>((($I51/60)/60)/24)+DATE(1970,1,1)</f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IF($D52=0,0,$E52*100/$D52)</f>
        <v>100</v>
      </c>
      <c r="P52">
        <f>$E52/$L52</f>
        <v>27.272727272727273</v>
      </c>
      <c r="Q52" t="str">
        <f>LEFT($N52,SEARCH("/",$N52) - 1)</f>
        <v>film &amp; video</v>
      </c>
      <c r="R52" t="str">
        <f>RIGHT($N52,LEN($N52) - SEARCH("/",$N52))</f>
        <v>television</v>
      </c>
      <c r="S52" s="9">
        <f>((($J52/60)/60)/24)+DATE(1970,1,1)</f>
        <v>41995.752986111111</v>
      </c>
      <c r="T52" s="9">
        <f>((($I52/60)/60)/24)+DATE(1970,1,1)</f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IF($D53=0,0,$E53*100/$D53)</f>
        <v>128.01818181818183</v>
      </c>
      <c r="P53">
        <f>$E53/$L53</f>
        <v>118.33613445378151</v>
      </c>
      <c r="Q53" t="str">
        <f>LEFT($N53,SEARCH("/",$N53) - 1)</f>
        <v>film &amp; video</v>
      </c>
      <c r="R53" t="str">
        <f>RIGHT($N53,LEN($N53) - SEARCH("/",$N53))</f>
        <v>television</v>
      </c>
      <c r="S53" s="9">
        <f>((($J53/60)/60)/24)+DATE(1970,1,1)</f>
        <v>42196.928668981483</v>
      </c>
      <c r="T53" s="9">
        <f>((($I53/60)/60)/24)+DATE(1970,1,1)</f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IF($D54=0,0,$E54*100/$D54)</f>
        <v>116.21</v>
      </c>
      <c r="P54">
        <f>$E54/$L54</f>
        <v>223.48076923076923</v>
      </c>
      <c r="Q54" t="str">
        <f>LEFT($N54,SEARCH("/",$N54) - 1)</f>
        <v>film &amp; video</v>
      </c>
      <c r="R54" t="str">
        <f>RIGHT($N54,LEN($N54) - SEARCH("/",$N54))</f>
        <v>television</v>
      </c>
      <c r="S54" s="9">
        <f>((($J54/60)/60)/24)+DATE(1970,1,1)</f>
        <v>41807.701921296299</v>
      </c>
      <c r="T54" s="9">
        <f>((($I54/60)/60)/24)+DATE(1970,1,1)</f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IF($D55=0,0,$E55*100/$D55)</f>
        <v>109.63333333333334</v>
      </c>
      <c r="P55">
        <f>$E55/$L55</f>
        <v>28.111111111111111</v>
      </c>
      <c r="Q55" t="str">
        <f>LEFT($N55,SEARCH("/",$N55) - 1)</f>
        <v>film &amp; video</v>
      </c>
      <c r="R55" t="str">
        <f>RIGHT($N55,LEN($N55) - SEARCH("/",$N55))</f>
        <v>television</v>
      </c>
      <c r="S55" s="9">
        <f>((($J55/60)/60)/24)+DATE(1970,1,1)</f>
        <v>41719.549131944441</v>
      </c>
      <c r="T55" s="9">
        <f>((($I55/60)/60)/24)+DATE(1970,1,1)</f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IF($D56=0,0,$E56*100/$D56)</f>
        <v>101</v>
      </c>
      <c r="P56">
        <f>$E56/$L56</f>
        <v>194.23076923076923</v>
      </c>
      <c r="Q56" t="str">
        <f>LEFT($N56,SEARCH("/",$N56) - 1)</f>
        <v>film &amp; video</v>
      </c>
      <c r="R56" t="str">
        <f>RIGHT($N56,LEN($N56) - SEARCH("/",$N56))</f>
        <v>television</v>
      </c>
      <c r="S56" s="9">
        <f>((($J56/60)/60)/24)+DATE(1970,1,1)</f>
        <v>42333.713206018518</v>
      </c>
      <c r="T56" s="9">
        <f>((($I56/60)/60)/24)+DATE(1970,1,1)</f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IF($D57=0,0,$E57*100/$D57)</f>
        <v>128.95348837209303</v>
      </c>
      <c r="P57">
        <f>$E57/$L57</f>
        <v>128.95348837209303</v>
      </c>
      <c r="Q57" t="str">
        <f>LEFT($N57,SEARCH("/",$N57) - 1)</f>
        <v>film &amp; video</v>
      </c>
      <c r="R57" t="str">
        <f>RIGHT($N57,LEN($N57) - SEARCH("/",$N57))</f>
        <v>television</v>
      </c>
      <c r="S57" s="9">
        <f>((($J57/60)/60)/24)+DATE(1970,1,1)</f>
        <v>42496.968935185185</v>
      </c>
      <c r="T57" s="9">
        <f>((($I57/60)/60)/24)+DATE(1970,1,1)</f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IF($D58=0,0,$E58*100/$D58)</f>
        <v>107.2625</v>
      </c>
      <c r="P58">
        <f>$E58/$L58</f>
        <v>49.316091954022987</v>
      </c>
      <c r="Q58" t="str">
        <f>LEFT($N58,SEARCH("/",$N58) - 1)</f>
        <v>film &amp; video</v>
      </c>
      <c r="R58" t="str">
        <f>RIGHT($N58,LEN($N58) - SEARCH("/",$N58))</f>
        <v>television</v>
      </c>
      <c r="S58" s="9">
        <f>((($J58/60)/60)/24)+DATE(1970,1,1)</f>
        <v>42149.548888888887</v>
      </c>
      <c r="T58" s="9">
        <f>((($I58/60)/60)/24)+DATE(1970,1,1)</f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IF($D59=0,0,$E59*100/$D59)</f>
        <v>101.9</v>
      </c>
      <c r="P59">
        <f>$E59/$L59</f>
        <v>221.52173913043478</v>
      </c>
      <c r="Q59" t="str">
        <f>LEFT($N59,SEARCH("/",$N59) - 1)</f>
        <v>film &amp; video</v>
      </c>
      <c r="R59" t="str">
        <f>RIGHT($N59,LEN($N59) - SEARCH("/",$N59))</f>
        <v>television</v>
      </c>
      <c r="S59" s="9">
        <f>((($J59/60)/60)/24)+DATE(1970,1,1)</f>
        <v>42089.83289351852</v>
      </c>
      <c r="T59" s="9">
        <f>((($I59/60)/60)/24)+DATE(1970,1,1)</f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IF($D60=0,0,$E60*100/$D60)</f>
        <v>102.91</v>
      </c>
      <c r="P60">
        <f>$E60/$L60</f>
        <v>137.21333333333334</v>
      </c>
      <c r="Q60" t="str">
        <f>LEFT($N60,SEARCH("/",$N60) - 1)</f>
        <v>film &amp; video</v>
      </c>
      <c r="R60" t="str">
        <f>RIGHT($N60,LEN($N60) - SEARCH("/",$N60))</f>
        <v>television</v>
      </c>
      <c r="S60" s="9">
        <f>((($J60/60)/60)/24)+DATE(1970,1,1)</f>
        <v>41932.745046296295</v>
      </c>
      <c r="T60" s="9">
        <f>((($I60/60)/60)/24)+DATE(1970,1,1)</f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IF($D61=0,0,$E61*100/$D61)</f>
        <v>100.12569999999999</v>
      </c>
      <c r="P61">
        <f>$E61/$L61</f>
        <v>606.82242424242418</v>
      </c>
      <c r="Q61" t="str">
        <f>LEFT($N61,SEARCH("/",$N61) - 1)</f>
        <v>film &amp; video</v>
      </c>
      <c r="R61" t="str">
        <f>RIGHT($N61,LEN($N61) - SEARCH("/",$N61))</f>
        <v>television</v>
      </c>
      <c r="S61" s="9">
        <f>((($J61/60)/60)/24)+DATE(1970,1,1)</f>
        <v>42230.23583333334</v>
      </c>
      <c r="T61" s="9">
        <f>((($I61/60)/60)/24)+DATE(1970,1,1)</f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IF($D62=0,0,$E62*100/$D62)</f>
        <v>103.29622222222223</v>
      </c>
      <c r="P62">
        <f>$E62/$L62</f>
        <v>43.040092592592593</v>
      </c>
      <c r="Q62" t="str">
        <f>LEFT($N62,SEARCH("/",$N62) - 1)</f>
        <v>film &amp; video</v>
      </c>
      <c r="R62" t="str">
        <f>RIGHT($N62,LEN($N62) - SEARCH("/",$N62))</f>
        <v>shorts</v>
      </c>
      <c r="S62" s="9">
        <f>((($J62/60)/60)/24)+DATE(1970,1,1)</f>
        <v>41701.901817129627</v>
      </c>
      <c r="T62" s="9">
        <f>((($I62/60)/60)/24)+DATE(1970,1,1)</f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IF($D63=0,0,$E63*100/$D63)</f>
        <v>148.30000000000001</v>
      </c>
      <c r="P63">
        <f>$E63/$L63</f>
        <v>322.39130434782606</v>
      </c>
      <c r="Q63" t="str">
        <f>LEFT($N63,SEARCH("/",$N63) - 1)</f>
        <v>film &amp; video</v>
      </c>
      <c r="R63" t="str">
        <f>RIGHT($N63,LEN($N63) - SEARCH("/",$N63))</f>
        <v>shorts</v>
      </c>
      <c r="S63" s="9">
        <f>((($J63/60)/60)/24)+DATE(1970,1,1)</f>
        <v>41409.814317129632</v>
      </c>
      <c r="T63" s="9">
        <f>((($I63/60)/60)/24)+DATE(1970,1,1)</f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IF($D64=0,0,$E64*100/$D64)</f>
        <v>154.73333333333332</v>
      </c>
      <c r="P64">
        <f>$E64/$L64</f>
        <v>96.708333333333329</v>
      </c>
      <c r="Q64" t="str">
        <f>LEFT($N64,SEARCH("/",$N64) - 1)</f>
        <v>film &amp; video</v>
      </c>
      <c r="R64" t="str">
        <f>RIGHT($N64,LEN($N64) - SEARCH("/",$N64))</f>
        <v>shorts</v>
      </c>
      <c r="S64" s="9">
        <f>((($J64/60)/60)/24)+DATE(1970,1,1)</f>
        <v>41311.799513888887</v>
      </c>
      <c r="T64" s="9">
        <f>((($I64/60)/60)/24)+DATE(1970,1,1)</f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IF($D65=0,0,$E65*100/$D65)</f>
        <v>113.5185</v>
      </c>
      <c r="P65">
        <f>$E65/$L65</f>
        <v>35.474531249999998</v>
      </c>
      <c r="Q65" t="str">
        <f>LEFT($N65,SEARCH("/",$N65) - 1)</f>
        <v>film &amp; video</v>
      </c>
      <c r="R65" t="str">
        <f>RIGHT($N65,LEN($N65) - SEARCH("/",$N65))</f>
        <v>shorts</v>
      </c>
      <c r="S65" s="9">
        <f>((($J65/60)/60)/24)+DATE(1970,1,1)</f>
        <v>41612.912187499998</v>
      </c>
      <c r="T65" s="9">
        <f>((($I65/60)/60)/24)+DATE(1970,1,1)</f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IF($D66=0,0,$E66*100/$D66)</f>
        <v>173.33333333333334</v>
      </c>
      <c r="P66">
        <f>$E66/$L66</f>
        <v>86.666666666666671</v>
      </c>
      <c r="Q66" t="str">
        <f>LEFT($N66,SEARCH("/",$N66) - 1)</f>
        <v>film &amp; video</v>
      </c>
      <c r="R66" t="str">
        <f>RIGHT($N66,LEN($N66) - SEARCH("/",$N66))</f>
        <v>shorts</v>
      </c>
      <c r="S66" s="9">
        <f>((($J66/60)/60)/24)+DATE(1970,1,1)</f>
        <v>41433.01829861111</v>
      </c>
      <c r="T66" s="9">
        <f>((($I66/60)/60)/24)+DATE(1970,1,1)</f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IF($D67=0,0,$E67*100/$D67)</f>
        <v>107.52857142857142</v>
      </c>
      <c r="P67">
        <f>$E67/$L67</f>
        <v>132.05263157894737</v>
      </c>
      <c r="Q67" t="str">
        <f>LEFT($N67,SEARCH("/",$N67) - 1)</f>
        <v>film &amp; video</v>
      </c>
      <c r="R67" t="str">
        <f>RIGHT($N67,LEN($N67) - SEARCH("/",$N67))</f>
        <v>shorts</v>
      </c>
      <c r="S67" s="9">
        <f>((($J67/60)/60)/24)+DATE(1970,1,1)</f>
        <v>41835.821226851855</v>
      </c>
      <c r="T67" s="9">
        <f>((($I67/60)/60)/24)+DATE(1970,1,1)</f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IF($D68=0,0,$E68*100/$D68)</f>
        <v>118.6</v>
      </c>
      <c r="P68">
        <f>$E68/$L68</f>
        <v>91.230769230769226</v>
      </c>
      <c r="Q68" t="str">
        <f>LEFT($N68,SEARCH("/",$N68) - 1)</f>
        <v>film &amp; video</v>
      </c>
      <c r="R68" t="str">
        <f>RIGHT($N68,LEN($N68) - SEARCH("/",$N68))</f>
        <v>shorts</v>
      </c>
      <c r="S68" s="9">
        <f>((($J68/60)/60)/24)+DATE(1970,1,1)</f>
        <v>42539.849768518514</v>
      </c>
      <c r="T68" s="9">
        <f>((($I68/60)/60)/24)+DATE(1970,1,1)</f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IF($D69=0,0,$E69*100/$D69)</f>
        <v>116.25</v>
      </c>
      <c r="P69">
        <f>$E69/$L69</f>
        <v>116.25</v>
      </c>
      <c r="Q69" t="str">
        <f>LEFT($N69,SEARCH("/",$N69) - 1)</f>
        <v>film &amp; video</v>
      </c>
      <c r="R69" t="str">
        <f>RIGHT($N69,LEN($N69) - SEARCH("/",$N69))</f>
        <v>shorts</v>
      </c>
      <c r="S69" s="9">
        <f>((($J69/60)/60)/24)+DATE(1970,1,1)</f>
        <v>41075.583379629628</v>
      </c>
      <c r="T69" s="9">
        <f>((($I69/60)/60)/24)+DATE(1970,1,1)</f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IF($D70=0,0,$E70*100/$D70)</f>
        <v>127.16666666666667</v>
      </c>
      <c r="P70">
        <f>$E70/$L70</f>
        <v>21.194444444444443</v>
      </c>
      <c r="Q70" t="str">
        <f>LEFT($N70,SEARCH("/",$N70) - 1)</f>
        <v>film &amp; video</v>
      </c>
      <c r="R70" t="str">
        <f>RIGHT($N70,LEN($N70) - SEARCH("/",$N70))</f>
        <v>shorts</v>
      </c>
      <c r="S70" s="9">
        <f>((($J70/60)/60)/24)+DATE(1970,1,1)</f>
        <v>41663.569340277776</v>
      </c>
      <c r="T70" s="9">
        <f>((($I70/60)/60)/24)+DATE(1970,1,1)</f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IF($D71=0,0,$E71*100/$D71)</f>
        <v>110.9423</v>
      </c>
      <c r="P71">
        <f>$E71/$L71</f>
        <v>62.327134831460668</v>
      </c>
      <c r="Q71" t="str">
        <f>LEFT($N71,SEARCH("/",$N71) - 1)</f>
        <v>film &amp; video</v>
      </c>
      <c r="R71" t="str">
        <f>RIGHT($N71,LEN($N71) - SEARCH("/",$N71))</f>
        <v>shorts</v>
      </c>
      <c r="S71" s="9">
        <f>((($J71/60)/60)/24)+DATE(1970,1,1)</f>
        <v>40786.187789351854</v>
      </c>
      <c r="T71" s="9">
        <f>((($I71/60)/60)/24)+DATE(1970,1,1)</f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IF($D72=0,0,$E72*100/$D72)</f>
        <v>127.2</v>
      </c>
      <c r="P72">
        <f>$E72/$L72</f>
        <v>37.411764705882355</v>
      </c>
      <c r="Q72" t="str">
        <f>LEFT($N72,SEARCH("/",$N72) - 1)</f>
        <v>film &amp; video</v>
      </c>
      <c r="R72" t="str">
        <f>RIGHT($N72,LEN($N72) - SEARCH("/",$N72))</f>
        <v>shorts</v>
      </c>
      <c r="S72" s="9">
        <f>((($J72/60)/60)/24)+DATE(1970,1,1)</f>
        <v>40730.896354166667</v>
      </c>
      <c r="T72" s="9">
        <f>((($I72/60)/60)/24)+DATE(1970,1,1)</f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IF($D73=0,0,$E73*100/$D73)</f>
        <v>123.94444444444444</v>
      </c>
      <c r="P73">
        <f>$E73/$L73</f>
        <v>69.71875</v>
      </c>
      <c r="Q73" t="str">
        <f>LEFT($N73,SEARCH("/",$N73) - 1)</f>
        <v>film &amp; video</v>
      </c>
      <c r="R73" t="str">
        <f>RIGHT($N73,LEN($N73) - SEARCH("/",$N73))</f>
        <v>shorts</v>
      </c>
      <c r="S73" s="9">
        <f>((($J73/60)/60)/24)+DATE(1970,1,1)</f>
        <v>40997.271493055552</v>
      </c>
      <c r="T73" s="9">
        <f>((($I73/60)/60)/24)+DATE(1970,1,1)</f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IF($D74=0,0,$E74*100/$D74)</f>
        <v>108.40909090909091</v>
      </c>
      <c r="P74">
        <f>$E74/$L74</f>
        <v>58.170731707317074</v>
      </c>
      <c r="Q74" t="str">
        <f>LEFT($N74,SEARCH("/",$N74) - 1)</f>
        <v>film &amp; video</v>
      </c>
      <c r="R74" t="str">
        <f>RIGHT($N74,LEN($N74) - SEARCH("/",$N74))</f>
        <v>shorts</v>
      </c>
      <c r="S74" s="9">
        <f>((($J74/60)/60)/24)+DATE(1970,1,1)</f>
        <v>41208.010196759256</v>
      </c>
      <c r="T74" s="9">
        <f>((($I74/60)/60)/24)+DATE(1970,1,1)</f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IF($D75=0,0,$E75*100/$D75)</f>
        <v>100</v>
      </c>
      <c r="P75">
        <f>$E75/$L75</f>
        <v>50</v>
      </c>
      <c r="Q75" t="str">
        <f>LEFT($N75,SEARCH("/",$N75) - 1)</f>
        <v>film &amp; video</v>
      </c>
      <c r="R75" t="str">
        <f>RIGHT($N75,LEN($N75) - SEARCH("/",$N75))</f>
        <v>shorts</v>
      </c>
      <c r="S75" s="9">
        <f>((($J75/60)/60)/24)+DATE(1970,1,1)</f>
        <v>40587.75675925926</v>
      </c>
      <c r="T75" s="9">
        <f>((($I75/60)/60)/24)+DATE(1970,1,1)</f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IF($D76=0,0,$E76*100/$D76)</f>
        <v>112.932</v>
      </c>
      <c r="P76">
        <f>$E76/$L76</f>
        <v>19.471034482758618</v>
      </c>
      <c r="Q76" t="str">
        <f>LEFT($N76,SEARCH("/",$N76) - 1)</f>
        <v>film &amp; video</v>
      </c>
      <c r="R76" t="str">
        <f>RIGHT($N76,LEN($N76) - SEARCH("/",$N76))</f>
        <v>shorts</v>
      </c>
      <c r="S76" s="9">
        <f>((($J76/60)/60)/24)+DATE(1970,1,1)</f>
        <v>42360.487210648149</v>
      </c>
      <c r="T76" s="9">
        <f>((($I76/60)/60)/24)+DATE(1970,1,1)</f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IF($D77=0,0,$E77*100/$D77)</f>
        <v>115.42857142857143</v>
      </c>
      <c r="P77">
        <f>$E77/$L77</f>
        <v>85.957446808510639</v>
      </c>
      <c r="Q77" t="str">
        <f>LEFT($N77,SEARCH("/",$N77) - 1)</f>
        <v>film &amp; video</v>
      </c>
      <c r="R77" t="str">
        <f>RIGHT($N77,LEN($N77) - SEARCH("/",$N77))</f>
        <v>shorts</v>
      </c>
      <c r="S77" s="9">
        <f>((($J77/60)/60)/24)+DATE(1970,1,1)</f>
        <v>41357.209166666667</v>
      </c>
      <c r="T77" s="9">
        <f>((($I77/60)/60)/24)+DATE(1970,1,1)</f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IF($D78=0,0,$E78*100/$D78)</f>
        <v>153.33333333333334</v>
      </c>
      <c r="P78">
        <f>$E78/$L78</f>
        <v>30.666666666666668</v>
      </c>
      <c r="Q78" t="str">
        <f>LEFT($N78,SEARCH("/",$N78) - 1)</f>
        <v>film &amp; video</v>
      </c>
      <c r="R78" t="str">
        <f>RIGHT($N78,LEN($N78) - SEARCH("/",$N78))</f>
        <v>shorts</v>
      </c>
      <c r="S78" s="9">
        <f>((($J78/60)/60)/24)+DATE(1970,1,1)</f>
        <v>40844.691643518519</v>
      </c>
      <c r="T78" s="9">
        <f>((($I78/60)/60)/24)+DATE(1970,1,1)</f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IF($D79=0,0,$E79*100/$D79)</f>
        <v>392.5</v>
      </c>
      <c r="P79">
        <f>$E79/$L79</f>
        <v>60.384615384615387</v>
      </c>
      <c r="Q79" t="str">
        <f>LEFT($N79,SEARCH("/",$N79) - 1)</f>
        <v>film &amp; video</v>
      </c>
      <c r="R79" t="str">
        <f>RIGHT($N79,LEN($N79) - SEARCH("/",$N79))</f>
        <v>shorts</v>
      </c>
      <c r="S79" s="9">
        <f>((($J79/60)/60)/24)+DATE(1970,1,1)</f>
        <v>40997.144872685189</v>
      </c>
      <c r="T79" s="9">
        <f>((($I79/60)/60)/24)+DATE(1970,1,1)</f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IF($D80=0,0,$E80*100/$D80)</f>
        <v>2702</v>
      </c>
      <c r="P80">
        <f>$E80/$L80</f>
        <v>38.6</v>
      </c>
      <c r="Q80" t="str">
        <f>LEFT($N80,SEARCH("/",$N80) - 1)</f>
        <v>film &amp; video</v>
      </c>
      <c r="R80" t="str">
        <f>RIGHT($N80,LEN($N80) - SEARCH("/",$N80))</f>
        <v>shorts</v>
      </c>
      <c r="S80" s="9">
        <f>((($J80/60)/60)/24)+DATE(1970,1,1)</f>
        <v>42604.730567129634</v>
      </c>
      <c r="T80" s="9">
        <f>((($I80/60)/60)/24)+DATE(1970,1,1)</f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IF($D81=0,0,$E81*100/$D81)</f>
        <v>127</v>
      </c>
      <c r="P81">
        <f>$E81/$L81</f>
        <v>40.268292682926827</v>
      </c>
      <c r="Q81" t="str">
        <f>LEFT($N81,SEARCH("/",$N81) - 1)</f>
        <v>film &amp; video</v>
      </c>
      <c r="R81" t="str">
        <f>RIGHT($N81,LEN($N81) - SEARCH("/",$N81))</f>
        <v>shorts</v>
      </c>
      <c r="S81" s="9">
        <f>((($J81/60)/60)/24)+DATE(1970,1,1)</f>
        <v>41724.776539351849</v>
      </c>
      <c r="T81" s="9">
        <f>((($I81/60)/60)/24)+DATE(1970,1,1)</f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IF($D82=0,0,$E82*100/$D82)</f>
        <v>107.25</v>
      </c>
      <c r="P82">
        <f>$E82/$L82</f>
        <v>273.82978723404256</v>
      </c>
      <c r="Q82" t="str">
        <f>LEFT($N82,SEARCH("/",$N82) - 1)</f>
        <v>film &amp; video</v>
      </c>
      <c r="R82" t="str">
        <f>RIGHT($N82,LEN($N82) - SEARCH("/",$N82))</f>
        <v>shorts</v>
      </c>
      <c r="S82" s="9">
        <f>((($J82/60)/60)/24)+DATE(1970,1,1)</f>
        <v>41583.083981481483</v>
      </c>
      <c r="T82" s="9">
        <f>((($I82/60)/60)/24)+DATE(1970,1,1)</f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IF($D83=0,0,$E83*100/$D83)</f>
        <v>198</v>
      </c>
      <c r="P83">
        <f>$E83/$L83</f>
        <v>53.035714285714285</v>
      </c>
      <c r="Q83" t="str">
        <f>LEFT($N83,SEARCH("/",$N83) - 1)</f>
        <v>film &amp; video</v>
      </c>
      <c r="R83" t="str">
        <f>RIGHT($N83,LEN($N83) - SEARCH("/",$N83))</f>
        <v>shorts</v>
      </c>
      <c r="S83" s="9">
        <f>((($J83/60)/60)/24)+DATE(1970,1,1)</f>
        <v>41100.158877314818</v>
      </c>
      <c r="T83" s="9">
        <f>((($I83/60)/60)/24)+DATE(1970,1,1)</f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IF($D84=0,0,$E84*100/$D84)</f>
        <v>100.0125</v>
      </c>
      <c r="P84">
        <f>$E84/$L84</f>
        <v>40.005000000000003</v>
      </c>
      <c r="Q84" t="str">
        <f>LEFT($N84,SEARCH("/",$N84) - 1)</f>
        <v>film &amp; video</v>
      </c>
      <c r="R84" t="str">
        <f>RIGHT($N84,LEN($N84) - SEARCH("/",$N84))</f>
        <v>shorts</v>
      </c>
      <c r="S84" s="9">
        <f>((($J84/60)/60)/24)+DATE(1970,1,1)</f>
        <v>40795.820150462961</v>
      </c>
      <c r="T84" s="9">
        <f>((($I84/60)/60)/24)+DATE(1970,1,1)</f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IF($D85=0,0,$E85*100/$D85)</f>
        <v>102.5</v>
      </c>
      <c r="P85">
        <f>$E85/$L85</f>
        <v>15.76923076923077</v>
      </c>
      <c r="Q85" t="str">
        <f>LEFT($N85,SEARCH("/",$N85) - 1)</f>
        <v>film &amp; video</v>
      </c>
      <c r="R85" t="str">
        <f>RIGHT($N85,LEN($N85) - SEARCH("/",$N85))</f>
        <v>shorts</v>
      </c>
      <c r="S85" s="9">
        <f>((($J85/60)/60)/24)+DATE(1970,1,1)</f>
        <v>42042.615613425922</v>
      </c>
      <c r="T85" s="9">
        <f>((($I85/60)/60)/24)+DATE(1970,1,1)</f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IF($D86=0,0,$E86*100/$D86)</f>
        <v>100</v>
      </c>
      <c r="P86">
        <f>$E86/$L86</f>
        <v>71.428571428571431</v>
      </c>
      <c r="Q86" t="str">
        <f>LEFT($N86,SEARCH("/",$N86) - 1)</f>
        <v>film &amp; video</v>
      </c>
      <c r="R86" t="str">
        <f>RIGHT($N86,LEN($N86) - SEARCH("/",$N86))</f>
        <v>shorts</v>
      </c>
      <c r="S86" s="9">
        <f>((($J86/60)/60)/24)+DATE(1970,1,1)</f>
        <v>40648.757939814815</v>
      </c>
      <c r="T86" s="9">
        <f>((($I86/60)/60)/24)+DATE(1970,1,1)</f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IF($D87=0,0,$E87*100/$D87)</f>
        <v>125.5</v>
      </c>
      <c r="P87">
        <f>$E87/$L87</f>
        <v>71.714285714285708</v>
      </c>
      <c r="Q87" t="str">
        <f>LEFT($N87,SEARCH("/",$N87) - 1)</f>
        <v>film &amp; video</v>
      </c>
      <c r="R87" t="str">
        <f>RIGHT($N87,LEN($N87) - SEARCH("/",$N87))</f>
        <v>shorts</v>
      </c>
      <c r="S87" s="9">
        <f>((($J87/60)/60)/24)+DATE(1970,1,1)</f>
        <v>40779.125428240739</v>
      </c>
      <c r="T87" s="9">
        <f>((($I87/60)/60)/24)+DATE(1970,1,1)</f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IF($D88=0,0,$E88*100/$D88)</f>
        <v>106.46666666666667</v>
      </c>
      <c r="P88">
        <f>$E88/$L88</f>
        <v>375.76470588235293</v>
      </c>
      <c r="Q88" t="str">
        <f>LEFT($N88,SEARCH("/",$N88) - 1)</f>
        <v>film &amp; video</v>
      </c>
      <c r="R88" t="str">
        <f>RIGHT($N88,LEN($N88) - SEARCH("/",$N88))</f>
        <v>shorts</v>
      </c>
      <c r="S88" s="9">
        <f>((($J88/60)/60)/24)+DATE(1970,1,1)</f>
        <v>42291.556076388893</v>
      </c>
      <c r="T88" s="9">
        <f>((($I88/60)/60)/24)+DATE(1970,1,1)</f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IF($D89=0,0,$E89*100/$D89)</f>
        <v>104.6</v>
      </c>
      <c r="P89">
        <f>$E89/$L89</f>
        <v>104.6</v>
      </c>
      <c r="Q89" t="str">
        <f>LEFT($N89,SEARCH("/",$N89) - 1)</f>
        <v>film &amp; video</v>
      </c>
      <c r="R89" t="str">
        <f>RIGHT($N89,LEN($N89) - SEARCH("/",$N89))</f>
        <v>shorts</v>
      </c>
      <c r="S89" s="9">
        <f>((($J89/60)/60)/24)+DATE(1970,1,1)</f>
        <v>40322.53938657407</v>
      </c>
      <c r="T89" s="9">
        <f>((($I89/60)/60)/24)+DATE(1970,1,1)</f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IF($D90=0,0,$E90*100/$D90)</f>
        <v>102.85714285714286</v>
      </c>
      <c r="P90">
        <f>$E90/$L90</f>
        <v>60</v>
      </c>
      <c r="Q90" t="str">
        <f>LEFT($N90,SEARCH("/",$N90) - 1)</f>
        <v>film &amp; video</v>
      </c>
      <c r="R90" t="str">
        <f>RIGHT($N90,LEN($N90) - SEARCH("/",$N90))</f>
        <v>shorts</v>
      </c>
      <c r="S90" s="9">
        <f>((($J90/60)/60)/24)+DATE(1970,1,1)</f>
        <v>41786.65892361111</v>
      </c>
      <c r="T90" s="9">
        <f>((($I90/60)/60)/24)+DATE(1970,1,1)</f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IF($D91=0,0,$E91*100/$D91)</f>
        <v>115.06666666666666</v>
      </c>
      <c r="P91">
        <f>$E91/$L91</f>
        <v>123.28571428571429</v>
      </c>
      <c r="Q91" t="str">
        <f>LEFT($N91,SEARCH("/",$N91) - 1)</f>
        <v>film &amp; video</v>
      </c>
      <c r="R91" t="str">
        <f>RIGHT($N91,LEN($N91) - SEARCH("/",$N91))</f>
        <v>shorts</v>
      </c>
      <c r="S91" s="9">
        <f>((($J91/60)/60)/24)+DATE(1970,1,1)</f>
        <v>41402.752222222225</v>
      </c>
      <c r="T91" s="9">
        <f>((($I91/60)/60)/24)+DATE(1970,1,1)</f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IF($D92=0,0,$E92*100/$D92)</f>
        <v>100.4</v>
      </c>
      <c r="P92">
        <f>$E92/$L92</f>
        <v>31.375</v>
      </c>
      <c r="Q92" t="str">
        <f>LEFT($N92,SEARCH("/",$N92) - 1)</f>
        <v>film &amp; video</v>
      </c>
      <c r="R92" t="str">
        <f>RIGHT($N92,LEN($N92) - SEARCH("/",$N92))</f>
        <v>shorts</v>
      </c>
      <c r="S92" s="9">
        <f>((($J92/60)/60)/24)+DATE(1970,1,1)</f>
        <v>40706.297442129631</v>
      </c>
      <c r="T92" s="9">
        <f>((($I92/60)/60)/24)+DATE(1970,1,1)</f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IF($D93=0,0,$E93*100/$D93)</f>
        <v>120</v>
      </c>
      <c r="P93">
        <f>$E93/$L93</f>
        <v>78.260869565217391</v>
      </c>
      <c r="Q93" t="str">
        <f>LEFT($N93,SEARCH("/",$N93) - 1)</f>
        <v>film &amp; video</v>
      </c>
      <c r="R93" t="str">
        <f>RIGHT($N93,LEN($N93) - SEARCH("/",$N93))</f>
        <v>shorts</v>
      </c>
      <c r="S93" s="9">
        <f>((($J93/60)/60)/24)+DATE(1970,1,1)</f>
        <v>40619.402361111112</v>
      </c>
      <c r="T93" s="9">
        <f>((($I93/60)/60)/24)+DATE(1970,1,1)</f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IF($D94=0,0,$E94*100/$D94)</f>
        <v>105.2</v>
      </c>
      <c r="P94">
        <f>$E94/$L94</f>
        <v>122.32558139534883</v>
      </c>
      <c r="Q94" t="str">
        <f>LEFT($N94,SEARCH("/",$N94) - 1)</f>
        <v>film &amp; video</v>
      </c>
      <c r="R94" t="str">
        <f>RIGHT($N94,LEN($N94) - SEARCH("/",$N94))</f>
        <v>shorts</v>
      </c>
      <c r="S94" s="9">
        <f>((($J94/60)/60)/24)+DATE(1970,1,1)</f>
        <v>42721.198877314819</v>
      </c>
      <c r="T94" s="9">
        <f>((($I94/60)/60)/24)+DATE(1970,1,1)</f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IF($D95=0,0,$E95*100/$D95)</f>
        <v>110.6</v>
      </c>
      <c r="P95">
        <f>$E95/$L95</f>
        <v>73.733333333333334</v>
      </c>
      <c r="Q95" t="str">
        <f>LEFT($N95,SEARCH("/",$N95) - 1)</f>
        <v>film &amp; video</v>
      </c>
      <c r="R95" t="str">
        <f>RIGHT($N95,LEN($N95) - SEARCH("/",$N95))</f>
        <v>shorts</v>
      </c>
      <c r="S95" s="9">
        <f>((($J95/60)/60)/24)+DATE(1970,1,1)</f>
        <v>41065.858067129629</v>
      </c>
      <c r="T95" s="9">
        <f>((($I95/60)/60)/24)+DATE(1970,1,1)</f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IF($D96=0,0,$E96*100/$D96)</f>
        <v>104</v>
      </c>
      <c r="P96">
        <f>$E96/$L96</f>
        <v>21.666666666666668</v>
      </c>
      <c r="Q96" t="str">
        <f>LEFT($N96,SEARCH("/",$N96) - 1)</f>
        <v>film &amp; video</v>
      </c>
      <c r="R96" t="str">
        <f>RIGHT($N96,LEN($N96) - SEARCH("/",$N96))</f>
        <v>shorts</v>
      </c>
      <c r="S96" s="9">
        <f>((($J96/60)/60)/24)+DATE(1970,1,1)</f>
        <v>41716.717847222222</v>
      </c>
      <c r="T96" s="9">
        <f>((($I96/60)/60)/24)+DATE(1970,1,1)</f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IF($D97=0,0,$E97*100/$D97)</f>
        <v>131.42857142857142</v>
      </c>
      <c r="P97">
        <f>$E97/$L97</f>
        <v>21.904761904761905</v>
      </c>
      <c r="Q97" t="str">
        <f>LEFT($N97,SEARCH("/",$N97) - 1)</f>
        <v>film &amp; video</v>
      </c>
      <c r="R97" t="str">
        <f>RIGHT($N97,LEN($N97) - SEARCH("/",$N97))</f>
        <v>shorts</v>
      </c>
      <c r="S97" s="9">
        <f>((($J97/60)/60)/24)+DATE(1970,1,1)</f>
        <v>40935.005104166667</v>
      </c>
      <c r="T97" s="9">
        <f>((($I97/60)/60)/24)+DATE(1970,1,1)</f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IF($D98=0,0,$E98*100/$D98)</f>
        <v>114.66666666666667</v>
      </c>
      <c r="P98">
        <f>$E98/$L98</f>
        <v>50.588235294117645</v>
      </c>
      <c r="Q98" t="str">
        <f>LEFT($N98,SEARCH("/",$N98) - 1)</f>
        <v>film &amp; video</v>
      </c>
      <c r="R98" t="str">
        <f>RIGHT($N98,LEN($N98) - SEARCH("/",$N98))</f>
        <v>shorts</v>
      </c>
      <c r="S98" s="9">
        <f>((($J98/60)/60)/24)+DATE(1970,1,1)</f>
        <v>40324.662511574075</v>
      </c>
      <c r="T98" s="9">
        <f>((($I98/60)/60)/24)+DATE(1970,1,1)</f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IF($D99=0,0,$E99*100/$D99)</f>
        <v>106.25</v>
      </c>
      <c r="P99">
        <f>$E99/$L99</f>
        <v>53.125</v>
      </c>
      <c r="Q99" t="str">
        <f>LEFT($N99,SEARCH("/",$N99) - 1)</f>
        <v>film &amp; video</v>
      </c>
      <c r="R99" t="str">
        <f>RIGHT($N99,LEN($N99) - SEARCH("/",$N99))</f>
        <v>shorts</v>
      </c>
      <c r="S99" s="9">
        <f>((($J99/60)/60)/24)+DATE(1970,1,1)</f>
        <v>40706.135208333333</v>
      </c>
      <c r="T99" s="9">
        <f>((($I99/60)/60)/24)+DATE(1970,1,1)</f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IF($D100=0,0,$E100*100/$D100)</f>
        <v>106.25</v>
      </c>
      <c r="P100">
        <f>$E100/$L100</f>
        <v>56.666666666666664</v>
      </c>
      <c r="Q100" t="str">
        <f>LEFT($N100,SEARCH("/",$N100) - 1)</f>
        <v>film &amp; video</v>
      </c>
      <c r="R100" t="str">
        <f>RIGHT($N100,LEN($N100) - SEARCH("/",$N100))</f>
        <v>shorts</v>
      </c>
      <c r="S100" s="9">
        <f>((($J100/60)/60)/24)+DATE(1970,1,1)</f>
        <v>41214.79483796296</v>
      </c>
      <c r="T100" s="9">
        <f>((($I100/60)/60)/24)+DATE(1970,1,1)</f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IF($D101=0,0,$E101*100/$D101)</f>
        <v>106.01933333333334</v>
      </c>
      <c r="P101">
        <f>$E101/$L101</f>
        <v>40.776666666666664</v>
      </c>
      <c r="Q101" t="str">
        <f>LEFT($N101,SEARCH("/",$N101) - 1)</f>
        <v>film &amp; video</v>
      </c>
      <c r="R101" t="str">
        <f>RIGHT($N101,LEN($N101) - SEARCH("/",$N101))</f>
        <v>shorts</v>
      </c>
      <c r="S101" s="9">
        <f>((($J101/60)/60)/24)+DATE(1970,1,1)</f>
        <v>41631.902766203704</v>
      </c>
      <c r="T101" s="9">
        <f>((($I101/60)/60)/24)+DATE(1970,1,1)</f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IF($D102=0,0,$E102*100/$D102)</f>
        <v>100</v>
      </c>
      <c r="P102">
        <f>$E102/$L102</f>
        <v>192.30769230769232</v>
      </c>
      <c r="Q102" t="str">
        <f>LEFT($N102,SEARCH("/",$N102) - 1)</f>
        <v>film &amp; video</v>
      </c>
      <c r="R102" t="str">
        <f>RIGHT($N102,LEN($N102) - SEARCH("/",$N102))</f>
        <v>shorts</v>
      </c>
      <c r="S102" s="9">
        <f>((($J102/60)/60)/24)+DATE(1970,1,1)</f>
        <v>41197.753310185188</v>
      </c>
      <c r="T102" s="9">
        <f>((($I102/60)/60)/24)+DATE(1970,1,1)</f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IF($D103=0,0,$E103*100/$D103)</f>
        <v>100</v>
      </c>
      <c r="P103">
        <f>$E103/$L103</f>
        <v>100</v>
      </c>
      <c r="Q103" t="str">
        <f>LEFT($N103,SEARCH("/",$N103) - 1)</f>
        <v>film &amp; video</v>
      </c>
      <c r="R103" t="str">
        <f>RIGHT($N103,LEN($N103) - SEARCH("/",$N103))</f>
        <v>shorts</v>
      </c>
      <c r="S103" s="9">
        <f>((($J103/60)/60)/24)+DATE(1970,1,1)</f>
        <v>41274.776736111111</v>
      </c>
      <c r="T103" s="9">
        <f>((($I103/60)/60)/24)+DATE(1970,1,1)</f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IF($D104=0,0,$E104*100/$D104)</f>
        <v>127.75</v>
      </c>
      <c r="P104">
        <f>$E104/$L104</f>
        <v>117.92307692307692</v>
      </c>
      <c r="Q104" t="str">
        <f>LEFT($N104,SEARCH("/",$N104) - 1)</f>
        <v>film &amp; video</v>
      </c>
      <c r="R104" t="str">
        <f>RIGHT($N104,LEN($N104) - SEARCH("/",$N104))</f>
        <v>shorts</v>
      </c>
      <c r="S104" s="9">
        <f>((($J104/60)/60)/24)+DATE(1970,1,1)</f>
        <v>40505.131168981483</v>
      </c>
      <c r="T104" s="9">
        <f>((($I104/60)/60)/24)+DATE(1970,1,1)</f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IF($D105=0,0,$E105*100/$D105)</f>
        <v>105.15384615384616</v>
      </c>
      <c r="P105">
        <f>$E105/$L105</f>
        <v>27.897959183673468</v>
      </c>
      <c r="Q105" t="str">
        <f>LEFT($N105,SEARCH("/",$N105) - 1)</f>
        <v>film &amp; video</v>
      </c>
      <c r="R105" t="str">
        <f>RIGHT($N105,LEN($N105) - SEARCH("/",$N105))</f>
        <v>shorts</v>
      </c>
      <c r="S105" s="9">
        <f>((($J105/60)/60)/24)+DATE(1970,1,1)</f>
        <v>41682.805902777778</v>
      </c>
      <c r="T105" s="9">
        <f>((($I105/60)/60)/24)+DATE(1970,1,1)</f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IF($D106=0,0,$E106*100/$D106)</f>
        <v>120</v>
      </c>
      <c r="P106">
        <f>$E106/$L106</f>
        <v>60</v>
      </c>
      <c r="Q106" t="str">
        <f>LEFT($N106,SEARCH("/",$N106) - 1)</f>
        <v>film &amp; video</v>
      </c>
      <c r="R106" t="str">
        <f>RIGHT($N106,LEN($N106) - SEARCH("/",$N106))</f>
        <v>shorts</v>
      </c>
      <c r="S106" s="9">
        <f>((($J106/60)/60)/24)+DATE(1970,1,1)</f>
        <v>40612.695208333331</v>
      </c>
      <c r="T106" s="9">
        <f>((($I106/60)/60)/24)+DATE(1970,1,1)</f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IF($D107=0,0,$E107*100/$D107)</f>
        <v>107.40909090909091</v>
      </c>
      <c r="P107">
        <f>$E107/$L107</f>
        <v>39.383333333333333</v>
      </c>
      <c r="Q107" t="str">
        <f>LEFT($N107,SEARCH("/",$N107) - 1)</f>
        <v>film &amp; video</v>
      </c>
      <c r="R107" t="str">
        <f>RIGHT($N107,LEN($N107) - SEARCH("/",$N107))</f>
        <v>shorts</v>
      </c>
      <c r="S107" s="9">
        <f>((($J107/60)/60)/24)+DATE(1970,1,1)</f>
        <v>42485.724768518514</v>
      </c>
      <c r="T107" s="9">
        <f>((($I107/60)/60)/24)+DATE(1970,1,1)</f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IF($D108=0,0,$E108*100/$D108)</f>
        <v>100.5</v>
      </c>
      <c r="P108">
        <f>$E108/$L108</f>
        <v>186.11111111111111</v>
      </c>
      <c r="Q108" t="str">
        <f>LEFT($N108,SEARCH("/",$N108) - 1)</f>
        <v>film &amp; video</v>
      </c>
      <c r="R108" t="str">
        <f>RIGHT($N108,LEN($N108) - SEARCH("/",$N108))</f>
        <v>shorts</v>
      </c>
      <c r="S108" s="9">
        <f>((($J108/60)/60)/24)+DATE(1970,1,1)</f>
        <v>40987.776631944449</v>
      </c>
      <c r="T108" s="9">
        <f>((($I108/60)/60)/24)+DATE(1970,1,1)</f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IF($D109=0,0,$E109*100/$D109)</f>
        <v>102.46666666666667</v>
      </c>
      <c r="P109">
        <f>$E109/$L109</f>
        <v>111.37681159420291</v>
      </c>
      <c r="Q109" t="str">
        <f>LEFT($N109,SEARCH("/",$N109) - 1)</f>
        <v>film &amp; video</v>
      </c>
      <c r="R109" t="str">
        <f>RIGHT($N109,LEN($N109) - SEARCH("/",$N109))</f>
        <v>shorts</v>
      </c>
      <c r="S109" s="9">
        <f>((($J109/60)/60)/24)+DATE(1970,1,1)</f>
        <v>40635.982488425929</v>
      </c>
      <c r="T109" s="9">
        <f>((($I109/60)/60)/24)+DATE(1970,1,1)</f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IF($D110=0,0,$E110*100/$D110)</f>
        <v>246.66666666666666</v>
      </c>
      <c r="P110">
        <f>$E110/$L110</f>
        <v>78.723404255319153</v>
      </c>
      <c r="Q110" t="str">
        <f>LEFT($N110,SEARCH("/",$N110) - 1)</f>
        <v>film &amp; video</v>
      </c>
      <c r="R110" t="str">
        <f>RIGHT($N110,LEN($N110) - SEARCH("/",$N110))</f>
        <v>shorts</v>
      </c>
      <c r="S110" s="9">
        <f>((($J110/60)/60)/24)+DATE(1970,1,1)</f>
        <v>41365.613078703704</v>
      </c>
      <c r="T110" s="9">
        <f>((($I110/60)/60)/24)+DATE(1970,1,1)</f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IF($D111=0,0,$E111*100/$D111)</f>
        <v>219.5</v>
      </c>
      <c r="P111">
        <f>$E111/$L111</f>
        <v>46.702127659574465</v>
      </c>
      <c r="Q111" t="str">
        <f>LEFT($N111,SEARCH("/",$N111) - 1)</f>
        <v>film &amp; video</v>
      </c>
      <c r="R111" t="str">
        <f>RIGHT($N111,LEN($N111) - SEARCH("/",$N111))</f>
        <v>shorts</v>
      </c>
      <c r="S111" s="9">
        <f>((($J111/60)/60)/24)+DATE(1970,1,1)</f>
        <v>40570.025810185187</v>
      </c>
      <c r="T111" s="9">
        <f>((($I111/60)/60)/24)+DATE(1970,1,1)</f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IF($D112=0,0,$E112*100/$D112)</f>
        <v>130.76923076923077</v>
      </c>
      <c r="P112">
        <f>$E112/$L112</f>
        <v>65.384615384615387</v>
      </c>
      <c r="Q112" t="str">
        <f>LEFT($N112,SEARCH("/",$N112) - 1)</f>
        <v>film &amp; video</v>
      </c>
      <c r="R112" t="str">
        <f>RIGHT($N112,LEN($N112) - SEARCH("/",$N112))</f>
        <v>shorts</v>
      </c>
      <c r="S112" s="9">
        <f>((($J112/60)/60)/24)+DATE(1970,1,1)</f>
        <v>41557.949687500004</v>
      </c>
      <c r="T112" s="9">
        <f>((($I112/60)/60)/24)+DATE(1970,1,1)</f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IF($D113=0,0,$E113*100/$D113)</f>
        <v>154.57142857142858</v>
      </c>
      <c r="P113">
        <f>$E113/$L113</f>
        <v>102.0754716981132</v>
      </c>
      <c r="Q113" t="str">
        <f>LEFT($N113,SEARCH("/",$N113) - 1)</f>
        <v>film &amp; video</v>
      </c>
      <c r="R113" t="str">
        <f>RIGHT($N113,LEN($N113) - SEARCH("/",$N113))</f>
        <v>shorts</v>
      </c>
      <c r="S113" s="9">
        <f>((($J113/60)/60)/24)+DATE(1970,1,1)</f>
        <v>42125.333182870367</v>
      </c>
      <c r="T113" s="9">
        <f>((($I113/60)/60)/24)+DATE(1970,1,1)</f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IF($D114=0,0,$E114*100/$D114)</f>
        <v>104</v>
      </c>
      <c r="P114">
        <f>$E114/$L114</f>
        <v>64.197530864197532</v>
      </c>
      <c r="Q114" t="str">
        <f>LEFT($N114,SEARCH("/",$N114) - 1)</f>
        <v>film &amp; video</v>
      </c>
      <c r="R114" t="str">
        <f>RIGHT($N114,LEN($N114) - SEARCH("/",$N114))</f>
        <v>shorts</v>
      </c>
      <c r="S114" s="9">
        <f>((($J114/60)/60)/24)+DATE(1970,1,1)</f>
        <v>41718.043032407404</v>
      </c>
      <c r="T114" s="9">
        <f>((($I114/60)/60)/24)+DATE(1970,1,1)</f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IF($D115=0,0,$E115*100/$D115)</f>
        <v>141</v>
      </c>
      <c r="P115">
        <f>$E115/$L115</f>
        <v>90.384615384615387</v>
      </c>
      <c r="Q115" t="str">
        <f>LEFT($N115,SEARCH("/",$N115) - 1)</f>
        <v>film &amp; video</v>
      </c>
      <c r="R115" t="str">
        <f>RIGHT($N115,LEN($N115) - SEARCH("/",$N115))</f>
        <v>shorts</v>
      </c>
      <c r="S115" s="9">
        <f>((($J115/60)/60)/24)+DATE(1970,1,1)</f>
        <v>40753.758425925924</v>
      </c>
      <c r="T115" s="9">
        <f>((($I115/60)/60)/24)+DATE(1970,1,1)</f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IF($D116=0,0,$E116*100/$D116)</f>
        <v>103.33333333333333</v>
      </c>
      <c r="P116">
        <f>$E116/$L116</f>
        <v>88.571428571428569</v>
      </c>
      <c r="Q116" t="str">
        <f>LEFT($N116,SEARCH("/",$N116) - 1)</f>
        <v>film &amp; video</v>
      </c>
      <c r="R116" t="str">
        <f>RIGHT($N116,LEN($N116) - SEARCH("/",$N116))</f>
        <v>shorts</v>
      </c>
      <c r="S116" s="9">
        <f>((($J116/60)/60)/24)+DATE(1970,1,1)</f>
        <v>40861.27416666667</v>
      </c>
      <c r="T116" s="9">
        <f>((($I116/60)/60)/24)+DATE(1970,1,1)</f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IF($D117=0,0,$E117*100/$D117)</f>
        <v>140.44444444444446</v>
      </c>
      <c r="P117">
        <f>$E117/$L117</f>
        <v>28.727272727272727</v>
      </c>
      <c r="Q117" t="str">
        <f>LEFT($N117,SEARCH("/",$N117) - 1)</f>
        <v>film &amp; video</v>
      </c>
      <c r="R117" t="str">
        <f>RIGHT($N117,LEN($N117) - SEARCH("/",$N117))</f>
        <v>shorts</v>
      </c>
      <c r="S117" s="9">
        <f>((($J117/60)/60)/24)+DATE(1970,1,1)</f>
        <v>40918.738935185182</v>
      </c>
      <c r="T117" s="9">
        <f>((($I117/60)/60)/24)+DATE(1970,1,1)</f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IF($D118=0,0,$E118*100/$D118)</f>
        <v>113.65714285714286</v>
      </c>
      <c r="P118">
        <f>$E118/$L118</f>
        <v>69.78947368421052</v>
      </c>
      <c r="Q118" t="str">
        <f>LEFT($N118,SEARCH("/",$N118) - 1)</f>
        <v>film &amp; video</v>
      </c>
      <c r="R118" t="str">
        <f>RIGHT($N118,LEN($N118) - SEARCH("/",$N118))</f>
        <v>shorts</v>
      </c>
      <c r="S118" s="9">
        <f>((($J118/60)/60)/24)+DATE(1970,1,1)</f>
        <v>40595.497164351851</v>
      </c>
      <c r="T118" s="9">
        <f>((($I118/60)/60)/24)+DATE(1970,1,1)</f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IF($D119=0,0,$E119*100/$D119)</f>
        <v>100.49377777777778</v>
      </c>
      <c r="P119">
        <f>$E119/$L119</f>
        <v>167.48962962962963</v>
      </c>
      <c r="Q119" t="str">
        <f>LEFT($N119,SEARCH("/",$N119) - 1)</f>
        <v>film &amp; video</v>
      </c>
      <c r="R119" t="str">
        <f>RIGHT($N119,LEN($N119) - SEARCH("/",$N119))</f>
        <v>shorts</v>
      </c>
      <c r="S119" s="9">
        <f>((($J119/60)/60)/24)+DATE(1970,1,1)</f>
        <v>40248.834999999999</v>
      </c>
      <c r="T119" s="9">
        <f>((($I119/60)/60)/24)+DATE(1970,1,1)</f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IF($D120=0,0,$E120*100/$D120)</f>
        <v>113.0316</v>
      </c>
      <c r="P120">
        <f>$E120/$L120</f>
        <v>144.91230769230768</v>
      </c>
      <c r="Q120" t="str">
        <f>LEFT($N120,SEARCH("/",$N120) - 1)</f>
        <v>film &amp; video</v>
      </c>
      <c r="R120" t="str">
        <f>RIGHT($N120,LEN($N120) - SEARCH("/",$N120))</f>
        <v>shorts</v>
      </c>
      <c r="S120" s="9">
        <f>((($J120/60)/60)/24)+DATE(1970,1,1)</f>
        <v>40723.053657407407</v>
      </c>
      <c r="T120" s="9">
        <f>((($I120/60)/60)/24)+DATE(1970,1,1)</f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IF($D121=0,0,$E121*100/$D121)</f>
        <v>104.55692307692307</v>
      </c>
      <c r="P121">
        <f>$E121/$L121</f>
        <v>91.840540540540545</v>
      </c>
      <c r="Q121" t="str">
        <f>LEFT($N121,SEARCH("/",$N121) - 1)</f>
        <v>film &amp; video</v>
      </c>
      <c r="R121" t="str">
        <f>RIGHT($N121,LEN($N121) - SEARCH("/",$N121))</f>
        <v>shorts</v>
      </c>
      <c r="S121" s="9">
        <f>((($J121/60)/60)/24)+DATE(1970,1,1)</f>
        <v>40739.069282407407</v>
      </c>
      <c r="T121" s="9">
        <f>((($I121/60)/60)/24)+DATE(1970,1,1)</f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IF($D122=0,0,$E122*100/$D122)</f>
        <v>1.4285714285714285E-2</v>
      </c>
      <c r="P122">
        <f>$E122/$L122</f>
        <v>10</v>
      </c>
      <c r="Q122" t="str">
        <f>LEFT($N122,SEARCH("/",$N122) - 1)</f>
        <v>film &amp; video</v>
      </c>
      <c r="R122" t="str">
        <f>RIGHT($N122,LEN($N122) - SEARCH("/",$N122))</f>
        <v>science fiction</v>
      </c>
      <c r="S122" s="9">
        <f>((($J122/60)/60)/24)+DATE(1970,1,1)</f>
        <v>42616.049849537041</v>
      </c>
      <c r="T122" s="9">
        <f>((($I122/60)/60)/24)+DATE(1970,1,1)</f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IF($D123=0,0,$E123*100/$D123)</f>
        <v>3.3333333333333333E-2</v>
      </c>
      <c r="P123">
        <f>$E123/$L123</f>
        <v>1</v>
      </c>
      <c r="Q123" t="str">
        <f>LEFT($N123,SEARCH("/",$N123) - 1)</f>
        <v>film &amp; video</v>
      </c>
      <c r="R123" t="str">
        <f>RIGHT($N123,LEN($N123) - SEARCH("/",$N123))</f>
        <v>science fiction</v>
      </c>
      <c r="S123" s="9">
        <f>((($J123/60)/60)/24)+DATE(1970,1,1)</f>
        <v>42096.704976851848</v>
      </c>
      <c r="T123" s="9">
        <f>((($I123/60)/60)/24)+DATE(1970,1,1)</f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IF($D124=0,0,$E124*100/$D124)</f>
        <v>0</v>
      </c>
      <c r="P124" t="e">
        <f>$E124/$L124</f>
        <v>#DIV/0!</v>
      </c>
      <c r="Q124" t="str">
        <f>LEFT($N124,SEARCH("/",$N124) - 1)</f>
        <v>film &amp; video</v>
      </c>
      <c r="R124" t="str">
        <f>RIGHT($N124,LEN($N124) - SEARCH("/",$N124))</f>
        <v>science fiction</v>
      </c>
      <c r="S124" s="9">
        <f>((($J124/60)/60)/24)+DATE(1970,1,1)</f>
        <v>42593.431793981479</v>
      </c>
      <c r="T124" s="9">
        <f>((($I124/60)/60)/24)+DATE(1970,1,1)</f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IF($D125=0,0,$E125*100/$D125)</f>
        <v>0.27454545454545454</v>
      </c>
      <c r="P125">
        <f>$E125/$L125</f>
        <v>25.166666666666668</v>
      </c>
      <c r="Q125" t="str">
        <f>LEFT($N125,SEARCH("/",$N125) - 1)</f>
        <v>film &amp; video</v>
      </c>
      <c r="R125" t="str">
        <f>RIGHT($N125,LEN($N125) - SEARCH("/",$N125))</f>
        <v>science fiction</v>
      </c>
      <c r="S125" s="9">
        <f>((($J125/60)/60)/24)+DATE(1970,1,1)</f>
        <v>41904.781990740739</v>
      </c>
      <c r="T125" s="9">
        <f>((($I125/60)/60)/24)+DATE(1970,1,1)</f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IF($D126=0,0,$E126*100/$D126)</f>
        <v>0</v>
      </c>
      <c r="P126" t="e">
        <f>$E126/$L126</f>
        <v>#DIV/0!</v>
      </c>
      <c r="Q126" t="str">
        <f>LEFT($N126,SEARCH("/",$N126) - 1)</f>
        <v>film &amp; video</v>
      </c>
      <c r="R126" t="str">
        <f>RIGHT($N126,LEN($N126) - SEARCH("/",$N126))</f>
        <v>science fiction</v>
      </c>
      <c r="S126" s="9">
        <f>((($J126/60)/60)/24)+DATE(1970,1,1)</f>
        <v>42114.928726851853</v>
      </c>
      <c r="T126" s="9">
        <f>((($I126/60)/60)/24)+DATE(1970,1,1)</f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IF($D127=0,0,$E127*100/$D127)</f>
        <v>14</v>
      </c>
      <c r="P127">
        <f>$E127/$L127</f>
        <v>11.666666666666666</v>
      </c>
      <c r="Q127" t="str">
        <f>LEFT($N127,SEARCH("/",$N127) - 1)</f>
        <v>film &amp; video</v>
      </c>
      <c r="R127" t="str">
        <f>RIGHT($N127,LEN($N127) - SEARCH("/",$N127))</f>
        <v>science fiction</v>
      </c>
      <c r="S127" s="9">
        <f>((($J127/60)/60)/24)+DATE(1970,1,1)</f>
        <v>42709.993981481486</v>
      </c>
      <c r="T127" s="9">
        <f>((($I127/60)/60)/24)+DATE(1970,1,1)</f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IF($D128=0,0,$E128*100/$D128)</f>
        <v>5.548</v>
      </c>
      <c r="P128">
        <f>$E128/$L128</f>
        <v>106.69230769230769</v>
      </c>
      <c r="Q128" t="str">
        <f>LEFT($N128,SEARCH("/",$N128) - 1)</f>
        <v>film &amp; video</v>
      </c>
      <c r="R128" t="str">
        <f>RIGHT($N128,LEN($N128) - SEARCH("/",$N128))</f>
        <v>science fiction</v>
      </c>
      <c r="S128" s="9">
        <f>((($J128/60)/60)/24)+DATE(1970,1,1)</f>
        <v>42135.589548611111</v>
      </c>
      <c r="T128" s="9">
        <f>((($I128/60)/60)/24)+DATE(1970,1,1)</f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IF($D129=0,0,$E129*100/$D129)</f>
        <v>2.375</v>
      </c>
      <c r="P129">
        <f>$E129/$L129</f>
        <v>47.5</v>
      </c>
      <c r="Q129" t="str">
        <f>LEFT($N129,SEARCH("/",$N129) - 1)</f>
        <v>film &amp; video</v>
      </c>
      <c r="R129" t="str">
        <f>RIGHT($N129,LEN($N129) - SEARCH("/",$N129))</f>
        <v>science fiction</v>
      </c>
      <c r="S129" s="9">
        <f>((($J129/60)/60)/24)+DATE(1970,1,1)</f>
        <v>42067.62431712963</v>
      </c>
      <c r="T129" s="9">
        <f>((($I129/60)/60)/24)+DATE(1970,1,1)</f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IF($D130=0,0,$E130*100/$D130)</f>
        <v>1.867</v>
      </c>
      <c r="P130">
        <f>$E130/$L130</f>
        <v>311.16666666666669</v>
      </c>
      <c r="Q130" t="str">
        <f>LEFT($N130,SEARCH("/",$N130) - 1)</f>
        <v>film &amp; video</v>
      </c>
      <c r="R130" t="str">
        <f>RIGHT($N130,LEN($N130) - SEARCH("/",$N130))</f>
        <v>science fiction</v>
      </c>
      <c r="S130" s="9">
        <f>((($J130/60)/60)/24)+DATE(1970,1,1)</f>
        <v>42628.22792824074</v>
      </c>
      <c r="T130" s="9">
        <f>((($I130/60)/60)/24)+DATE(1970,1,1)</f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IF($D131=0,0,$E131*100/$D131)</f>
        <v>0</v>
      </c>
      <c r="P131" t="e">
        <f>$E131/$L131</f>
        <v>#DIV/0!</v>
      </c>
      <c r="Q131" t="str">
        <f>LEFT($N131,SEARCH("/",$N131) - 1)</f>
        <v>film &amp; video</v>
      </c>
      <c r="R131" t="str">
        <f>RIGHT($N131,LEN($N131) - SEARCH("/",$N131))</f>
        <v>science fiction</v>
      </c>
      <c r="S131" s="9">
        <f>((($J131/60)/60)/24)+DATE(1970,1,1)</f>
        <v>41882.937303240738</v>
      </c>
      <c r="T131" s="9">
        <f>((($I131/60)/60)/24)+DATE(1970,1,1)</f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IF($D132=0,0,$E132*100/$D132)</f>
        <v>0</v>
      </c>
      <c r="P132" t="e">
        <f>$E132/$L132</f>
        <v>#DIV/0!</v>
      </c>
      <c r="Q132" t="str">
        <f>LEFT($N132,SEARCH("/",$N132) - 1)</f>
        <v>film &amp; video</v>
      </c>
      <c r="R132" t="str">
        <f>RIGHT($N132,LEN($N132) - SEARCH("/",$N132))</f>
        <v>science fiction</v>
      </c>
      <c r="S132" s="9">
        <f>((($J132/60)/60)/24)+DATE(1970,1,1)</f>
        <v>41778.915416666663</v>
      </c>
      <c r="T132" s="9">
        <f>((($I132/60)/60)/24)+DATE(1970,1,1)</f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IF($D133=0,0,$E133*100/$D133)</f>
        <v>0</v>
      </c>
      <c r="P133" t="e">
        <f>$E133/$L133</f>
        <v>#DIV/0!</v>
      </c>
      <c r="Q133" t="str">
        <f>LEFT($N133,SEARCH("/",$N133) - 1)</f>
        <v>film &amp; video</v>
      </c>
      <c r="R133" t="str">
        <f>RIGHT($N133,LEN($N133) - SEARCH("/",$N133))</f>
        <v>science fiction</v>
      </c>
      <c r="S133" s="9">
        <f>((($J133/60)/60)/24)+DATE(1970,1,1)</f>
        <v>42541.837511574078</v>
      </c>
      <c r="T133" s="9">
        <f>((($I133/60)/60)/24)+DATE(1970,1,1)</f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IF($D134=0,0,$E134*100/$D134)</f>
        <v>9.5687499999999996</v>
      </c>
      <c r="P134">
        <f>$E134/$L134</f>
        <v>94.506172839506178</v>
      </c>
      <c r="Q134" t="str">
        <f>LEFT($N134,SEARCH("/",$N134) - 1)</f>
        <v>film &amp; video</v>
      </c>
      <c r="R134" t="str">
        <f>RIGHT($N134,LEN($N134) - SEARCH("/",$N134))</f>
        <v>science fiction</v>
      </c>
      <c r="S134" s="9">
        <f>((($J134/60)/60)/24)+DATE(1970,1,1)</f>
        <v>41905.812581018516</v>
      </c>
      <c r="T134" s="9">
        <f>((($I134/60)/60)/24)+DATE(1970,1,1)</f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IF($D135=0,0,$E135*100/$D135)</f>
        <v>0</v>
      </c>
      <c r="P135" t="e">
        <f>$E135/$L135</f>
        <v>#DIV/0!</v>
      </c>
      <c r="Q135" t="str">
        <f>LEFT($N135,SEARCH("/",$N135) - 1)</f>
        <v>film &amp; video</v>
      </c>
      <c r="R135" t="str">
        <f>RIGHT($N135,LEN($N135) - SEARCH("/",$N135))</f>
        <v>science fiction</v>
      </c>
      <c r="S135" s="9">
        <f>((($J135/60)/60)/24)+DATE(1970,1,1)</f>
        <v>42491.80768518518</v>
      </c>
      <c r="T135" s="9">
        <f>((($I135/60)/60)/24)+DATE(1970,1,1)</f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IF($D136=0,0,$E136*100/$D136)</f>
        <v>0</v>
      </c>
      <c r="P136" t="e">
        <f>$E136/$L136</f>
        <v>#DIV/0!</v>
      </c>
      <c r="Q136" t="str">
        <f>LEFT($N136,SEARCH("/",$N136) - 1)</f>
        <v>film &amp; video</v>
      </c>
      <c r="R136" t="str">
        <f>RIGHT($N136,LEN($N136) - SEARCH("/",$N136))</f>
        <v>science fiction</v>
      </c>
      <c r="S136" s="9">
        <f>((($J136/60)/60)/24)+DATE(1970,1,1)</f>
        <v>42221.909930555557</v>
      </c>
      <c r="T136" s="9">
        <f>((($I136/60)/60)/24)+DATE(1970,1,1)</f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IF($D137=0,0,$E137*100/$D137)</f>
        <v>13.433333333333334</v>
      </c>
      <c r="P137">
        <f>$E137/$L137</f>
        <v>80.599999999999994</v>
      </c>
      <c r="Q137" t="str">
        <f>LEFT($N137,SEARCH("/",$N137) - 1)</f>
        <v>film &amp; video</v>
      </c>
      <c r="R137" t="str">
        <f>RIGHT($N137,LEN($N137) - SEARCH("/",$N137))</f>
        <v>science fiction</v>
      </c>
      <c r="S137" s="9">
        <f>((($J137/60)/60)/24)+DATE(1970,1,1)</f>
        <v>41788.381909722222</v>
      </c>
      <c r="T137" s="9">
        <f>((($I137/60)/60)/24)+DATE(1970,1,1)</f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IF($D138=0,0,$E138*100/$D138)</f>
        <v>0</v>
      </c>
      <c r="P138" t="e">
        <f>$E138/$L138</f>
        <v>#DIV/0!</v>
      </c>
      <c r="Q138" t="str">
        <f>LEFT($N138,SEARCH("/",$N138) - 1)</f>
        <v>film &amp; video</v>
      </c>
      <c r="R138" t="str">
        <f>RIGHT($N138,LEN($N138) - SEARCH("/",$N138))</f>
        <v>science fiction</v>
      </c>
      <c r="S138" s="9">
        <f>((($J138/60)/60)/24)+DATE(1970,1,1)</f>
        <v>42096.410115740742</v>
      </c>
      <c r="T138" s="9">
        <f>((($I138/60)/60)/24)+DATE(1970,1,1)</f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IF($D139=0,0,$E139*100/$D139)</f>
        <v>0</v>
      </c>
      <c r="P139" t="e">
        <f>$E139/$L139</f>
        <v>#DIV/0!</v>
      </c>
      <c r="Q139" t="str">
        <f>LEFT($N139,SEARCH("/",$N139) - 1)</f>
        <v>film &amp; video</v>
      </c>
      <c r="R139" t="str">
        <f>RIGHT($N139,LEN($N139) - SEARCH("/",$N139))</f>
        <v>science fiction</v>
      </c>
      <c r="S139" s="9">
        <f>((($J139/60)/60)/24)+DATE(1970,1,1)</f>
        <v>42239.573993055557</v>
      </c>
      <c r="T139" s="9">
        <f>((($I139/60)/60)/24)+DATE(1970,1,1)</f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IF($D140=0,0,$E140*100/$D140)</f>
        <v>3.1413333333333333</v>
      </c>
      <c r="P140">
        <f>$E140/$L140</f>
        <v>81.241379310344826</v>
      </c>
      <c r="Q140" t="str">
        <f>LEFT($N140,SEARCH("/",$N140) - 1)</f>
        <v>film &amp; video</v>
      </c>
      <c r="R140" t="str">
        <f>RIGHT($N140,LEN($N140) - SEARCH("/",$N140))</f>
        <v>science fiction</v>
      </c>
      <c r="S140" s="9">
        <f>((($J140/60)/60)/24)+DATE(1970,1,1)</f>
        <v>42186.257418981477</v>
      </c>
      <c r="T140" s="9">
        <f>((($I140/60)/60)/24)+DATE(1970,1,1)</f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IF($D141=0,0,$E141*100/$D141)</f>
        <v>100</v>
      </c>
      <c r="P141">
        <f>$E141/$L141</f>
        <v>500</v>
      </c>
      <c r="Q141" t="str">
        <f>LEFT($N141,SEARCH("/",$N141) - 1)</f>
        <v>film &amp; video</v>
      </c>
      <c r="R141" t="str">
        <f>RIGHT($N141,LEN($N141) - SEARCH("/",$N141))</f>
        <v>science fiction</v>
      </c>
      <c r="S141" s="9">
        <f>((($J141/60)/60)/24)+DATE(1970,1,1)</f>
        <v>42187.920972222222</v>
      </c>
      <c r="T141" s="9">
        <f>((($I141/60)/60)/24)+DATE(1970,1,1)</f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IF($D142=0,0,$E142*100/$D142)</f>
        <v>0</v>
      </c>
      <c r="P142" t="e">
        <f>$E142/$L142</f>
        <v>#DIV/0!</v>
      </c>
      <c r="Q142" t="str">
        <f>LEFT($N142,SEARCH("/",$N142) - 1)</f>
        <v>film &amp; video</v>
      </c>
      <c r="R142" t="str">
        <f>RIGHT($N142,LEN($N142) - SEARCH("/",$N142))</f>
        <v>science fiction</v>
      </c>
      <c r="S142" s="9">
        <f>((($J142/60)/60)/24)+DATE(1970,1,1)</f>
        <v>42053.198287037041</v>
      </c>
      <c r="T142" s="9">
        <f>((($I142/60)/60)/24)+DATE(1970,1,1)</f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IF($D143=0,0,$E143*100/$D143)</f>
        <v>10.775</v>
      </c>
      <c r="P143">
        <f>$E143/$L143</f>
        <v>46.178571428571431</v>
      </c>
      <c r="Q143" t="str">
        <f>LEFT($N143,SEARCH("/",$N143) - 1)</f>
        <v>film &amp; video</v>
      </c>
      <c r="R143" t="str">
        <f>RIGHT($N143,LEN($N143) - SEARCH("/",$N143))</f>
        <v>science fiction</v>
      </c>
      <c r="S143" s="9">
        <f>((($J143/60)/60)/24)+DATE(1970,1,1)</f>
        <v>42110.153043981481</v>
      </c>
      <c r="T143" s="9">
        <f>((($I143/60)/60)/24)+DATE(1970,1,1)</f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IF($D144=0,0,$E144*100/$D144)</f>
        <v>0.33333333333333331</v>
      </c>
      <c r="P144">
        <f>$E144/$L144</f>
        <v>10</v>
      </c>
      <c r="Q144" t="str">
        <f>LEFT($N144,SEARCH("/",$N144) - 1)</f>
        <v>film &amp; video</v>
      </c>
      <c r="R144" t="str">
        <f>RIGHT($N144,LEN($N144) - SEARCH("/",$N144))</f>
        <v>science fiction</v>
      </c>
      <c r="S144" s="9">
        <f>((($J144/60)/60)/24)+DATE(1970,1,1)</f>
        <v>41938.893263888887</v>
      </c>
      <c r="T144" s="9">
        <f>((($I144/60)/60)/24)+DATE(1970,1,1)</f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IF($D145=0,0,$E145*100/$D145)</f>
        <v>0</v>
      </c>
      <c r="P145" t="e">
        <f>$E145/$L145</f>
        <v>#DIV/0!</v>
      </c>
      <c r="Q145" t="str">
        <f>LEFT($N145,SEARCH("/",$N145) - 1)</f>
        <v>film &amp; video</v>
      </c>
      <c r="R145" t="str">
        <f>RIGHT($N145,LEN($N145) - SEARCH("/",$N145))</f>
        <v>science fiction</v>
      </c>
      <c r="S145" s="9">
        <f>((($J145/60)/60)/24)+DATE(1970,1,1)</f>
        <v>42559.064143518524</v>
      </c>
      <c r="T145" s="9">
        <f>((($I145/60)/60)/24)+DATE(1970,1,1)</f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IF($D146=0,0,$E146*100/$D146)</f>
        <v>27.6</v>
      </c>
      <c r="P146">
        <f>$E146/$L146</f>
        <v>55.945945945945944</v>
      </c>
      <c r="Q146" t="str">
        <f>LEFT($N146,SEARCH("/",$N146) - 1)</f>
        <v>film &amp; video</v>
      </c>
      <c r="R146" t="str">
        <f>RIGHT($N146,LEN($N146) - SEARCH("/",$N146))</f>
        <v>science fiction</v>
      </c>
      <c r="S146" s="9">
        <f>((($J146/60)/60)/24)+DATE(1970,1,1)</f>
        <v>42047.762407407412</v>
      </c>
      <c r="T146" s="9">
        <f>((($I146/60)/60)/24)+DATE(1970,1,1)</f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IF($D147=0,0,$E147*100/$D147)</f>
        <v>7.5111111111111111</v>
      </c>
      <c r="P147">
        <f>$E147/$L147</f>
        <v>37.555555555555557</v>
      </c>
      <c r="Q147" t="str">
        <f>LEFT($N147,SEARCH("/",$N147) - 1)</f>
        <v>film &amp; video</v>
      </c>
      <c r="R147" t="str">
        <f>RIGHT($N147,LEN($N147) - SEARCH("/",$N147))</f>
        <v>science fiction</v>
      </c>
      <c r="S147" s="9">
        <f>((($J147/60)/60)/24)+DATE(1970,1,1)</f>
        <v>42200.542268518519</v>
      </c>
      <c r="T147" s="9">
        <f>((($I147/60)/60)/24)+DATE(1970,1,1)</f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IF($D148=0,0,$E148*100/$D148)</f>
        <v>0.57499999999999996</v>
      </c>
      <c r="P148">
        <f>$E148/$L148</f>
        <v>38.333333333333336</v>
      </c>
      <c r="Q148" t="str">
        <f>LEFT($N148,SEARCH("/",$N148) - 1)</f>
        <v>film &amp; video</v>
      </c>
      <c r="R148" t="str">
        <f>RIGHT($N148,LEN($N148) - SEARCH("/",$N148))</f>
        <v>science fiction</v>
      </c>
      <c r="S148" s="9">
        <f>((($J148/60)/60)/24)+DATE(1970,1,1)</f>
        <v>42693.016180555554</v>
      </c>
      <c r="T148" s="9">
        <f>((($I148/60)/60)/24)+DATE(1970,1,1)</f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IF($D149=0,0,$E149*100/$D149)</f>
        <v>0</v>
      </c>
      <c r="P149" t="e">
        <f>$E149/$L149</f>
        <v>#DIV/0!</v>
      </c>
      <c r="Q149" t="str">
        <f>LEFT($N149,SEARCH("/",$N149) - 1)</f>
        <v>film &amp; video</v>
      </c>
      <c r="R149" t="str">
        <f>RIGHT($N149,LEN($N149) - SEARCH("/",$N149))</f>
        <v>science fiction</v>
      </c>
      <c r="S149" s="9">
        <f>((($J149/60)/60)/24)+DATE(1970,1,1)</f>
        <v>41969.767824074079</v>
      </c>
      <c r="T149" s="9">
        <f>((($I149/60)/60)/24)+DATE(1970,1,1)</f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IF($D150=0,0,$E150*100/$D150)</f>
        <v>0.08</v>
      </c>
      <c r="P150">
        <f>$E150/$L150</f>
        <v>20</v>
      </c>
      <c r="Q150" t="str">
        <f>LEFT($N150,SEARCH("/",$N150) - 1)</f>
        <v>film &amp; video</v>
      </c>
      <c r="R150" t="str">
        <f>RIGHT($N150,LEN($N150) - SEARCH("/",$N150))</f>
        <v>science fiction</v>
      </c>
      <c r="S150" s="9">
        <f>((($J150/60)/60)/24)+DATE(1970,1,1)</f>
        <v>42397.281666666662</v>
      </c>
      <c r="T150" s="9">
        <f>((($I150/60)/60)/24)+DATE(1970,1,1)</f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IF($D151=0,0,$E151*100/$D151)</f>
        <v>0.92</v>
      </c>
      <c r="P151">
        <f>$E151/$L151</f>
        <v>15.333333333333334</v>
      </c>
      <c r="Q151" t="str">
        <f>LEFT($N151,SEARCH("/",$N151) - 1)</f>
        <v>film &amp; video</v>
      </c>
      <c r="R151" t="str">
        <f>RIGHT($N151,LEN($N151) - SEARCH("/",$N151))</f>
        <v>science fiction</v>
      </c>
      <c r="S151" s="9">
        <f>((($J151/60)/60)/24)+DATE(1970,1,1)</f>
        <v>41968.172106481477</v>
      </c>
      <c r="T151" s="9">
        <f>((($I151/60)/60)/24)+DATE(1970,1,1)</f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IF($D152=0,0,$E152*100/$D152)</f>
        <v>23.163076923076922</v>
      </c>
      <c r="P152">
        <f>$E152/$L152</f>
        <v>449.43283582089555</v>
      </c>
      <c r="Q152" t="str">
        <f>LEFT($N152,SEARCH("/",$N152) - 1)</f>
        <v>film &amp; video</v>
      </c>
      <c r="R152" t="str">
        <f>RIGHT($N152,LEN($N152) - SEARCH("/",$N152))</f>
        <v>science fiction</v>
      </c>
      <c r="S152" s="9">
        <f>((($J152/60)/60)/24)+DATE(1970,1,1)</f>
        <v>42090.161828703705</v>
      </c>
      <c r="T152" s="9">
        <f>((($I152/60)/60)/24)+DATE(1970,1,1)</f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IF($D153=0,0,$E153*100/$D153)</f>
        <v>5.6000000000000001E-2</v>
      </c>
      <c r="P153">
        <f>$E153/$L153</f>
        <v>28</v>
      </c>
      <c r="Q153" t="str">
        <f>LEFT($N153,SEARCH("/",$N153) - 1)</f>
        <v>film &amp; video</v>
      </c>
      <c r="R153" t="str">
        <f>RIGHT($N153,LEN($N153) - SEARCH("/",$N153))</f>
        <v>science fiction</v>
      </c>
      <c r="S153" s="9">
        <f>((($J153/60)/60)/24)+DATE(1970,1,1)</f>
        <v>42113.550821759258</v>
      </c>
      <c r="T153" s="9">
        <f>((($I153/60)/60)/24)+DATE(1970,1,1)</f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IF($D154=0,0,$E154*100/$D154)</f>
        <v>7.8947368421052634E-3</v>
      </c>
      <c r="P154">
        <f>$E154/$L154</f>
        <v>15</v>
      </c>
      <c r="Q154" t="str">
        <f>LEFT($N154,SEARCH("/",$N154) - 1)</f>
        <v>film &amp; video</v>
      </c>
      <c r="R154" t="str">
        <f>RIGHT($N154,LEN($N154) - SEARCH("/",$N154))</f>
        <v>science fiction</v>
      </c>
      <c r="S154" s="9">
        <f>((($J154/60)/60)/24)+DATE(1970,1,1)</f>
        <v>41875.077546296299</v>
      </c>
      <c r="T154" s="9">
        <f>((($I154/60)/60)/24)+DATE(1970,1,1)</f>
        <v>41905.077546296299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IF($D155=0,0,$E155*100/$D155)</f>
        <v>0.71799999999999997</v>
      </c>
      <c r="P155">
        <f>$E155/$L155</f>
        <v>35.9</v>
      </c>
      <c r="Q155" t="str">
        <f>LEFT($N155,SEARCH("/",$N155) - 1)</f>
        <v>film &amp; video</v>
      </c>
      <c r="R155" t="str">
        <f>RIGHT($N155,LEN($N155) - SEARCH("/",$N155))</f>
        <v>science fiction</v>
      </c>
      <c r="S155" s="9">
        <f>((($J155/60)/60)/24)+DATE(1970,1,1)</f>
        <v>41933.586157407408</v>
      </c>
      <c r="T155" s="9">
        <f>((($I155/60)/60)/24)+DATE(1970,1,1)</f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IF($D156=0,0,$E156*100/$D156)</f>
        <v>2.6666666666666665</v>
      </c>
      <c r="P156">
        <f>$E156/$L156</f>
        <v>13.333333333333334</v>
      </c>
      <c r="Q156" t="str">
        <f>LEFT($N156,SEARCH("/",$N156) - 1)</f>
        <v>film &amp; video</v>
      </c>
      <c r="R156" t="str">
        <f>RIGHT($N156,LEN($N156) - SEARCH("/",$N156))</f>
        <v>science fiction</v>
      </c>
      <c r="S156" s="9">
        <f>((($J156/60)/60)/24)+DATE(1970,1,1)</f>
        <v>42115.547395833331</v>
      </c>
      <c r="T156" s="9">
        <f>((($I156/60)/60)/24)+DATE(1970,1,1)</f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IF($D157=0,0,$E157*100/$D157)</f>
        <v>6.0000000000000001E-3</v>
      </c>
      <c r="P157">
        <f>$E157/$L157</f>
        <v>20.25</v>
      </c>
      <c r="Q157" t="str">
        <f>LEFT($N157,SEARCH("/",$N157) - 1)</f>
        <v>film &amp; video</v>
      </c>
      <c r="R157" t="str">
        <f>RIGHT($N157,LEN($N157) - SEARCH("/",$N157))</f>
        <v>science fiction</v>
      </c>
      <c r="S157" s="9">
        <f>((($J157/60)/60)/24)+DATE(1970,1,1)</f>
        <v>42168.559432870374</v>
      </c>
      <c r="T157" s="9">
        <f>((($I157/60)/60)/24)+DATE(1970,1,1)</f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IF($D158=0,0,$E158*100/$D158)</f>
        <v>5.0999999999999996</v>
      </c>
      <c r="P158">
        <f>$E158/$L158</f>
        <v>119</v>
      </c>
      <c r="Q158" t="str">
        <f>LEFT($N158,SEARCH("/",$N158) - 1)</f>
        <v>film &amp; video</v>
      </c>
      <c r="R158" t="str">
        <f>RIGHT($N158,LEN($N158) - SEARCH("/",$N158))</f>
        <v>science fiction</v>
      </c>
      <c r="S158" s="9">
        <f>((($J158/60)/60)/24)+DATE(1970,1,1)</f>
        <v>41794.124953703707</v>
      </c>
      <c r="T158" s="9">
        <f>((($I158/60)/60)/24)+DATE(1970,1,1)</f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IF($D159=0,0,$E159*100/$D159)</f>
        <v>0.26711185308848079</v>
      </c>
      <c r="P159">
        <f>$E159/$L159</f>
        <v>4</v>
      </c>
      <c r="Q159" t="str">
        <f>LEFT($N159,SEARCH("/",$N159) - 1)</f>
        <v>film &amp; video</v>
      </c>
      <c r="R159" t="str">
        <f>RIGHT($N159,LEN($N159) - SEARCH("/",$N159))</f>
        <v>science fiction</v>
      </c>
      <c r="S159" s="9">
        <f>((($J159/60)/60)/24)+DATE(1970,1,1)</f>
        <v>42396.911712962959</v>
      </c>
      <c r="T159" s="9">
        <f>((($I159/60)/60)/24)+DATE(1970,1,1)</f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IF($D160=0,0,$E160*100/$D160)</f>
        <v>0</v>
      </c>
      <c r="P160" t="e">
        <f>$E160/$L160</f>
        <v>#DIV/0!</v>
      </c>
      <c r="Q160" t="str">
        <f>LEFT($N160,SEARCH("/",$N160) - 1)</f>
        <v>film &amp; video</v>
      </c>
      <c r="R160" t="str">
        <f>RIGHT($N160,LEN($N160) - SEARCH("/",$N160))</f>
        <v>science fiction</v>
      </c>
      <c r="S160" s="9">
        <f>((($J160/60)/60)/24)+DATE(1970,1,1)</f>
        <v>41904.07671296296</v>
      </c>
      <c r="T160" s="9">
        <f>((($I160/60)/60)/24)+DATE(1970,1,1)</f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IF($D161=0,0,$E161*100/$D161)</f>
        <v>2E-3</v>
      </c>
      <c r="P161">
        <f>$E161/$L161</f>
        <v>10</v>
      </c>
      <c r="Q161" t="str">
        <f>LEFT($N161,SEARCH("/",$N161) - 1)</f>
        <v>film &amp; video</v>
      </c>
      <c r="R161" t="str">
        <f>RIGHT($N161,LEN($N161) - SEARCH("/",$N161))</f>
        <v>science fiction</v>
      </c>
      <c r="S161" s="9">
        <f>((($J161/60)/60)/24)+DATE(1970,1,1)</f>
        <v>42514.434548611112</v>
      </c>
      <c r="T161" s="9">
        <f>((($I161/60)/60)/24)+DATE(1970,1,1)</f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IF($D162=0,0,$E162*100/$D162)</f>
        <v>0</v>
      </c>
      <c r="P162" t="e">
        <f>$E162/$L162</f>
        <v>#DIV/0!</v>
      </c>
      <c r="Q162" t="str">
        <f>LEFT($N162,SEARCH("/",$N162) - 1)</f>
        <v>film &amp; video</v>
      </c>
      <c r="R162" t="str">
        <f>RIGHT($N162,LEN($N162) - SEARCH("/",$N162))</f>
        <v>drama</v>
      </c>
      <c r="S162" s="9">
        <f>((($J162/60)/60)/24)+DATE(1970,1,1)</f>
        <v>42171.913090277783</v>
      </c>
      <c r="T162" s="9">
        <f>((($I162/60)/60)/24)+DATE(1970,1,1)</f>
        <v>42231.913090277783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IF($D163=0,0,$E163*100/$D163)</f>
        <v>0.01</v>
      </c>
      <c r="P163">
        <f>$E163/$L163</f>
        <v>5</v>
      </c>
      <c r="Q163" t="str">
        <f>LEFT($N163,SEARCH("/",$N163) - 1)</f>
        <v>film &amp; video</v>
      </c>
      <c r="R163" t="str">
        <f>RIGHT($N163,LEN($N163) - SEARCH("/",$N163))</f>
        <v>drama</v>
      </c>
      <c r="S163" s="9">
        <f>((($J163/60)/60)/24)+DATE(1970,1,1)</f>
        <v>41792.687442129631</v>
      </c>
      <c r="T163" s="9">
        <f>((($I163/60)/60)/24)+DATE(1970,1,1)</f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IF($D164=0,0,$E164*100/$D164)</f>
        <v>15.535714285714286</v>
      </c>
      <c r="P164">
        <f>$E164/$L164</f>
        <v>43.5</v>
      </c>
      <c r="Q164" t="str">
        <f>LEFT($N164,SEARCH("/",$N164) - 1)</f>
        <v>film &amp; video</v>
      </c>
      <c r="R164" t="str">
        <f>RIGHT($N164,LEN($N164) - SEARCH("/",$N164))</f>
        <v>drama</v>
      </c>
      <c r="S164" s="9">
        <f>((($J164/60)/60)/24)+DATE(1970,1,1)</f>
        <v>41835.126805555556</v>
      </c>
      <c r="T164" s="9">
        <f>((($I164/60)/60)/24)+DATE(1970,1,1)</f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IF($D165=0,0,$E165*100/$D165)</f>
        <v>0</v>
      </c>
      <c r="P165" t="e">
        <f>$E165/$L165</f>
        <v>#DIV/0!</v>
      </c>
      <c r="Q165" t="str">
        <f>LEFT($N165,SEARCH("/",$N165) - 1)</f>
        <v>film &amp; video</v>
      </c>
      <c r="R165" t="str">
        <f>RIGHT($N165,LEN($N165) - SEARCH("/",$N165))</f>
        <v>drama</v>
      </c>
      <c r="S165" s="9">
        <f>((($J165/60)/60)/24)+DATE(1970,1,1)</f>
        <v>42243.961273148147</v>
      </c>
      <c r="T165" s="9">
        <f>((($I165/60)/60)/24)+DATE(1970,1,1)</f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IF($D166=0,0,$E166*100/$D166)</f>
        <v>0.53333333333333333</v>
      </c>
      <c r="P166">
        <f>$E166/$L166</f>
        <v>91.428571428571431</v>
      </c>
      <c r="Q166" t="str">
        <f>LEFT($N166,SEARCH("/",$N166) - 1)</f>
        <v>film &amp; video</v>
      </c>
      <c r="R166" t="str">
        <f>RIGHT($N166,LEN($N166) - SEARCH("/",$N166))</f>
        <v>drama</v>
      </c>
      <c r="S166" s="9">
        <f>((($J166/60)/60)/24)+DATE(1970,1,1)</f>
        <v>41841.762743055559</v>
      </c>
      <c r="T166" s="9">
        <f>((($I166/60)/60)/24)+DATE(1970,1,1)</f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IF($D167=0,0,$E167*100/$D167)</f>
        <v>0</v>
      </c>
      <c r="P167" t="e">
        <f>$E167/$L167</f>
        <v>#DIV/0!</v>
      </c>
      <c r="Q167" t="str">
        <f>LEFT($N167,SEARCH("/",$N167) - 1)</f>
        <v>film &amp; video</v>
      </c>
      <c r="R167" t="str">
        <f>RIGHT($N167,LEN($N167) - SEARCH("/",$N167))</f>
        <v>drama</v>
      </c>
      <c r="S167" s="9">
        <f>((($J167/60)/60)/24)+DATE(1970,1,1)</f>
        <v>42351.658842592587</v>
      </c>
      <c r="T167" s="9">
        <f>((($I167/60)/60)/24)+DATE(1970,1,1)</f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IF($D168=0,0,$E168*100/$D168)</f>
        <v>60</v>
      </c>
      <c r="P168">
        <f>$E168/$L168</f>
        <v>3000</v>
      </c>
      <c r="Q168" t="str">
        <f>LEFT($N168,SEARCH("/",$N168) - 1)</f>
        <v>film &amp; video</v>
      </c>
      <c r="R168" t="str">
        <f>RIGHT($N168,LEN($N168) - SEARCH("/",$N168))</f>
        <v>drama</v>
      </c>
      <c r="S168" s="9">
        <f>((($J168/60)/60)/24)+DATE(1970,1,1)</f>
        <v>42721.075949074075</v>
      </c>
      <c r="T168" s="9">
        <f>((($I168/60)/60)/24)+DATE(1970,1,1)</f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IF($D169=0,0,$E169*100/$D169)</f>
        <v>0.01</v>
      </c>
      <c r="P169">
        <f>$E169/$L169</f>
        <v>5.5</v>
      </c>
      <c r="Q169" t="str">
        <f>LEFT($N169,SEARCH("/",$N169) - 1)</f>
        <v>film &amp; video</v>
      </c>
      <c r="R169" t="str">
        <f>RIGHT($N169,LEN($N169) - SEARCH("/",$N169))</f>
        <v>drama</v>
      </c>
      <c r="S169" s="9">
        <f>((($J169/60)/60)/24)+DATE(1970,1,1)</f>
        <v>42160.927488425921</v>
      </c>
      <c r="T169" s="9">
        <f>((($I169/60)/60)/24)+DATE(1970,1,1)</f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IF($D170=0,0,$E170*100/$D170)</f>
        <v>4.0625</v>
      </c>
      <c r="P170">
        <f>$E170/$L170</f>
        <v>108.33333333333333</v>
      </c>
      <c r="Q170" t="str">
        <f>LEFT($N170,SEARCH("/",$N170) - 1)</f>
        <v>film &amp; video</v>
      </c>
      <c r="R170" t="str">
        <f>RIGHT($N170,LEN($N170) - SEARCH("/",$N170))</f>
        <v>drama</v>
      </c>
      <c r="S170" s="9">
        <f>((($J170/60)/60)/24)+DATE(1970,1,1)</f>
        <v>42052.83530092593</v>
      </c>
      <c r="T170" s="9">
        <f>((($I170/60)/60)/24)+DATE(1970,1,1)</f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IF($D171=0,0,$E171*100/$D171)</f>
        <v>22.4</v>
      </c>
      <c r="P171">
        <f>$E171/$L171</f>
        <v>56</v>
      </c>
      <c r="Q171" t="str">
        <f>LEFT($N171,SEARCH("/",$N171) - 1)</f>
        <v>film &amp; video</v>
      </c>
      <c r="R171" t="str">
        <f>RIGHT($N171,LEN($N171) - SEARCH("/",$N171))</f>
        <v>drama</v>
      </c>
      <c r="S171" s="9">
        <f>((($J171/60)/60)/24)+DATE(1970,1,1)</f>
        <v>41900.505312499998</v>
      </c>
      <c r="T171" s="9">
        <f>((($I171/60)/60)/24)+DATE(1970,1,1)</f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IF($D172=0,0,$E172*100/$D172)</f>
        <v>3.25</v>
      </c>
      <c r="P172">
        <f>$E172/$L172</f>
        <v>32.5</v>
      </c>
      <c r="Q172" t="str">
        <f>LEFT($N172,SEARCH("/",$N172) - 1)</f>
        <v>film &amp; video</v>
      </c>
      <c r="R172" t="str">
        <f>RIGHT($N172,LEN($N172) - SEARCH("/",$N172))</f>
        <v>drama</v>
      </c>
      <c r="S172" s="9">
        <f>((($J172/60)/60)/24)+DATE(1970,1,1)</f>
        <v>42216.977812500001</v>
      </c>
      <c r="T172" s="9">
        <f>((($I172/60)/60)/24)+DATE(1970,1,1)</f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IF($D173=0,0,$E173*100/$D173)</f>
        <v>2E-3</v>
      </c>
      <c r="P173">
        <f>$E173/$L173</f>
        <v>1</v>
      </c>
      <c r="Q173" t="str">
        <f>LEFT($N173,SEARCH("/",$N173) - 1)</f>
        <v>film &amp; video</v>
      </c>
      <c r="R173" t="str">
        <f>RIGHT($N173,LEN($N173) - SEARCH("/",$N173))</f>
        <v>drama</v>
      </c>
      <c r="S173" s="9">
        <f>((($J173/60)/60)/24)+DATE(1970,1,1)</f>
        <v>42534.180717592593</v>
      </c>
      <c r="T173" s="9">
        <f>((($I173/60)/60)/24)+DATE(1970,1,1)</f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IF($D174=0,0,$E174*100/$D174)</f>
        <v>0</v>
      </c>
      <c r="P174" t="e">
        <f>$E174/$L174</f>
        <v>#DIV/0!</v>
      </c>
      <c r="Q174" t="str">
        <f>LEFT($N174,SEARCH("/",$N174) - 1)</f>
        <v>film &amp; video</v>
      </c>
      <c r="R174" t="str">
        <f>RIGHT($N174,LEN($N174) - SEARCH("/",$N174))</f>
        <v>drama</v>
      </c>
      <c r="S174" s="9">
        <f>((($J174/60)/60)/24)+DATE(1970,1,1)</f>
        <v>42047.394942129627</v>
      </c>
      <c r="T174" s="9">
        <f>((($I174/60)/60)/24)+DATE(1970,1,1)</f>
        <v>42082.353275462956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IF($D175=0,0,$E175*100/$D175)</f>
        <v>0</v>
      </c>
      <c r="P175" t="e">
        <f>$E175/$L175</f>
        <v>#DIV/0!</v>
      </c>
      <c r="Q175" t="str">
        <f>LEFT($N175,SEARCH("/",$N175) - 1)</f>
        <v>film &amp; video</v>
      </c>
      <c r="R175" t="str">
        <f>RIGHT($N175,LEN($N175) - SEARCH("/",$N175))</f>
        <v>drama</v>
      </c>
      <c r="S175" s="9">
        <f>((($J175/60)/60)/24)+DATE(1970,1,1)</f>
        <v>42033.573009259257</v>
      </c>
      <c r="T175" s="9">
        <f>((($I175/60)/60)/24)+DATE(1970,1,1)</f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IF($D176=0,0,$E176*100/$D176)</f>
        <v>0</v>
      </c>
      <c r="P176" t="e">
        <f>$E176/$L176</f>
        <v>#DIV/0!</v>
      </c>
      <c r="Q176" t="str">
        <f>LEFT($N176,SEARCH("/",$N176) - 1)</f>
        <v>film &amp; video</v>
      </c>
      <c r="R176" t="str">
        <f>RIGHT($N176,LEN($N176) - SEARCH("/",$N176))</f>
        <v>drama</v>
      </c>
      <c r="S176" s="9">
        <f>((($J176/60)/60)/24)+DATE(1970,1,1)</f>
        <v>42072.758981481486</v>
      </c>
      <c r="T176" s="9">
        <f>((($I176/60)/60)/24)+DATE(1970,1,1)</f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IF($D177=0,0,$E177*100/$D177)</f>
        <v>6.4850000000000003</v>
      </c>
      <c r="P177">
        <f>$E177/$L177</f>
        <v>49.884615384615387</v>
      </c>
      <c r="Q177" t="str">
        <f>LEFT($N177,SEARCH("/",$N177) - 1)</f>
        <v>film &amp; video</v>
      </c>
      <c r="R177" t="str">
        <f>RIGHT($N177,LEN($N177) - SEARCH("/",$N177))</f>
        <v>drama</v>
      </c>
      <c r="S177" s="9">
        <f>((($J177/60)/60)/24)+DATE(1970,1,1)</f>
        <v>41855.777905092589</v>
      </c>
      <c r="T177" s="9">
        <f>((($I177/60)/60)/24)+DATE(1970,1,1)</f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IF($D178=0,0,$E178*100/$D178)</f>
        <v>0</v>
      </c>
      <c r="P178" t="e">
        <f>$E178/$L178</f>
        <v>#DIV/0!</v>
      </c>
      <c r="Q178" t="str">
        <f>LEFT($N178,SEARCH("/",$N178) - 1)</f>
        <v>film &amp; video</v>
      </c>
      <c r="R178" t="str">
        <f>RIGHT($N178,LEN($N178) - SEARCH("/",$N178))</f>
        <v>drama</v>
      </c>
      <c r="S178" s="9">
        <f>((($J178/60)/60)/24)+DATE(1970,1,1)</f>
        <v>42191.824062500003</v>
      </c>
      <c r="T178" s="9">
        <f>((($I178/60)/60)/24)+DATE(1970,1,1)</f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IF($D179=0,0,$E179*100/$D179)</f>
        <v>40</v>
      </c>
      <c r="P179">
        <f>$E179/$L179</f>
        <v>25.714285714285715</v>
      </c>
      <c r="Q179" t="str">
        <f>LEFT($N179,SEARCH("/",$N179) - 1)</f>
        <v>film &amp; video</v>
      </c>
      <c r="R179" t="str">
        <f>RIGHT($N179,LEN($N179) - SEARCH("/",$N179))</f>
        <v>drama</v>
      </c>
      <c r="S179" s="9">
        <f>((($J179/60)/60)/24)+DATE(1970,1,1)</f>
        <v>42070.047754629632</v>
      </c>
      <c r="T179" s="9">
        <f>((($I179/60)/60)/24)+DATE(1970,1,1)</f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IF($D180=0,0,$E180*100/$D180)</f>
        <v>0</v>
      </c>
      <c r="P180" t="e">
        <f>$E180/$L180</f>
        <v>#DIV/0!</v>
      </c>
      <c r="Q180" t="str">
        <f>LEFT($N180,SEARCH("/",$N180) - 1)</f>
        <v>film &amp; video</v>
      </c>
      <c r="R180" t="str">
        <f>RIGHT($N180,LEN($N180) - SEARCH("/",$N180))</f>
        <v>drama</v>
      </c>
      <c r="S180" s="9">
        <f>((($J180/60)/60)/24)+DATE(1970,1,1)</f>
        <v>42304.955381944441</v>
      </c>
      <c r="T180" s="9">
        <f>((($I180/60)/60)/24)+DATE(1970,1,1)</f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IF($D181=0,0,$E181*100/$D181)</f>
        <v>20</v>
      </c>
      <c r="P181">
        <f>$E181/$L181</f>
        <v>100</v>
      </c>
      <c r="Q181" t="str">
        <f>LEFT($N181,SEARCH("/",$N181) - 1)</f>
        <v>film &amp; video</v>
      </c>
      <c r="R181" t="str">
        <f>RIGHT($N181,LEN($N181) - SEARCH("/",$N181))</f>
        <v>drama</v>
      </c>
      <c r="S181" s="9">
        <f>((($J181/60)/60)/24)+DATE(1970,1,1)</f>
        <v>42403.080497685187</v>
      </c>
      <c r="T181" s="9">
        <f>((($I181/60)/60)/24)+DATE(1970,1,1)</f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IF($D182=0,0,$E182*100/$D182)</f>
        <v>33.416666666666664</v>
      </c>
      <c r="P182">
        <f>$E182/$L182</f>
        <v>30.846153846153847</v>
      </c>
      <c r="Q182" t="str">
        <f>LEFT($N182,SEARCH("/",$N182) - 1)</f>
        <v>film &amp; video</v>
      </c>
      <c r="R182" t="str">
        <f>RIGHT($N182,LEN($N182) - SEARCH("/",$N182))</f>
        <v>drama</v>
      </c>
      <c r="S182" s="9">
        <f>((($J182/60)/60)/24)+DATE(1970,1,1)</f>
        <v>42067.991238425922</v>
      </c>
      <c r="T182" s="9">
        <f>((($I182/60)/60)/24)+DATE(1970,1,1)</f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IF($D183=0,0,$E183*100/$D183)</f>
        <v>21.092608822670172</v>
      </c>
      <c r="P183">
        <f>$E183/$L183</f>
        <v>180.5</v>
      </c>
      <c r="Q183" t="str">
        <f>LEFT($N183,SEARCH("/",$N183) - 1)</f>
        <v>film &amp; video</v>
      </c>
      <c r="R183" t="str">
        <f>RIGHT($N183,LEN($N183) - SEARCH("/",$N183))</f>
        <v>drama</v>
      </c>
      <c r="S183" s="9">
        <f>((($J183/60)/60)/24)+DATE(1970,1,1)</f>
        <v>42147.741840277777</v>
      </c>
      <c r="T183" s="9">
        <f>((($I183/60)/60)/24)+DATE(1970,1,1)</f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IF($D184=0,0,$E184*100/$D184)</f>
        <v>0</v>
      </c>
      <c r="P184" t="e">
        <f>$E184/$L184</f>
        <v>#DIV/0!</v>
      </c>
      <c r="Q184" t="str">
        <f>LEFT($N184,SEARCH("/",$N184) - 1)</f>
        <v>film &amp; video</v>
      </c>
      <c r="R184" t="str">
        <f>RIGHT($N184,LEN($N184) - SEARCH("/",$N184))</f>
        <v>drama</v>
      </c>
      <c r="S184" s="9">
        <f>((($J184/60)/60)/24)+DATE(1970,1,1)</f>
        <v>42712.011944444443</v>
      </c>
      <c r="T184" s="9">
        <f>((($I184/60)/60)/24)+DATE(1970,1,1)</f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IF($D185=0,0,$E185*100/$D185)</f>
        <v>35.856000000000002</v>
      </c>
      <c r="P185">
        <f>$E185/$L185</f>
        <v>373.5</v>
      </c>
      <c r="Q185" t="str">
        <f>LEFT($N185,SEARCH("/",$N185) - 1)</f>
        <v>film &amp; video</v>
      </c>
      <c r="R185" t="str">
        <f>RIGHT($N185,LEN($N185) - SEARCH("/",$N185))</f>
        <v>drama</v>
      </c>
      <c r="S185" s="9">
        <f>((($J185/60)/60)/24)+DATE(1970,1,1)</f>
        <v>41939.810300925928</v>
      </c>
      <c r="T185" s="9">
        <f>((($I185/60)/60)/24)+DATE(1970,1,1)</f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IF($D186=0,0,$E186*100/$D186)</f>
        <v>3.4</v>
      </c>
      <c r="P186">
        <f>$E186/$L186</f>
        <v>25.5</v>
      </c>
      <c r="Q186" t="str">
        <f>LEFT($N186,SEARCH("/",$N186) - 1)</f>
        <v>film &amp; video</v>
      </c>
      <c r="R186" t="str">
        <f>RIGHT($N186,LEN($N186) - SEARCH("/",$N186))</f>
        <v>drama</v>
      </c>
      <c r="S186" s="9">
        <f>((($J186/60)/60)/24)+DATE(1970,1,1)</f>
        <v>41825.791226851856</v>
      </c>
      <c r="T186" s="9">
        <f>((($I186/60)/60)/24)+DATE(1970,1,1)</f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IF($D187=0,0,$E187*100/$D187)</f>
        <v>5.5</v>
      </c>
      <c r="P187">
        <f>$E187/$L187</f>
        <v>220</v>
      </c>
      <c r="Q187" t="str">
        <f>LEFT($N187,SEARCH("/",$N187) - 1)</f>
        <v>film &amp; video</v>
      </c>
      <c r="R187" t="str">
        <f>RIGHT($N187,LEN($N187) - SEARCH("/",$N187))</f>
        <v>drama</v>
      </c>
      <c r="S187" s="9">
        <f>((($J187/60)/60)/24)+DATE(1970,1,1)</f>
        <v>42570.91133101852</v>
      </c>
      <c r="T187" s="9">
        <f>((($I187/60)/60)/24)+DATE(1970,1,1)</f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IF($D188=0,0,$E188*100/$D188)</f>
        <v>0</v>
      </c>
      <c r="P188" t="e">
        <f>$E188/$L188</f>
        <v>#DIV/0!</v>
      </c>
      <c r="Q188" t="str">
        <f>LEFT($N188,SEARCH("/",$N188) - 1)</f>
        <v>film &amp; video</v>
      </c>
      <c r="R188" t="str">
        <f>RIGHT($N188,LEN($N188) - SEARCH("/",$N188))</f>
        <v>drama</v>
      </c>
      <c r="S188" s="9">
        <f>((($J188/60)/60)/24)+DATE(1970,1,1)</f>
        <v>42767.812893518523</v>
      </c>
      <c r="T188" s="9">
        <f>((($I188/60)/60)/24)+DATE(1970,1,1)</f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IF($D189=0,0,$E189*100/$D189)</f>
        <v>16</v>
      </c>
      <c r="P189">
        <f>$E189/$L189</f>
        <v>160</v>
      </c>
      <c r="Q189" t="str">
        <f>LEFT($N189,SEARCH("/",$N189) - 1)</f>
        <v>film &amp; video</v>
      </c>
      <c r="R189" t="str">
        <f>RIGHT($N189,LEN($N189) - SEARCH("/",$N189))</f>
        <v>drama</v>
      </c>
      <c r="S189" s="9">
        <f>((($J189/60)/60)/24)+DATE(1970,1,1)</f>
        <v>42182.234456018516</v>
      </c>
      <c r="T189" s="9">
        <f>((($I189/60)/60)/24)+DATE(1970,1,1)</f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IF($D190=0,0,$E190*100/$D190)</f>
        <v>0</v>
      </c>
      <c r="P190" t="e">
        <f>$E190/$L190</f>
        <v>#DIV/0!</v>
      </c>
      <c r="Q190" t="str">
        <f>LEFT($N190,SEARCH("/",$N190) - 1)</f>
        <v>film &amp; video</v>
      </c>
      <c r="R190" t="str">
        <f>RIGHT($N190,LEN($N190) - SEARCH("/",$N190))</f>
        <v>drama</v>
      </c>
      <c r="S190" s="9">
        <f>((($J190/60)/60)/24)+DATE(1970,1,1)</f>
        <v>41857.18304398148</v>
      </c>
      <c r="T190" s="9">
        <f>((($I190/60)/60)/24)+DATE(1970,1,1)</f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IF($D191=0,0,$E191*100/$D191)</f>
        <v>6.9000000000000006E-2</v>
      </c>
      <c r="P191">
        <f>$E191/$L191</f>
        <v>69</v>
      </c>
      <c r="Q191" t="str">
        <f>LEFT($N191,SEARCH("/",$N191) - 1)</f>
        <v>film &amp; video</v>
      </c>
      <c r="R191" t="str">
        <f>RIGHT($N191,LEN($N191) - SEARCH("/",$N191))</f>
        <v>drama</v>
      </c>
      <c r="S191" s="9">
        <f>((($J191/60)/60)/24)+DATE(1970,1,1)</f>
        <v>42556.690706018519</v>
      </c>
      <c r="T191" s="9">
        <f>((($I191/60)/60)/24)+DATE(1970,1,1)</f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IF($D192=0,0,$E192*100/$D192)</f>
        <v>0.41666666666666669</v>
      </c>
      <c r="P192">
        <f>$E192/$L192</f>
        <v>50</v>
      </c>
      <c r="Q192" t="str">
        <f>LEFT($N192,SEARCH("/",$N192) - 1)</f>
        <v>film &amp; video</v>
      </c>
      <c r="R192" t="str">
        <f>RIGHT($N192,LEN($N192) - SEARCH("/",$N192))</f>
        <v>drama</v>
      </c>
      <c r="S192" s="9">
        <f>((($J192/60)/60)/24)+DATE(1970,1,1)</f>
        <v>42527.650995370372</v>
      </c>
      <c r="T192" s="9">
        <f>((($I192/60)/60)/24)+DATE(1970,1,1)</f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IF($D193=0,0,$E193*100/$D193)</f>
        <v>5</v>
      </c>
      <c r="P193">
        <f>$E193/$L193</f>
        <v>83.333333333333329</v>
      </c>
      <c r="Q193" t="str">
        <f>LEFT($N193,SEARCH("/",$N193) - 1)</f>
        <v>film &amp; video</v>
      </c>
      <c r="R193" t="str">
        <f>RIGHT($N193,LEN($N193) - SEARCH("/",$N193))</f>
        <v>drama</v>
      </c>
      <c r="S193" s="9">
        <f>((($J193/60)/60)/24)+DATE(1970,1,1)</f>
        <v>42239.441412037035</v>
      </c>
      <c r="T193" s="9">
        <f>((($I193/60)/60)/24)+DATE(1970,1,1)</f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IF($D194=0,0,$E194*100/$D194)</f>
        <v>1.6999999999999999E-3</v>
      </c>
      <c r="P194">
        <f>$E194/$L194</f>
        <v>5.666666666666667</v>
      </c>
      <c r="Q194" t="str">
        <f>LEFT($N194,SEARCH("/",$N194) - 1)</f>
        <v>film &amp; video</v>
      </c>
      <c r="R194" t="str">
        <f>RIGHT($N194,LEN($N194) - SEARCH("/",$N194))</f>
        <v>drama</v>
      </c>
      <c r="S194" s="9">
        <f>((($J194/60)/60)/24)+DATE(1970,1,1)</f>
        <v>41899.792037037041</v>
      </c>
      <c r="T194" s="9">
        <f>((($I194/60)/60)/24)+DATE(1970,1,1)</f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IF($D195=0,0,$E195*100/$D195)</f>
        <v>0</v>
      </c>
      <c r="P195" t="e">
        <f>$E195/$L195</f>
        <v>#DIV/0!</v>
      </c>
      <c r="Q195" t="str">
        <f>LEFT($N195,SEARCH("/",$N195) - 1)</f>
        <v>film &amp; video</v>
      </c>
      <c r="R195" t="str">
        <f>RIGHT($N195,LEN($N195) - SEARCH("/",$N195))</f>
        <v>drama</v>
      </c>
      <c r="S195" s="9">
        <f>((($J195/60)/60)/24)+DATE(1970,1,1)</f>
        <v>41911.934791666667</v>
      </c>
      <c r="T195" s="9">
        <f>((($I195/60)/60)/24)+DATE(1970,1,1)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IF($D196=0,0,$E196*100/$D196)</f>
        <v>0.12</v>
      </c>
      <c r="P196">
        <f>$E196/$L196</f>
        <v>1</v>
      </c>
      <c r="Q196" t="str">
        <f>LEFT($N196,SEARCH("/",$N196) - 1)</f>
        <v>film &amp; video</v>
      </c>
      <c r="R196" t="str">
        <f>RIGHT($N196,LEN($N196) - SEARCH("/",$N196))</f>
        <v>drama</v>
      </c>
      <c r="S196" s="9">
        <f>((($J196/60)/60)/24)+DATE(1970,1,1)</f>
        <v>42375.996886574074</v>
      </c>
      <c r="T196" s="9">
        <f>((($I196/60)/60)/24)+DATE(1970,1,1)</f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IF($D197=0,0,$E197*100/$D197)</f>
        <v>0</v>
      </c>
      <c r="P197" t="e">
        <f>$E197/$L197</f>
        <v>#DIV/0!</v>
      </c>
      <c r="Q197" t="str">
        <f>LEFT($N197,SEARCH("/",$N197) - 1)</f>
        <v>film &amp; video</v>
      </c>
      <c r="R197" t="str">
        <f>RIGHT($N197,LEN($N197) - SEARCH("/",$N197))</f>
        <v>drama</v>
      </c>
      <c r="S197" s="9">
        <f>((($J197/60)/60)/24)+DATE(1970,1,1)</f>
        <v>42135.67050925926</v>
      </c>
      <c r="T197" s="9">
        <f>((($I197/60)/60)/24)+DATE(1970,1,1)</f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IF($D198=0,0,$E198*100/$D198)</f>
        <v>41.857142857142854</v>
      </c>
      <c r="P198">
        <f>$E198/$L198</f>
        <v>77.10526315789474</v>
      </c>
      <c r="Q198" t="str">
        <f>LEFT($N198,SEARCH("/",$N198) - 1)</f>
        <v>film &amp; video</v>
      </c>
      <c r="R198" t="str">
        <f>RIGHT($N198,LEN($N198) - SEARCH("/",$N198))</f>
        <v>drama</v>
      </c>
      <c r="S198" s="9">
        <f>((($J198/60)/60)/24)+DATE(1970,1,1)</f>
        <v>42259.542800925927</v>
      </c>
      <c r="T198" s="9">
        <f>((($I198/60)/60)/24)+DATE(1970,1,1)</f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IF($D199=0,0,$E199*100/$D199)</f>
        <v>10.48</v>
      </c>
      <c r="P199">
        <f>$E199/$L199</f>
        <v>32.75</v>
      </c>
      <c r="Q199" t="str">
        <f>LEFT($N199,SEARCH("/",$N199) - 1)</f>
        <v>film &amp; video</v>
      </c>
      <c r="R199" t="str">
        <f>RIGHT($N199,LEN($N199) - SEARCH("/",$N199))</f>
        <v>drama</v>
      </c>
      <c r="S199" s="9">
        <f>((($J199/60)/60)/24)+DATE(1970,1,1)</f>
        <v>42741.848379629635</v>
      </c>
      <c r="T199" s="9">
        <f>((($I199/60)/60)/24)+DATE(1970,1,1)</f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IF($D200=0,0,$E200*100/$D200)</f>
        <v>1.1160000000000001</v>
      </c>
      <c r="P200">
        <f>$E200/$L200</f>
        <v>46.5</v>
      </c>
      <c r="Q200" t="str">
        <f>LEFT($N200,SEARCH("/",$N200) - 1)</f>
        <v>film &amp; video</v>
      </c>
      <c r="R200" t="str">
        <f>RIGHT($N200,LEN($N200) - SEARCH("/",$N200))</f>
        <v>drama</v>
      </c>
      <c r="S200" s="9">
        <f>((($J200/60)/60)/24)+DATE(1970,1,1)</f>
        <v>41887.383356481485</v>
      </c>
      <c r="T200" s="9">
        <f>((($I200/60)/60)/24)+DATE(1970,1,1)</f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IF($D201=0,0,$E201*100/$D201)</f>
        <v>0</v>
      </c>
      <c r="P201" t="e">
        <f>$E201/$L201</f>
        <v>#DIV/0!</v>
      </c>
      <c r="Q201" t="str">
        <f>LEFT($N201,SEARCH("/",$N201) - 1)</f>
        <v>film &amp; video</v>
      </c>
      <c r="R201" t="str">
        <f>RIGHT($N201,LEN($N201) - SEARCH("/",$N201))</f>
        <v>drama</v>
      </c>
      <c r="S201" s="9">
        <f>((($J201/60)/60)/24)+DATE(1970,1,1)</f>
        <v>42584.123865740738</v>
      </c>
      <c r="T201" s="9">
        <f>((($I201/60)/60)/24)+DATE(1970,1,1)</f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IF($D202=0,0,$E202*100/$D202)</f>
        <v>26.192499999999999</v>
      </c>
      <c r="P202">
        <f>$E202/$L202</f>
        <v>87.308333333333337</v>
      </c>
      <c r="Q202" t="str">
        <f>LEFT($N202,SEARCH("/",$N202) - 1)</f>
        <v>film &amp; video</v>
      </c>
      <c r="R202" t="str">
        <f>RIGHT($N202,LEN($N202) - SEARCH("/",$N202))</f>
        <v>drama</v>
      </c>
      <c r="S202" s="9">
        <f>((($J202/60)/60)/24)+DATE(1970,1,1)</f>
        <v>41867.083368055559</v>
      </c>
      <c r="T202" s="9">
        <f>((($I202/60)/60)/24)+DATE(1970,1,1)</f>
        <v>41897.083368055559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IF($D203=0,0,$E203*100/$D203)</f>
        <v>58.46153846153846</v>
      </c>
      <c r="P203">
        <f>$E203/$L203</f>
        <v>54.285714285714285</v>
      </c>
      <c r="Q203" t="str">
        <f>LEFT($N203,SEARCH("/",$N203) - 1)</f>
        <v>film &amp; video</v>
      </c>
      <c r="R203" t="str">
        <f>RIGHT($N203,LEN($N203) - SEARCH("/",$N203))</f>
        <v>drama</v>
      </c>
      <c r="S203" s="9">
        <f>((($J203/60)/60)/24)+DATE(1970,1,1)</f>
        <v>42023.818622685183</v>
      </c>
      <c r="T203" s="9">
        <f>((($I203/60)/60)/24)+DATE(1970,1,1)</f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IF($D204=0,0,$E204*100/$D204)</f>
        <v>0</v>
      </c>
      <c r="P204" t="e">
        <f>$E204/$L204</f>
        <v>#DIV/0!</v>
      </c>
      <c r="Q204" t="str">
        <f>LEFT($N204,SEARCH("/",$N204) - 1)</f>
        <v>film &amp; video</v>
      </c>
      <c r="R204" t="str">
        <f>RIGHT($N204,LEN($N204) - SEARCH("/",$N204))</f>
        <v>drama</v>
      </c>
      <c r="S204" s="9">
        <f>((($J204/60)/60)/24)+DATE(1970,1,1)</f>
        <v>42255.927824074075</v>
      </c>
      <c r="T204" s="9">
        <f>((($I204/60)/60)/24)+DATE(1970,1,1)</f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IF($D205=0,0,$E205*100/$D205)</f>
        <v>29.84</v>
      </c>
      <c r="P205">
        <f>$E205/$L205</f>
        <v>93.25</v>
      </c>
      <c r="Q205" t="str">
        <f>LEFT($N205,SEARCH("/",$N205) - 1)</f>
        <v>film &amp; video</v>
      </c>
      <c r="R205" t="str">
        <f>RIGHT($N205,LEN($N205) - SEARCH("/",$N205))</f>
        <v>drama</v>
      </c>
      <c r="S205" s="9">
        <f>((($J205/60)/60)/24)+DATE(1970,1,1)</f>
        <v>41973.847962962958</v>
      </c>
      <c r="T205" s="9">
        <f>((($I205/60)/60)/24)+DATE(1970,1,1)</f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IF($D206=0,0,$E206*100/$D206)</f>
        <v>50.721666666666664</v>
      </c>
      <c r="P206">
        <f>$E206/$L206</f>
        <v>117.68368136117556</v>
      </c>
      <c r="Q206" t="str">
        <f>LEFT($N206,SEARCH("/",$N206) - 1)</f>
        <v>film &amp; video</v>
      </c>
      <c r="R206" t="str">
        <f>RIGHT($N206,LEN($N206) - SEARCH("/",$N206))</f>
        <v>drama</v>
      </c>
      <c r="S206" s="9">
        <f>((($J206/60)/60)/24)+DATE(1970,1,1)</f>
        <v>42556.583368055552</v>
      </c>
      <c r="T206" s="9">
        <f>((($I206/60)/60)/24)+DATE(1970,1,1)</f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IF($D207=0,0,$E207*100/$D207)</f>
        <v>16.25</v>
      </c>
      <c r="P207">
        <f>$E207/$L207</f>
        <v>76.470588235294116</v>
      </c>
      <c r="Q207" t="str">
        <f>LEFT($N207,SEARCH("/",$N207) - 1)</f>
        <v>film &amp; video</v>
      </c>
      <c r="R207" t="str">
        <f>RIGHT($N207,LEN($N207) - SEARCH("/",$N207))</f>
        <v>drama</v>
      </c>
      <c r="S207" s="9">
        <f>((($J207/60)/60)/24)+DATE(1970,1,1)</f>
        <v>42248.632199074069</v>
      </c>
      <c r="T207" s="9">
        <f>((($I207/60)/60)/24)+DATE(1970,1,1)</f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IF($D208=0,0,$E208*100/$D208)</f>
        <v>0</v>
      </c>
      <c r="P208" t="e">
        <f>$E208/$L208</f>
        <v>#DIV/0!</v>
      </c>
      <c r="Q208" t="str">
        <f>LEFT($N208,SEARCH("/",$N208) - 1)</f>
        <v>film &amp; video</v>
      </c>
      <c r="R208" t="str">
        <f>RIGHT($N208,LEN($N208) - SEARCH("/",$N208))</f>
        <v>drama</v>
      </c>
      <c r="S208" s="9">
        <f>((($J208/60)/60)/24)+DATE(1970,1,1)</f>
        <v>42567.004432870366</v>
      </c>
      <c r="T208" s="9">
        <f>((($I208/60)/60)/24)+DATE(1970,1,1)</f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IF($D209=0,0,$E209*100/$D209)</f>
        <v>15.214285714285714</v>
      </c>
      <c r="P209">
        <f>$E209/$L209</f>
        <v>163.84615384615384</v>
      </c>
      <c r="Q209" t="str">
        <f>LEFT($N209,SEARCH("/",$N209) - 1)</f>
        <v>film &amp; video</v>
      </c>
      <c r="R209" t="str">
        <f>RIGHT($N209,LEN($N209) - SEARCH("/",$N209))</f>
        <v>drama</v>
      </c>
      <c r="S209" s="9">
        <f>((($J209/60)/60)/24)+DATE(1970,1,1)</f>
        <v>41978.197199074071</v>
      </c>
      <c r="T209" s="9">
        <f>((($I209/60)/60)/24)+DATE(1970,1,1)</f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IF($D210=0,0,$E210*100/$D210)</f>
        <v>0</v>
      </c>
      <c r="P210" t="e">
        <f>$E210/$L210</f>
        <v>#DIV/0!</v>
      </c>
      <c r="Q210" t="str">
        <f>LEFT($N210,SEARCH("/",$N210) - 1)</f>
        <v>film &amp; video</v>
      </c>
      <c r="R210" t="str">
        <f>RIGHT($N210,LEN($N210) - SEARCH("/",$N210))</f>
        <v>drama</v>
      </c>
      <c r="S210" s="9">
        <f>((($J210/60)/60)/24)+DATE(1970,1,1)</f>
        <v>41959.369988425926</v>
      </c>
      <c r="T210" s="9">
        <f>((($I210/60)/60)/24)+DATE(1970,1,1)</f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IF($D211=0,0,$E211*100/$D211)</f>
        <v>0</v>
      </c>
      <c r="P211" t="e">
        <f>$E211/$L211</f>
        <v>#DIV/0!</v>
      </c>
      <c r="Q211" t="str">
        <f>LEFT($N211,SEARCH("/",$N211) - 1)</f>
        <v>film &amp; video</v>
      </c>
      <c r="R211" t="str">
        <f>RIGHT($N211,LEN($N211) - SEARCH("/",$N211))</f>
        <v>drama</v>
      </c>
      <c r="S211" s="9">
        <f>((($J211/60)/60)/24)+DATE(1970,1,1)</f>
        <v>42165.922858796301</v>
      </c>
      <c r="T211" s="9">
        <f>((($I211/60)/60)/24)+DATE(1970,1,1)</f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IF($D212=0,0,$E212*100/$D212)</f>
        <v>25.25</v>
      </c>
      <c r="P212">
        <f>$E212/$L212</f>
        <v>91.818181818181813</v>
      </c>
      <c r="Q212" t="str">
        <f>LEFT($N212,SEARCH("/",$N212) - 1)</f>
        <v>film &amp; video</v>
      </c>
      <c r="R212" t="str">
        <f>RIGHT($N212,LEN($N212) - SEARCH("/",$N212))</f>
        <v>drama</v>
      </c>
      <c r="S212" s="9">
        <f>((($J212/60)/60)/24)+DATE(1970,1,1)</f>
        <v>42249.064722222218</v>
      </c>
      <c r="T212" s="9">
        <f>((($I212/60)/60)/24)+DATE(1970,1,1)</f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IF($D213=0,0,$E213*100/$D213)</f>
        <v>44.6</v>
      </c>
      <c r="P213">
        <f>$E213/$L213</f>
        <v>185.83333333333334</v>
      </c>
      <c r="Q213" t="str">
        <f>LEFT($N213,SEARCH("/",$N213) - 1)</f>
        <v>film &amp; video</v>
      </c>
      <c r="R213" t="str">
        <f>RIGHT($N213,LEN($N213) - SEARCH("/",$N213))</f>
        <v>drama</v>
      </c>
      <c r="S213" s="9">
        <f>((($J213/60)/60)/24)+DATE(1970,1,1)</f>
        <v>42236.159918981488</v>
      </c>
      <c r="T213" s="9">
        <f>((($I213/60)/60)/24)+DATE(1970,1,1)</f>
        <v>42266.159918981488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IF($D214=0,0,$E214*100/$D214)</f>
        <v>1.5873015873015872E-2</v>
      </c>
      <c r="P214">
        <f>$E214/$L214</f>
        <v>1</v>
      </c>
      <c r="Q214" t="str">
        <f>LEFT($N214,SEARCH("/",$N214) - 1)</f>
        <v>film &amp; video</v>
      </c>
      <c r="R214" t="str">
        <f>RIGHT($N214,LEN($N214) - SEARCH("/",$N214))</f>
        <v>drama</v>
      </c>
      <c r="S214" s="9">
        <f>((($J214/60)/60)/24)+DATE(1970,1,1)</f>
        <v>42416.881018518514</v>
      </c>
      <c r="T214" s="9">
        <f>((($I214/60)/60)/24)+DATE(1970,1,1)</f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IF($D215=0,0,$E215*100/$D215)</f>
        <v>0.04</v>
      </c>
      <c r="P215">
        <f>$E215/$L215</f>
        <v>20</v>
      </c>
      <c r="Q215" t="str">
        <f>LEFT($N215,SEARCH("/",$N215) - 1)</f>
        <v>film &amp; video</v>
      </c>
      <c r="R215" t="str">
        <f>RIGHT($N215,LEN($N215) - SEARCH("/",$N215))</f>
        <v>drama</v>
      </c>
      <c r="S215" s="9">
        <f>((($J215/60)/60)/24)+DATE(1970,1,1)</f>
        <v>42202.594293981485</v>
      </c>
      <c r="T215" s="9">
        <f>((($I215/60)/60)/24)+DATE(1970,1,1)</f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IF($D216=0,0,$E216*100/$D216)</f>
        <v>8.0000000000000002E-3</v>
      </c>
      <c r="P216">
        <f>$E216/$L216</f>
        <v>1</v>
      </c>
      <c r="Q216" t="str">
        <f>LEFT($N216,SEARCH("/",$N216) - 1)</f>
        <v>film &amp; video</v>
      </c>
      <c r="R216" t="str">
        <f>RIGHT($N216,LEN($N216) - SEARCH("/",$N216))</f>
        <v>drama</v>
      </c>
      <c r="S216" s="9">
        <f>((($J216/60)/60)/24)+DATE(1970,1,1)</f>
        <v>42009.64061342593</v>
      </c>
      <c r="T216" s="9">
        <f>((($I216/60)/60)/24)+DATE(1970,1,1)</f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IF($D217=0,0,$E217*100/$D217)</f>
        <v>0.22727272727272727</v>
      </c>
      <c r="P217">
        <f>$E217/$L217</f>
        <v>10</v>
      </c>
      <c r="Q217" t="str">
        <f>LEFT($N217,SEARCH("/",$N217) - 1)</f>
        <v>film &amp; video</v>
      </c>
      <c r="R217" t="str">
        <f>RIGHT($N217,LEN($N217) - SEARCH("/",$N217))</f>
        <v>drama</v>
      </c>
      <c r="S217" s="9">
        <f>((($J217/60)/60)/24)+DATE(1970,1,1)</f>
        <v>42375.230115740742</v>
      </c>
      <c r="T217" s="9">
        <f>((($I217/60)/60)/24)+DATE(1970,1,1)</f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IF($D218=0,0,$E218*100/$D218)</f>
        <v>55.698439999999998</v>
      </c>
      <c r="P218">
        <f>$E218/$L218</f>
        <v>331.53833333333336</v>
      </c>
      <c r="Q218" t="str">
        <f>LEFT($N218,SEARCH("/",$N218) - 1)</f>
        <v>film &amp; video</v>
      </c>
      <c r="R218" t="str">
        <f>RIGHT($N218,LEN($N218) - SEARCH("/",$N218))</f>
        <v>drama</v>
      </c>
      <c r="S218" s="9">
        <f>((($J218/60)/60)/24)+DATE(1970,1,1)</f>
        <v>42066.958761574075</v>
      </c>
      <c r="T218" s="9">
        <f>((($I218/60)/60)/24)+DATE(1970,1,1)</f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IF($D219=0,0,$E219*100/$D219)</f>
        <v>11.943</v>
      </c>
      <c r="P219">
        <f>$E219/$L219</f>
        <v>314.28947368421052</v>
      </c>
      <c r="Q219" t="str">
        <f>LEFT($N219,SEARCH("/",$N219) - 1)</f>
        <v>film &amp; video</v>
      </c>
      <c r="R219" t="str">
        <f>RIGHT($N219,LEN($N219) - SEARCH("/",$N219))</f>
        <v>drama</v>
      </c>
      <c r="S219" s="9">
        <f>((($J219/60)/60)/24)+DATE(1970,1,1)</f>
        <v>41970.64061342593</v>
      </c>
      <c r="T219" s="9">
        <f>((($I219/60)/60)/24)+DATE(1970,1,1)</f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IF($D220=0,0,$E220*100/$D220)</f>
        <v>2</v>
      </c>
      <c r="P220">
        <f>$E220/$L220</f>
        <v>100</v>
      </c>
      <c r="Q220" t="str">
        <f>LEFT($N220,SEARCH("/",$N220) - 1)</f>
        <v>film &amp; video</v>
      </c>
      <c r="R220" t="str">
        <f>RIGHT($N220,LEN($N220) - SEARCH("/",$N220))</f>
        <v>drama</v>
      </c>
      <c r="S220" s="9">
        <f>((($J220/60)/60)/24)+DATE(1970,1,1)</f>
        <v>42079.628344907411</v>
      </c>
      <c r="T220" s="9">
        <f>((($I220/60)/60)/24)+DATE(1970,1,1)</f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IF($D221=0,0,$E221*100/$D221)</f>
        <v>17.63</v>
      </c>
      <c r="P221">
        <f>$E221/$L221</f>
        <v>115.98684210526316</v>
      </c>
      <c r="Q221" t="str">
        <f>LEFT($N221,SEARCH("/",$N221) - 1)</f>
        <v>film &amp; video</v>
      </c>
      <c r="R221" t="str">
        <f>RIGHT($N221,LEN($N221) - SEARCH("/",$N221))</f>
        <v>drama</v>
      </c>
      <c r="S221" s="9">
        <f>((($J221/60)/60)/24)+DATE(1970,1,1)</f>
        <v>42429.326678240745</v>
      </c>
      <c r="T221" s="9">
        <f>((($I221/60)/60)/24)+DATE(1970,1,1)</f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IF($D222=0,0,$E222*100/$D222)</f>
        <v>0.72</v>
      </c>
      <c r="P222">
        <f>$E222/$L222</f>
        <v>120</v>
      </c>
      <c r="Q222" t="str">
        <f>LEFT($N222,SEARCH("/",$N222) - 1)</f>
        <v>film &amp; video</v>
      </c>
      <c r="R222" t="str">
        <f>RIGHT($N222,LEN($N222) - SEARCH("/",$N222))</f>
        <v>drama</v>
      </c>
      <c r="S222" s="9">
        <f>((($J222/60)/60)/24)+DATE(1970,1,1)</f>
        <v>42195.643865740742</v>
      </c>
      <c r="T222" s="9">
        <f>((($I222/60)/60)/24)+DATE(1970,1,1)</f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IF($D223=0,0,$E223*100/$D223)</f>
        <v>0</v>
      </c>
      <c r="P223" t="e">
        <f>$E223/$L223</f>
        <v>#DIV/0!</v>
      </c>
      <c r="Q223" t="str">
        <f>LEFT($N223,SEARCH("/",$N223) - 1)</f>
        <v>film &amp; video</v>
      </c>
      <c r="R223" t="str">
        <f>RIGHT($N223,LEN($N223) - SEARCH("/",$N223))</f>
        <v>drama</v>
      </c>
      <c r="S223" s="9">
        <f>((($J223/60)/60)/24)+DATE(1970,1,1)</f>
        <v>42031.837546296301</v>
      </c>
      <c r="T223" s="9">
        <f>((($I223/60)/60)/24)+DATE(1970,1,1)</f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IF($D224=0,0,$E224*100/$D224)</f>
        <v>13</v>
      </c>
      <c r="P224">
        <f>$E224/$L224</f>
        <v>65</v>
      </c>
      <c r="Q224" t="str">
        <f>LEFT($N224,SEARCH("/",$N224) - 1)</f>
        <v>film &amp; video</v>
      </c>
      <c r="R224" t="str">
        <f>RIGHT($N224,LEN($N224) - SEARCH("/",$N224))</f>
        <v>drama</v>
      </c>
      <c r="S224" s="9">
        <f>((($J224/60)/60)/24)+DATE(1970,1,1)</f>
        <v>42031.769884259258</v>
      </c>
      <c r="T224" s="9">
        <f>((($I224/60)/60)/24)+DATE(1970,1,1)</f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IF($D225=0,0,$E225*100/$D225)</f>
        <v>0</v>
      </c>
      <c r="P225" t="e">
        <f>$E225/$L225</f>
        <v>#DIV/0!</v>
      </c>
      <c r="Q225" t="str">
        <f>LEFT($N225,SEARCH("/",$N225) - 1)</f>
        <v>film &amp; video</v>
      </c>
      <c r="R225" t="str">
        <f>RIGHT($N225,LEN($N225) - SEARCH("/",$N225))</f>
        <v>drama</v>
      </c>
      <c r="S225" s="9">
        <f>((($J225/60)/60)/24)+DATE(1970,1,1)</f>
        <v>42482.048032407409</v>
      </c>
      <c r="T225" s="9">
        <f>((($I225/60)/60)/24)+DATE(1970,1,1)</f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IF($D226=0,0,$E226*100/$D226)</f>
        <v>0</v>
      </c>
      <c r="P226" t="e">
        <f>$E226/$L226</f>
        <v>#DIV/0!</v>
      </c>
      <c r="Q226" t="str">
        <f>LEFT($N226,SEARCH("/",$N226) - 1)</f>
        <v>film &amp; video</v>
      </c>
      <c r="R226" t="str">
        <f>RIGHT($N226,LEN($N226) - SEARCH("/",$N226))</f>
        <v>drama</v>
      </c>
      <c r="S226" s="9">
        <f>((($J226/60)/60)/24)+DATE(1970,1,1)</f>
        <v>42135.235254629632</v>
      </c>
      <c r="T226" s="9">
        <f>((($I226/60)/60)/24)+DATE(1970,1,1)</f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IF($D227=0,0,$E227*100/$D227)</f>
        <v>0</v>
      </c>
      <c r="P227" t="e">
        <f>$E227/$L227</f>
        <v>#DIV/0!</v>
      </c>
      <c r="Q227" t="str">
        <f>LEFT($N227,SEARCH("/",$N227) - 1)</f>
        <v>film &amp; video</v>
      </c>
      <c r="R227" t="str">
        <f>RIGHT($N227,LEN($N227) - SEARCH("/",$N227))</f>
        <v>drama</v>
      </c>
      <c r="S227" s="9">
        <f>((($J227/60)/60)/24)+DATE(1970,1,1)</f>
        <v>42438.961273148147</v>
      </c>
      <c r="T227" s="9">
        <f>((($I227/60)/60)/24)+DATE(1970,1,1)</f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IF($D228=0,0,$E228*100/$D228)</f>
        <v>0.86206896551724133</v>
      </c>
      <c r="P228">
        <f>$E228/$L228</f>
        <v>125</v>
      </c>
      <c r="Q228" t="str">
        <f>LEFT($N228,SEARCH("/",$N228) - 1)</f>
        <v>film &amp; video</v>
      </c>
      <c r="R228" t="str">
        <f>RIGHT($N228,LEN($N228) - SEARCH("/",$N228))</f>
        <v>drama</v>
      </c>
      <c r="S228" s="9">
        <f>((($J228/60)/60)/24)+DATE(1970,1,1)</f>
        <v>42106.666018518517</v>
      </c>
      <c r="T228" s="9">
        <f>((($I228/60)/60)/24)+DATE(1970,1,1)</f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IF($D229=0,0,$E229*100/$D229)</f>
        <v>0</v>
      </c>
      <c r="P229" t="e">
        <f>$E229/$L229</f>
        <v>#DIV/0!</v>
      </c>
      <c r="Q229" t="str">
        <f>LEFT($N229,SEARCH("/",$N229) - 1)</f>
        <v>film &amp; video</v>
      </c>
      <c r="R229" t="str">
        <f>RIGHT($N229,LEN($N229) - SEARCH("/",$N229))</f>
        <v>drama</v>
      </c>
      <c r="S229" s="9">
        <f>((($J229/60)/60)/24)+DATE(1970,1,1)</f>
        <v>42164.893993055557</v>
      </c>
      <c r="T229" s="9">
        <f>((($I229/60)/60)/24)+DATE(1970,1,1)</f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IF($D230=0,0,$E230*100/$D230)</f>
        <v>0</v>
      </c>
      <c r="P230" t="e">
        <f>$E230/$L230</f>
        <v>#DIV/0!</v>
      </c>
      <c r="Q230" t="str">
        <f>LEFT($N230,SEARCH("/",$N230) - 1)</f>
        <v>film &amp; video</v>
      </c>
      <c r="R230" t="str">
        <f>RIGHT($N230,LEN($N230) - SEARCH("/",$N230))</f>
        <v>drama</v>
      </c>
      <c r="S230" s="9">
        <f>((($J230/60)/60)/24)+DATE(1970,1,1)</f>
        <v>42096.686400462961</v>
      </c>
      <c r="T230" s="9">
        <f>((($I230/60)/60)/24)+DATE(1970,1,1)</f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IF($D231=0,0,$E231*100/$D231)</f>
        <v>0</v>
      </c>
      <c r="P231" t="e">
        <f>$E231/$L231</f>
        <v>#DIV/0!</v>
      </c>
      <c r="Q231" t="str">
        <f>LEFT($N231,SEARCH("/",$N231) - 1)</f>
        <v>film &amp; video</v>
      </c>
      <c r="R231" t="str">
        <f>RIGHT($N231,LEN($N231) - SEARCH("/",$N231))</f>
        <v>drama</v>
      </c>
      <c r="S231" s="9">
        <f>((($J231/60)/60)/24)+DATE(1970,1,1)</f>
        <v>42383.933993055558</v>
      </c>
      <c r="T231" s="9">
        <f>((($I231/60)/60)/24)+DATE(1970,1,1)</f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IF($D232=0,0,$E232*100/$D232)</f>
        <v>0.4</v>
      </c>
      <c r="P232">
        <f>$E232/$L232</f>
        <v>30</v>
      </c>
      <c r="Q232" t="str">
        <f>LEFT($N232,SEARCH("/",$N232) - 1)</f>
        <v>film &amp; video</v>
      </c>
      <c r="R232" t="str">
        <f>RIGHT($N232,LEN($N232) - SEARCH("/",$N232))</f>
        <v>drama</v>
      </c>
      <c r="S232" s="9">
        <f>((($J232/60)/60)/24)+DATE(1970,1,1)</f>
        <v>42129.777210648142</v>
      </c>
      <c r="T232" s="9">
        <f>((($I232/60)/60)/24)+DATE(1970,1,1)</f>
        <v>42159.777210648142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IF($D233=0,0,$E233*100/$D233)</f>
        <v>0</v>
      </c>
      <c r="P233" t="e">
        <f>$E233/$L233</f>
        <v>#DIV/0!</v>
      </c>
      <c r="Q233" t="str">
        <f>LEFT($N233,SEARCH("/",$N233) - 1)</f>
        <v>film &amp; video</v>
      </c>
      <c r="R233" t="str">
        <f>RIGHT($N233,LEN($N233) - SEARCH("/",$N233))</f>
        <v>drama</v>
      </c>
      <c r="S233" s="9">
        <f>((($J233/60)/60)/24)+DATE(1970,1,1)</f>
        <v>42341.958923611113</v>
      </c>
      <c r="T233" s="9">
        <f>((($I233/60)/60)/24)+DATE(1970,1,1)</f>
        <v>42371.958923611113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IF($D234=0,0,$E234*100/$D234)</f>
        <v>2.75</v>
      </c>
      <c r="P234">
        <f>$E234/$L234</f>
        <v>15.714285714285714</v>
      </c>
      <c r="Q234" t="str">
        <f>LEFT($N234,SEARCH("/",$N234) - 1)</f>
        <v>film &amp; video</v>
      </c>
      <c r="R234" t="str">
        <f>RIGHT($N234,LEN($N234) - SEARCH("/",$N234))</f>
        <v>drama</v>
      </c>
      <c r="S234" s="9">
        <f>((($J234/60)/60)/24)+DATE(1970,1,1)</f>
        <v>42032.82576388889</v>
      </c>
      <c r="T234" s="9">
        <f>((($I234/60)/60)/24)+DATE(1970,1,1)</f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IF($D235=0,0,$E235*100/$D235)</f>
        <v>0</v>
      </c>
      <c r="P235" t="e">
        <f>$E235/$L235</f>
        <v>#DIV/0!</v>
      </c>
      <c r="Q235" t="str">
        <f>LEFT($N235,SEARCH("/",$N235) - 1)</f>
        <v>film &amp; video</v>
      </c>
      <c r="R235" t="str">
        <f>RIGHT($N235,LEN($N235) - SEARCH("/",$N235))</f>
        <v>drama</v>
      </c>
      <c r="S235" s="9">
        <f>((($J235/60)/60)/24)+DATE(1970,1,1)</f>
        <v>42612.911712962959</v>
      </c>
      <c r="T235" s="9">
        <f>((($I235/60)/60)/24)+DATE(1970,1,1)</f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IF($D236=0,0,$E236*100/$D236)</f>
        <v>40.1</v>
      </c>
      <c r="P236">
        <f>$E236/$L236</f>
        <v>80.2</v>
      </c>
      <c r="Q236" t="str">
        <f>LEFT($N236,SEARCH("/",$N236) - 1)</f>
        <v>film &amp; video</v>
      </c>
      <c r="R236" t="str">
        <f>RIGHT($N236,LEN($N236) - SEARCH("/",$N236))</f>
        <v>drama</v>
      </c>
      <c r="S236" s="9">
        <f>((($J236/60)/60)/24)+DATE(1970,1,1)</f>
        <v>42136.035405092596</v>
      </c>
      <c r="T236" s="9">
        <f>((($I236/60)/60)/24)+DATE(1970,1,1)</f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IF($D237=0,0,$E237*100/$D237)</f>
        <v>0</v>
      </c>
      <c r="P237" t="e">
        <f>$E237/$L237</f>
        <v>#DIV/0!</v>
      </c>
      <c r="Q237" t="str">
        <f>LEFT($N237,SEARCH("/",$N237) - 1)</f>
        <v>film &amp; video</v>
      </c>
      <c r="R237" t="str">
        <f>RIGHT($N237,LEN($N237) - SEARCH("/",$N237))</f>
        <v>drama</v>
      </c>
      <c r="S237" s="9">
        <f>((($J237/60)/60)/24)+DATE(1970,1,1)</f>
        <v>42164.908530092594</v>
      </c>
      <c r="T237" s="9">
        <f>((($I237/60)/60)/24)+DATE(1970,1,1)</f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IF($D238=0,0,$E238*100/$D238)</f>
        <v>0</v>
      </c>
      <c r="P238" t="e">
        <f>$E238/$L238</f>
        <v>#DIV/0!</v>
      </c>
      <c r="Q238" t="str">
        <f>LEFT($N238,SEARCH("/",$N238) - 1)</f>
        <v>film &amp; video</v>
      </c>
      <c r="R238" t="str">
        <f>RIGHT($N238,LEN($N238) - SEARCH("/",$N238))</f>
        <v>drama</v>
      </c>
      <c r="S238" s="9">
        <f>((($J238/60)/60)/24)+DATE(1970,1,1)</f>
        <v>42321.08447916666</v>
      </c>
      <c r="T238" s="9">
        <f>((($I238/60)/60)/24)+DATE(1970,1,1)</f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IF($D239=0,0,$E239*100/$D239)</f>
        <v>0.33333333333333331</v>
      </c>
      <c r="P239">
        <f>$E239/$L239</f>
        <v>50</v>
      </c>
      <c r="Q239" t="str">
        <f>LEFT($N239,SEARCH("/",$N239) - 1)</f>
        <v>film &amp; video</v>
      </c>
      <c r="R239" t="str">
        <f>RIGHT($N239,LEN($N239) - SEARCH("/",$N239))</f>
        <v>drama</v>
      </c>
      <c r="S239" s="9">
        <f>((($J239/60)/60)/24)+DATE(1970,1,1)</f>
        <v>42377.577187499999</v>
      </c>
      <c r="T239" s="9">
        <f>((($I239/60)/60)/24)+DATE(1970,1,1)</f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IF($D240=0,0,$E240*100/$D240)</f>
        <v>0</v>
      </c>
      <c r="P240" t="e">
        <f>$E240/$L240</f>
        <v>#DIV/0!</v>
      </c>
      <c r="Q240" t="str">
        <f>LEFT($N240,SEARCH("/",$N240) - 1)</f>
        <v>film &amp; video</v>
      </c>
      <c r="R240" t="str">
        <f>RIGHT($N240,LEN($N240) - SEARCH("/",$N240))</f>
        <v>drama</v>
      </c>
      <c r="S240" s="9">
        <f>((($J240/60)/60)/24)+DATE(1970,1,1)</f>
        <v>42713.962499999994</v>
      </c>
      <c r="T240" s="9">
        <f>((($I240/60)/60)/24)+DATE(1970,1,1)</f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IF($D241=0,0,$E241*100/$D241)</f>
        <v>25</v>
      </c>
      <c r="P241">
        <f>$E241/$L241</f>
        <v>50</v>
      </c>
      <c r="Q241" t="str">
        <f>LEFT($N241,SEARCH("/",$N241) - 1)</f>
        <v>film &amp; video</v>
      </c>
      <c r="R241" t="str">
        <f>RIGHT($N241,LEN($N241) - SEARCH("/",$N241))</f>
        <v>drama</v>
      </c>
      <c r="S241" s="9">
        <f>((($J241/60)/60)/24)+DATE(1970,1,1)</f>
        <v>42297.110300925924</v>
      </c>
      <c r="T241" s="9">
        <f>((($I241/60)/60)/24)+DATE(1970,1,1)</f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IF($D242=0,0,$E242*100/$D242)</f>
        <v>107.63413333333334</v>
      </c>
      <c r="P242">
        <f>$E242/$L242</f>
        <v>117.84759124087591</v>
      </c>
      <c r="Q242" t="str">
        <f>LEFT($N242,SEARCH("/",$N242) - 1)</f>
        <v>film &amp; video</v>
      </c>
      <c r="R242" t="str">
        <f>RIGHT($N242,LEN($N242) - SEARCH("/",$N242))</f>
        <v>documentary</v>
      </c>
      <c r="S242" s="9">
        <f>((($J242/60)/60)/24)+DATE(1970,1,1)</f>
        <v>41354.708460648151</v>
      </c>
      <c r="T242" s="9">
        <f>((($I242/60)/60)/24)+DATE(1970,1,1)</f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IF($D243=0,0,$E243*100/$D243)</f>
        <v>112.63736263736264</v>
      </c>
      <c r="P243">
        <f>$E243/$L243</f>
        <v>109.04255319148936</v>
      </c>
      <c r="Q243" t="str">
        <f>LEFT($N243,SEARCH("/",$N243) - 1)</f>
        <v>film &amp; video</v>
      </c>
      <c r="R243" t="str">
        <f>RIGHT($N243,LEN($N243) - SEARCH("/",$N243))</f>
        <v>documentary</v>
      </c>
      <c r="S243" s="9">
        <f>((($J243/60)/60)/24)+DATE(1970,1,1)</f>
        <v>41949.697962962964</v>
      </c>
      <c r="T243" s="9">
        <f>((($I243/60)/60)/24)+DATE(1970,1,1)</f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IF($D244=0,0,$E244*100/$D244)</f>
        <v>113.46153846153847</v>
      </c>
      <c r="P244">
        <f>$E244/$L244</f>
        <v>73.019801980198025</v>
      </c>
      <c r="Q244" t="str">
        <f>LEFT($N244,SEARCH("/",$N244) - 1)</f>
        <v>film &amp; video</v>
      </c>
      <c r="R244" t="str">
        <f>RIGHT($N244,LEN($N244) - SEARCH("/",$N244))</f>
        <v>documentary</v>
      </c>
      <c r="S244" s="9">
        <f>((($J244/60)/60)/24)+DATE(1970,1,1)</f>
        <v>40862.492939814816</v>
      </c>
      <c r="T244" s="9">
        <f>((($I244/60)/60)/24)+DATE(1970,1,1)</f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IF($D245=0,0,$E245*100/$D245)</f>
        <v>102.592</v>
      </c>
      <c r="P245">
        <f>$E245/$L245</f>
        <v>78.195121951219505</v>
      </c>
      <c r="Q245" t="str">
        <f>LEFT($N245,SEARCH("/",$N245) - 1)</f>
        <v>film &amp; video</v>
      </c>
      <c r="R245" t="str">
        <f>RIGHT($N245,LEN($N245) - SEARCH("/",$N245))</f>
        <v>documentary</v>
      </c>
      <c r="S245" s="9">
        <f>((($J245/60)/60)/24)+DATE(1970,1,1)</f>
        <v>41662.047500000001</v>
      </c>
      <c r="T245" s="9">
        <f>((($I245/60)/60)/24)+DATE(1970,1,1)</f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IF($D246=0,0,$E246*100/$D246)</f>
        <v>113.75714285714285</v>
      </c>
      <c r="P246">
        <f>$E246/$L246</f>
        <v>47.398809523809526</v>
      </c>
      <c r="Q246" t="str">
        <f>LEFT($N246,SEARCH("/",$N246) - 1)</f>
        <v>film &amp; video</v>
      </c>
      <c r="R246" t="str">
        <f>RIGHT($N246,LEN($N246) - SEARCH("/",$N246))</f>
        <v>documentary</v>
      </c>
      <c r="S246" s="9">
        <f>((($J246/60)/60)/24)+DATE(1970,1,1)</f>
        <v>40213.323599537034</v>
      </c>
      <c r="T246" s="9">
        <f>((($I246/60)/60)/24)+DATE(1970,1,1)</f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IF($D247=0,0,$E247*100/$D247)</f>
        <v>103.72</v>
      </c>
      <c r="P247">
        <f>$E247/$L247</f>
        <v>54.020833333333336</v>
      </c>
      <c r="Q247" t="str">
        <f>LEFT($N247,SEARCH("/",$N247) - 1)</f>
        <v>film &amp; video</v>
      </c>
      <c r="R247" t="str">
        <f>RIGHT($N247,LEN($N247) - SEARCH("/",$N247))</f>
        <v>documentary</v>
      </c>
      <c r="S247" s="9">
        <f>((($J247/60)/60)/24)+DATE(1970,1,1)</f>
        <v>41107.053067129629</v>
      </c>
      <c r="T247" s="9">
        <f>((($I247/60)/60)/24)+DATE(1970,1,1)</f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IF($D248=0,0,$E248*100/$D248)</f>
        <v>305.45999999999998</v>
      </c>
      <c r="P248">
        <f>$E248/$L248</f>
        <v>68.488789237668158</v>
      </c>
      <c r="Q248" t="str">
        <f>LEFT($N248,SEARCH("/",$N248) - 1)</f>
        <v>film &amp; video</v>
      </c>
      <c r="R248" t="str">
        <f>RIGHT($N248,LEN($N248) - SEARCH("/",$N248))</f>
        <v>documentary</v>
      </c>
      <c r="S248" s="9">
        <f>((($J248/60)/60)/24)+DATE(1970,1,1)</f>
        <v>40480.363483796296</v>
      </c>
      <c r="T248" s="9">
        <f>((($I248/60)/60)/24)+DATE(1970,1,1)</f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IF($D249=0,0,$E249*100/$D249)</f>
        <v>134.1</v>
      </c>
      <c r="P249">
        <f>$E249/$L249</f>
        <v>108.14516129032258</v>
      </c>
      <c r="Q249" t="str">
        <f>LEFT($N249,SEARCH("/",$N249) - 1)</f>
        <v>film &amp; video</v>
      </c>
      <c r="R249" t="str">
        <f>RIGHT($N249,LEN($N249) - SEARCH("/",$N249))</f>
        <v>documentary</v>
      </c>
      <c r="S249" s="9">
        <f>((($J249/60)/60)/24)+DATE(1970,1,1)</f>
        <v>40430.604328703703</v>
      </c>
      <c r="T249" s="9">
        <f>((($I249/60)/60)/24)+DATE(1970,1,1)</f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IF($D250=0,0,$E250*100/$D250)</f>
        <v>101.33294117647058</v>
      </c>
      <c r="P250">
        <f>$E250/$L250</f>
        <v>589.95205479452056</v>
      </c>
      <c r="Q250" t="str">
        <f>LEFT($N250,SEARCH("/",$N250) - 1)</f>
        <v>film &amp; video</v>
      </c>
      <c r="R250" t="str">
        <f>RIGHT($N250,LEN($N250) - SEARCH("/",$N250))</f>
        <v>documentary</v>
      </c>
      <c r="S250" s="9">
        <f>((($J250/60)/60)/24)+DATE(1970,1,1)</f>
        <v>40870.774409722224</v>
      </c>
      <c r="T250" s="9">
        <f>((($I250/60)/60)/24)+DATE(1970,1,1)</f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IF($D251=0,0,$E251*100/$D251)</f>
        <v>112.92</v>
      </c>
      <c r="P251">
        <f>$E251/$L251</f>
        <v>48.051063829787232</v>
      </c>
      <c r="Q251" t="str">
        <f>LEFT($N251,SEARCH("/",$N251) - 1)</f>
        <v>film &amp; video</v>
      </c>
      <c r="R251" t="str">
        <f>RIGHT($N251,LEN($N251) - SEARCH("/",$N251))</f>
        <v>documentary</v>
      </c>
      <c r="S251" s="9">
        <f>((($J251/60)/60)/24)+DATE(1970,1,1)</f>
        <v>40332.923842592594</v>
      </c>
      <c r="T251" s="9">
        <f>((($I251/60)/60)/24)+DATE(1970,1,1)</f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IF($D252=0,0,$E252*100/$D252)</f>
        <v>105.58333333333333</v>
      </c>
      <c r="P252">
        <f>$E252/$L252</f>
        <v>72.482837528604122</v>
      </c>
      <c r="Q252" t="str">
        <f>LEFT($N252,SEARCH("/",$N252) - 1)</f>
        <v>film &amp; video</v>
      </c>
      <c r="R252" t="str">
        <f>RIGHT($N252,LEN($N252) - SEARCH("/",$N252))</f>
        <v>documentary</v>
      </c>
      <c r="S252" s="9">
        <f>((($J252/60)/60)/24)+DATE(1970,1,1)</f>
        <v>41401.565868055557</v>
      </c>
      <c r="T252" s="9">
        <f>((($I252/60)/60)/24)+DATE(1970,1,1)</f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IF($D253=0,0,$E253*100/$D253)</f>
        <v>125.57142857142857</v>
      </c>
      <c r="P253">
        <f>$E253/$L253</f>
        <v>57.077922077922075</v>
      </c>
      <c r="Q253" t="str">
        <f>LEFT($N253,SEARCH("/",$N253) - 1)</f>
        <v>film &amp; video</v>
      </c>
      <c r="R253" t="str">
        <f>RIGHT($N253,LEN($N253) - SEARCH("/",$N253))</f>
        <v>documentary</v>
      </c>
      <c r="S253" s="9">
        <f>((($J253/60)/60)/24)+DATE(1970,1,1)</f>
        <v>41013.787569444445</v>
      </c>
      <c r="T253" s="9">
        <f>((($I253/60)/60)/24)+DATE(1970,1,1)</f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IF($D254=0,0,$E254*100/$D254)</f>
        <v>184.56</v>
      </c>
      <c r="P254">
        <f>$E254/$L254</f>
        <v>85.444444444444443</v>
      </c>
      <c r="Q254" t="str">
        <f>LEFT($N254,SEARCH("/",$N254) - 1)</f>
        <v>film &amp; video</v>
      </c>
      <c r="R254" t="str">
        <f>RIGHT($N254,LEN($N254) - SEARCH("/",$N254))</f>
        <v>documentary</v>
      </c>
      <c r="S254" s="9">
        <f>((($J254/60)/60)/24)+DATE(1970,1,1)</f>
        <v>40266.662708333337</v>
      </c>
      <c r="T254" s="9">
        <f>((($I254/60)/60)/24)+DATE(1970,1,1)</f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IF($D255=0,0,$E255*100/$D255)</f>
        <v>100.73333333333333</v>
      </c>
      <c r="P255">
        <f>$E255/$L255</f>
        <v>215.85714285714286</v>
      </c>
      <c r="Q255" t="str">
        <f>LEFT($N255,SEARCH("/",$N255) - 1)</f>
        <v>film &amp; video</v>
      </c>
      <c r="R255" t="str">
        <f>RIGHT($N255,LEN($N255) - SEARCH("/",$N255))</f>
        <v>documentary</v>
      </c>
      <c r="S255" s="9">
        <f>((($J255/60)/60)/24)+DATE(1970,1,1)</f>
        <v>40924.650868055556</v>
      </c>
      <c r="T255" s="9">
        <f>((($I255/60)/60)/24)+DATE(1970,1,1)</f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IF($D256=0,0,$E256*100/$D256)</f>
        <v>116.94725</v>
      </c>
      <c r="P256">
        <f>$E256/$L256</f>
        <v>89.38643312101911</v>
      </c>
      <c r="Q256" t="str">
        <f>LEFT($N256,SEARCH("/",$N256) - 1)</f>
        <v>film &amp; video</v>
      </c>
      <c r="R256" t="str">
        <f>RIGHT($N256,LEN($N256) - SEARCH("/",$N256))</f>
        <v>documentary</v>
      </c>
      <c r="S256" s="9">
        <f>((($J256/60)/60)/24)+DATE(1970,1,1)</f>
        <v>42263.952662037031</v>
      </c>
      <c r="T256" s="9">
        <f>((($I256/60)/60)/24)+DATE(1970,1,1)</f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IF($D257=0,0,$E257*100/$D257)</f>
        <v>106.73325</v>
      </c>
      <c r="P257">
        <f>$E257/$L257</f>
        <v>45.418404255319146</v>
      </c>
      <c r="Q257" t="str">
        <f>LEFT($N257,SEARCH("/",$N257) - 1)</f>
        <v>film &amp; video</v>
      </c>
      <c r="R257" t="str">
        <f>RIGHT($N257,LEN($N257) - SEARCH("/",$N257))</f>
        <v>documentary</v>
      </c>
      <c r="S257" s="9">
        <f>((($J257/60)/60)/24)+DATE(1970,1,1)</f>
        <v>40588.526412037041</v>
      </c>
      <c r="T257" s="9">
        <f>((($I257/60)/60)/24)+DATE(1970,1,1)</f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IF($D258=0,0,$E258*100/$D258)</f>
        <v>139.1</v>
      </c>
      <c r="P258">
        <f>$E258/$L258</f>
        <v>65.756363636363631</v>
      </c>
      <c r="Q258" t="str">
        <f>LEFT($N258,SEARCH("/",$N258) - 1)</f>
        <v>film &amp; video</v>
      </c>
      <c r="R258" t="str">
        <f>RIGHT($N258,LEN($N258) - SEARCH("/",$N258))</f>
        <v>documentary</v>
      </c>
      <c r="S258" s="9">
        <f>((($J258/60)/60)/24)+DATE(1970,1,1)</f>
        <v>41319.769293981481</v>
      </c>
      <c r="T258" s="9">
        <f>((($I258/60)/60)/24)+DATE(1970,1,1)</f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IF($D259=0,0,$E259*100/$D259)</f>
        <v>106.7264857142857</v>
      </c>
      <c r="P259">
        <f>$E259/$L259</f>
        <v>66.70405357142856</v>
      </c>
      <c r="Q259" t="str">
        <f>LEFT($N259,SEARCH("/",$N259) - 1)</f>
        <v>film &amp; video</v>
      </c>
      <c r="R259" t="str">
        <f>RIGHT($N259,LEN($N259) - SEARCH("/",$N259))</f>
        <v>documentary</v>
      </c>
      <c r="S259" s="9">
        <f>((($J259/60)/60)/24)+DATE(1970,1,1)</f>
        <v>42479.626875000002</v>
      </c>
      <c r="T259" s="9">
        <f>((($I259/60)/60)/24)+DATE(1970,1,1)</f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IF($D260=0,0,$E260*100/$D260)</f>
        <v>191.14</v>
      </c>
      <c r="P260">
        <f>$E260/$L260</f>
        <v>83.345930232558146</v>
      </c>
      <c r="Q260" t="str">
        <f>LEFT($N260,SEARCH("/",$N260) - 1)</f>
        <v>film &amp; video</v>
      </c>
      <c r="R260" t="str">
        <f>RIGHT($N260,LEN($N260) - SEARCH("/",$N260))</f>
        <v>documentary</v>
      </c>
      <c r="S260" s="9">
        <f>((($J260/60)/60)/24)+DATE(1970,1,1)</f>
        <v>40682.051689814813</v>
      </c>
      <c r="T260" s="9">
        <f>((($I260/60)/60)/24)+DATE(1970,1,1)</f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IF($D261=0,0,$E261*100/$D261)</f>
        <v>131.93789333333334</v>
      </c>
      <c r="P261">
        <f>$E261/$L261</f>
        <v>105.04609341825902</v>
      </c>
      <c r="Q261" t="str">
        <f>LEFT($N261,SEARCH("/",$N261) - 1)</f>
        <v>film &amp; video</v>
      </c>
      <c r="R261" t="str">
        <f>RIGHT($N261,LEN($N261) - SEARCH("/",$N261))</f>
        <v>documentary</v>
      </c>
      <c r="S261" s="9">
        <f>((($J261/60)/60)/24)+DATE(1970,1,1)</f>
        <v>42072.738067129627</v>
      </c>
      <c r="T261" s="9">
        <f>((($I261/60)/60)/24)+DATE(1970,1,1)</f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IF($D262=0,0,$E262*100/$D262)</f>
        <v>106.4</v>
      </c>
      <c r="P262">
        <f>$E262/$L262</f>
        <v>120.90909090909091</v>
      </c>
      <c r="Q262" t="str">
        <f>LEFT($N262,SEARCH("/",$N262) - 1)</f>
        <v>film &amp; video</v>
      </c>
      <c r="R262" t="str">
        <f>RIGHT($N262,LEN($N262) - SEARCH("/",$N262))</f>
        <v>documentary</v>
      </c>
      <c r="S262" s="9">
        <f>((($J262/60)/60)/24)+DATE(1970,1,1)</f>
        <v>40330.755543981482</v>
      </c>
      <c r="T262" s="9">
        <f>((($I262/60)/60)/24)+DATE(1970,1,1)</f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IF($D263=0,0,$E263*100/$D263)</f>
        <v>107.4</v>
      </c>
      <c r="P263">
        <f>$E263/$L263</f>
        <v>97.63636363636364</v>
      </c>
      <c r="Q263" t="str">
        <f>LEFT($N263,SEARCH("/",$N263) - 1)</f>
        <v>film &amp; video</v>
      </c>
      <c r="R263" t="str">
        <f>RIGHT($N263,LEN($N263) - SEARCH("/",$N263))</f>
        <v>documentary</v>
      </c>
      <c r="S263" s="9">
        <f>((($J263/60)/60)/24)+DATE(1970,1,1)</f>
        <v>41017.885462962964</v>
      </c>
      <c r="T263" s="9">
        <f>((($I263/60)/60)/24)+DATE(1970,1,1)</f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IF($D264=0,0,$E264*100/$D264)</f>
        <v>240</v>
      </c>
      <c r="P264">
        <f>$E264/$L264</f>
        <v>41.379310344827587</v>
      </c>
      <c r="Q264" t="str">
        <f>LEFT($N264,SEARCH("/",$N264) - 1)</f>
        <v>film &amp; video</v>
      </c>
      <c r="R264" t="str">
        <f>RIGHT($N264,LEN($N264) - SEARCH("/",$N264))</f>
        <v>documentary</v>
      </c>
      <c r="S264" s="9">
        <f>((($J264/60)/60)/24)+DATE(1970,1,1)</f>
        <v>40555.24800925926</v>
      </c>
      <c r="T264" s="9">
        <f>((($I264/60)/60)/24)+DATE(1970,1,1)</f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IF($D265=0,0,$E265*100/$D265)</f>
        <v>118.08108</v>
      </c>
      <c r="P265">
        <f>$E265/$L265</f>
        <v>30.654485981308412</v>
      </c>
      <c r="Q265" t="str">
        <f>LEFT($N265,SEARCH("/",$N265) - 1)</f>
        <v>film &amp; video</v>
      </c>
      <c r="R265" t="str">
        <f>RIGHT($N265,LEN($N265) - SEARCH("/",$N265))</f>
        <v>documentary</v>
      </c>
      <c r="S265" s="9">
        <f>((($J265/60)/60)/24)+DATE(1970,1,1)</f>
        <v>41149.954791666663</v>
      </c>
      <c r="T265" s="9">
        <f>((($I265/60)/60)/24)+DATE(1970,1,1)</f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IF($D266=0,0,$E266*100/$D266)</f>
        <v>118.2</v>
      </c>
      <c r="P266">
        <f>$E266/$L266</f>
        <v>64.945054945054949</v>
      </c>
      <c r="Q266" t="str">
        <f>LEFT($N266,SEARCH("/",$N266) - 1)</f>
        <v>film &amp; video</v>
      </c>
      <c r="R266" t="str">
        <f>RIGHT($N266,LEN($N266) - SEARCH("/",$N266))</f>
        <v>documentary</v>
      </c>
      <c r="S266" s="9">
        <f>((($J266/60)/60)/24)+DATE(1970,1,1)</f>
        <v>41010.620312500003</v>
      </c>
      <c r="T266" s="9">
        <f>((($I266/60)/60)/24)+DATE(1970,1,1)</f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IF($D267=0,0,$E267*100/$D267)</f>
        <v>111.1</v>
      </c>
      <c r="P267">
        <f>$E267/$L267</f>
        <v>95.775862068965523</v>
      </c>
      <c r="Q267" t="str">
        <f>LEFT($N267,SEARCH("/",$N267) - 1)</f>
        <v>film &amp; video</v>
      </c>
      <c r="R267" t="str">
        <f>RIGHT($N267,LEN($N267) - SEARCH("/",$N267))</f>
        <v>documentary</v>
      </c>
      <c r="S267" s="9">
        <f>((($J267/60)/60)/24)+DATE(1970,1,1)</f>
        <v>40267.245717592588</v>
      </c>
      <c r="T267" s="9">
        <f>((($I267/60)/60)/24)+DATE(1970,1,1)</f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IF($D268=0,0,$E268*100/$D268)</f>
        <v>145.5</v>
      </c>
      <c r="P268">
        <f>$E268/$L268</f>
        <v>40.416666666666664</v>
      </c>
      <c r="Q268" t="str">
        <f>LEFT($N268,SEARCH("/",$N268) - 1)</f>
        <v>film &amp; video</v>
      </c>
      <c r="R268" t="str">
        <f>RIGHT($N268,LEN($N268) - SEARCH("/",$N268))</f>
        <v>documentary</v>
      </c>
      <c r="S268" s="9">
        <f>((($J268/60)/60)/24)+DATE(1970,1,1)</f>
        <v>40205.174849537041</v>
      </c>
      <c r="T268" s="9">
        <f>((($I268/60)/60)/24)+DATE(1970,1,1)</f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IF($D269=0,0,$E269*100/$D269)</f>
        <v>131.62883248730964</v>
      </c>
      <c r="P269">
        <f>$E269/$L269</f>
        <v>78.578424242424248</v>
      </c>
      <c r="Q269" t="str">
        <f>LEFT($N269,SEARCH("/",$N269) - 1)</f>
        <v>film &amp; video</v>
      </c>
      <c r="R269" t="str">
        <f>RIGHT($N269,LEN($N269) - SEARCH("/",$N269))</f>
        <v>documentary</v>
      </c>
      <c r="S269" s="9">
        <f>((($J269/60)/60)/24)+DATE(1970,1,1)</f>
        <v>41785.452534722222</v>
      </c>
      <c r="T269" s="9">
        <f>((($I269/60)/60)/24)+DATE(1970,1,1)</f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IF($D270=0,0,$E270*100/$D270)</f>
        <v>111.4</v>
      </c>
      <c r="P270">
        <f>$E270/$L270</f>
        <v>50.18018018018018</v>
      </c>
      <c r="Q270" t="str">
        <f>LEFT($N270,SEARCH("/",$N270) - 1)</f>
        <v>film &amp; video</v>
      </c>
      <c r="R270" t="str">
        <f>RIGHT($N270,LEN($N270) - SEARCH("/",$N270))</f>
        <v>documentary</v>
      </c>
      <c r="S270" s="9">
        <f>((($J270/60)/60)/24)+DATE(1970,1,1)</f>
        <v>40809.15252314815</v>
      </c>
      <c r="T270" s="9">
        <f>((($I270/60)/60)/24)+DATE(1970,1,1)</f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IF($D271=0,0,$E271*100/$D271)</f>
        <v>147.23376999999999</v>
      </c>
      <c r="P271">
        <f>$E271/$L271</f>
        <v>92.251735588972423</v>
      </c>
      <c r="Q271" t="str">
        <f>LEFT($N271,SEARCH("/",$N271) - 1)</f>
        <v>film &amp; video</v>
      </c>
      <c r="R271" t="str">
        <f>RIGHT($N271,LEN($N271) - SEARCH("/",$N271))</f>
        <v>documentary</v>
      </c>
      <c r="S271" s="9">
        <f>((($J271/60)/60)/24)+DATE(1970,1,1)</f>
        <v>42758.197013888886</v>
      </c>
      <c r="T271" s="9">
        <f>((($I271/60)/60)/24)+DATE(1970,1,1)</f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IF($D272=0,0,$E272*100/$D272)</f>
        <v>152.60869565217391</v>
      </c>
      <c r="P272">
        <f>$E272/$L272</f>
        <v>57.540983606557376</v>
      </c>
      <c r="Q272" t="str">
        <f>LEFT($N272,SEARCH("/",$N272) - 1)</f>
        <v>film &amp; video</v>
      </c>
      <c r="R272" t="str">
        <f>RIGHT($N272,LEN($N272) - SEARCH("/",$N272))</f>
        <v>documentary</v>
      </c>
      <c r="S272" s="9">
        <f>((($J272/60)/60)/24)+DATE(1970,1,1)</f>
        <v>40637.866550925923</v>
      </c>
      <c r="T272" s="9">
        <f>((($I272/60)/60)/24)+DATE(1970,1,1)</f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IF($D273=0,0,$E273*100/$D273)</f>
        <v>104.68</v>
      </c>
      <c r="P273">
        <f>$E273/$L273</f>
        <v>109.42160278745645</v>
      </c>
      <c r="Q273" t="str">
        <f>LEFT($N273,SEARCH("/",$N273) - 1)</f>
        <v>film &amp; video</v>
      </c>
      <c r="R273" t="str">
        <f>RIGHT($N273,LEN($N273) - SEARCH("/",$N273))</f>
        <v>documentary</v>
      </c>
      <c r="S273" s="9">
        <f>((($J273/60)/60)/24)+DATE(1970,1,1)</f>
        <v>41612.10024305556</v>
      </c>
      <c r="T273" s="9">
        <f>((($I273/60)/60)/24)+DATE(1970,1,1)</f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IF($D274=0,0,$E274*100/$D274)</f>
        <v>177.43366666666665</v>
      </c>
      <c r="P274">
        <f>$E274/$L274</f>
        <v>81.892461538461546</v>
      </c>
      <c r="Q274" t="str">
        <f>LEFT($N274,SEARCH("/",$N274) - 1)</f>
        <v>film &amp; video</v>
      </c>
      <c r="R274" t="str">
        <f>RIGHT($N274,LEN($N274) - SEARCH("/",$N274))</f>
        <v>documentary</v>
      </c>
      <c r="S274" s="9">
        <f>((($J274/60)/60)/24)+DATE(1970,1,1)</f>
        <v>40235.900358796294</v>
      </c>
      <c r="T274" s="9">
        <f>((($I274/60)/60)/24)+DATE(1970,1,1)</f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IF($D275=0,0,$E275*100/$D275)</f>
        <v>107.7758</v>
      </c>
      <c r="P275">
        <f>$E275/$L275</f>
        <v>45.667711864406776</v>
      </c>
      <c r="Q275" t="str">
        <f>LEFT($N275,SEARCH("/",$N275) - 1)</f>
        <v>film &amp; video</v>
      </c>
      <c r="R275" t="str">
        <f>RIGHT($N275,LEN($N275) - SEARCH("/",$N275))</f>
        <v>documentary</v>
      </c>
      <c r="S275" s="9">
        <f>((($J275/60)/60)/24)+DATE(1970,1,1)</f>
        <v>40697.498449074075</v>
      </c>
      <c r="T275" s="9">
        <f>((($I275/60)/60)/24)+DATE(1970,1,1)</f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IF($D276=0,0,$E276*100/$D276)</f>
        <v>156</v>
      </c>
      <c r="P276">
        <f>$E276/$L276</f>
        <v>55.221238938053098</v>
      </c>
      <c r="Q276" t="str">
        <f>LEFT($N276,SEARCH("/",$N276) - 1)</f>
        <v>film &amp; video</v>
      </c>
      <c r="R276" t="str">
        <f>RIGHT($N276,LEN($N276) - SEARCH("/",$N276))</f>
        <v>documentary</v>
      </c>
      <c r="S276" s="9">
        <f>((($J276/60)/60)/24)+DATE(1970,1,1)</f>
        <v>40969.912372685183</v>
      </c>
      <c r="T276" s="9">
        <f>((($I276/60)/60)/24)+DATE(1970,1,1)</f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IF($D277=0,0,$E277*100/$D277)</f>
        <v>108.395</v>
      </c>
      <c r="P277">
        <f>$E277/$L277</f>
        <v>65.298192771084331</v>
      </c>
      <c r="Q277" t="str">
        <f>LEFT($N277,SEARCH("/",$N277) - 1)</f>
        <v>film &amp; video</v>
      </c>
      <c r="R277" t="str">
        <f>RIGHT($N277,LEN($N277) - SEARCH("/",$N277))</f>
        <v>documentary</v>
      </c>
      <c r="S277" s="9">
        <f>((($J277/60)/60)/24)+DATE(1970,1,1)</f>
        <v>41193.032013888893</v>
      </c>
      <c r="T277" s="9">
        <f>((($I277/60)/60)/24)+DATE(1970,1,1)</f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IF($D278=0,0,$E278*100/$D278)</f>
        <v>147.6</v>
      </c>
      <c r="P278">
        <f>$E278/$L278</f>
        <v>95.225806451612897</v>
      </c>
      <c r="Q278" t="str">
        <f>LEFT($N278,SEARCH("/",$N278) - 1)</f>
        <v>film &amp; video</v>
      </c>
      <c r="R278" t="str">
        <f>RIGHT($N278,LEN($N278) - SEARCH("/",$N278))</f>
        <v>documentary</v>
      </c>
      <c r="S278" s="9">
        <f>((($J278/60)/60)/24)+DATE(1970,1,1)</f>
        <v>40967.081874999996</v>
      </c>
      <c r="T278" s="9">
        <f>((($I278/60)/60)/24)+DATE(1970,1,1)</f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IF($D279=0,0,$E279*100/$D279)</f>
        <v>110.38153846153845</v>
      </c>
      <c r="P279">
        <f>$E279/$L279</f>
        <v>75.444794952681391</v>
      </c>
      <c r="Q279" t="str">
        <f>LEFT($N279,SEARCH("/",$N279) - 1)</f>
        <v>film &amp; video</v>
      </c>
      <c r="R279" t="str">
        <f>RIGHT($N279,LEN($N279) - SEARCH("/",$N279))</f>
        <v>documentary</v>
      </c>
      <c r="S279" s="9">
        <f>((($J279/60)/60)/24)+DATE(1970,1,1)</f>
        <v>42117.891423611116</v>
      </c>
      <c r="T279" s="9">
        <f>((($I279/60)/60)/24)+DATE(1970,1,1)</f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IF($D280=0,0,$E280*100/$D280)</f>
        <v>150.34814814814814</v>
      </c>
      <c r="P280">
        <f>$E280/$L280</f>
        <v>97.816867469879512</v>
      </c>
      <c r="Q280" t="str">
        <f>LEFT($N280,SEARCH("/",$N280) - 1)</f>
        <v>film &amp; video</v>
      </c>
      <c r="R280" t="str">
        <f>RIGHT($N280,LEN($N280) - SEARCH("/",$N280))</f>
        <v>documentary</v>
      </c>
      <c r="S280" s="9">
        <f>((($J280/60)/60)/24)+DATE(1970,1,1)</f>
        <v>41164.040960648148</v>
      </c>
      <c r="T280" s="9">
        <f>((($I280/60)/60)/24)+DATE(1970,1,1)</f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IF($D281=0,0,$E281*100/$D281)</f>
        <v>157.31829411764707</v>
      </c>
      <c r="P281">
        <f>$E281/$L281</f>
        <v>87.685606557377056</v>
      </c>
      <c r="Q281" t="str">
        <f>LEFT($N281,SEARCH("/",$N281) - 1)</f>
        <v>film &amp; video</v>
      </c>
      <c r="R281" t="str">
        <f>RIGHT($N281,LEN($N281) - SEARCH("/",$N281))</f>
        <v>documentary</v>
      </c>
      <c r="S281" s="9">
        <f>((($J281/60)/60)/24)+DATE(1970,1,1)</f>
        <v>42759.244166666671</v>
      </c>
      <c r="T281" s="9">
        <f>((($I281/60)/60)/24)+DATE(1970,1,1)</f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IF($D282=0,0,$E282*100/$D282)</f>
        <v>156.14400000000001</v>
      </c>
      <c r="P282">
        <f>$E282/$L282</f>
        <v>54.748948106591868</v>
      </c>
      <c r="Q282" t="str">
        <f>LEFT($N282,SEARCH("/",$N282) - 1)</f>
        <v>film &amp; video</v>
      </c>
      <c r="R282" t="str">
        <f>RIGHT($N282,LEN($N282) - SEARCH("/",$N282))</f>
        <v>documentary</v>
      </c>
      <c r="S282" s="9">
        <f>((($J282/60)/60)/24)+DATE(1970,1,1)</f>
        <v>41744.590682870366</v>
      </c>
      <c r="T282" s="9">
        <f>((($I282/60)/60)/24)+DATE(1970,1,1)</f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IF($D283=0,0,$E283*100/$D283)</f>
        <v>120.58763636363636</v>
      </c>
      <c r="P283">
        <f>$E283/$L283</f>
        <v>83.953417721518989</v>
      </c>
      <c r="Q283" t="str">
        <f>LEFT($N283,SEARCH("/",$N283) - 1)</f>
        <v>film &amp; video</v>
      </c>
      <c r="R283" t="str">
        <f>RIGHT($N283,LEN($N283) - SEARCH("/",$N283))</f>
        <v>documentary</v>
      </c>
      <c r="S283" s="9">
        <f>((($J283/60)/60)/24)+DATE(1970,1,1)</f>
        <v>39950.163344907407</v>
      </c>
      <c r="T283" s="9">
        <f>((($I283/60)/60)/24)+DATE(1970,1,1)</f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IF($D284=0,0,$E284*100/$D284)</f>
        <v>101.18888888888888</v>
      </c>
      <c r="P284">
        <f>$E284/$L284</f>
        <v>254.38547486033519</v>
      </c>
      <c r="Q284" t="str">
        <f>LEFT($N284,SEARCH("/",$N284) - 1)</f>
        <v>film &amp; video</v>
      </c>
      <c r="R284" t="str">
        <f>RIGHT($N284,LEN($N284) - SEARCH("/",$N284))</f>
        <v>documentary</v>
      </c>
      <c r="S284" s="9">
        <f>((($J284/60)/60)/24)+DATE(1970,1,1)</f>
        <v>40194.920046296298</v>
      </c>
      <c r="T284" s="9">
        <f>((($I284/60)/60)/24)+DATE(1970,1,1)</f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IF($D285=0,0,$E285*100/$D285)</f>
        <v>114.27249999999999</v>
      </c>
      <c r="P285">
        <f>$E285/$L285</f>
        <v>101.8269801980198</v>
      </c>
      <c r="Q285" t="str">
        <f>LEFT($N285,SEARCH("/",$N285) - 1)</f>
        <v>film &amp; video</v>
      </c>
      <c r="R285" t="str">
        <f>RIGHT($N285,LEN($N285) - SEARCH("/",$N285))</f>
        <v>documentary</v>
      </c>
      <c r="S285" s="9">
        <f>((($J285/60)/60)/24)+DATE(1970,1,1)</f>
        <v>40675.71</v>
      </c>
      <c r="T285" s="9">
        <f>((($I285/60)/60)/24)+DATE(1970,1,1)</f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IF($D286=0,0,$E286*100/$D286)</f>
        <v>104.62615</v>
      </c>
      <c r="P286">
        <f>$E286/$L286</f>
        <v>55.066394736842106</v>
      </c>
      <c r="Q286" t="str">
        <f>LEFT($N286,SEARCH("/",$N286) - 1)</f>
        <v>film &amp; video</v>
      </c>
      <c r="R286" t="str">
        <f>RIGHT($N286,LEN($N286) - SEARCH("/",$N286))</f>
        <v>documentary</v>
      </c>
      <c r="S286" s="9">
        <f>((($J286/60)/60)/24)+DATE(1970,1,1)</f>
        <v>40904.738194444442</v>
      </c>
      <c r="T286" s="9">
        <f>((($I286/60)/60)/24)+DATE(1970,1,1)</f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IF($D287=0,0,$E287*100/$D287)</f>
        <v>228.82507142857142</v>
      </c>
      <c r="P287">
        <f>$E287/$L287</f>
        <v>56.901438721136763</v>
      </c>
      <c r="Q287" t="str">
        <f>LEFT($N287,SEARCH("/",$N287) - 1)</f>
        <v>film &amp; video</v>
      </c>
      <c r="R287" t="str">
        <f>RIGHT($N287,LEN($N287) - SEARCH("/",$N287))</f>
        <v>documentary</v>
      </c>
      <c r="S287" s="9">
        <f>((($J287/60)/60)/24)+DATE(1970,1,1)</f>
        <v>41506.756111111114</v>
      </c>
      <c r="T287" s="9">
        <f>((($I287/60)/60)/24)+DATE(1970,1,1)</f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IF($D288=0,0,$E288*100/$D288)</f>
        <v>109.15333333333334</v>
      </c>
      <c r="P288">
        <f>$E288/$L288</f>
        <v>121.28148148148148</v>
      </c>
      <c r="Q288" t="str">
        <f>LEFT($N288,SEARCH("/",$N288) - 1)</f>
        <v>film &amp; video</v>
      </c>
      <c r="R288" t="str">
        <f>RIGHT($N288,LEN($N288) - SEARCH("/",$N288))</f>
        <v>documentary</v>
      </c>
      <c r="S288" s="9">
        <f>((($J288/60)/60)/24)+DATE(1970,1,1)</f>
        <v>41313.816249999996</v>
      </c>
      <c r="T288" s="9">
        <f>((($I288/60)/60)/24)+DATE(1970,1,1)</f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IF($D289=0,0,$E289*100/$D289)</f>
        <v>176.3</v>
      </c>
      <c r="P289">
        <f>$E289/$L289</f>
        <v>91.189655172413794</v>
      </c>
      <c r="Q289" t="str">
        <f>LEFT($N289,SEARCH("/",$N289) - 1)</f>
        <v>film &amp; video</v>
      </c>
      <c r="R289" t="str">
        <f>RIGHT($N289,LEN($N289) - SEARCH("/",$N289))</f>
        <v>documentary</v>
      </c>
      <c r="S289" s="9">
        <f>((($J289/60)/60)/24)+DATE(1970,1,1)</f>
        <v>41184.277986111112</v>
      </c>
      <c r="T289" s="9">
        <f>((($I289/60)/60)/24)+DATE(1970,1,1)</f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IF($D290=0,0,$E290*100/$D290)</f>
        <v>103.21062000000001</v>
      </c>
      <c r="P290">
        <f>$E290/$L290</f>
        <v>115.44812080536913</v>
      </c>
      <c r="Q290" t="str">
        <f>LEFT($N290,SEARCH("/",$N290) - 1)</f>
        <v>film &amp; video</v>
      </c>
      <c r="R290" t="str">
        <f>RIGHT($N290,LEN($N290) - SEARCH("/",$N290))</f>
        <v>documentary</v>
      </c>
      <c r="S290" s="9">
        <f>((($J290/60)/60)/24)+DATE(1970,1,1)</f>
        <v>41051.168900462959</v>
      </c>
      <c r="T290" s="9">
        <f>((($I290/60)/60)/24)+DATE(1970,1,1)</f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IF($D291=0,0,$E291*100/$D291)</f>
        <v>104.82</v>
      </c>
      <c r="P291">
        <f>$E291/$L291</f>
        <v>67.771551724137936</v>
      </c>
      <c r="Q291" t="str">
        <f>LEFT($N291,SEARCH("/",$N291) - 1)</f>
        <v>film &amp; video</v>
      </c>
      <c r="R291" t="str">
        <f>RIGHT($N291,LEN($N291) - SEARCH("/",$N291))</f>
        <v>documentary</v>
      </c>
      <c r="S291" s="9">
        <f>((($J291/60)/60)/24)+DATE(1970,1,1)</f>
        <v>41550.456412037034</v>
      </c>
      <c r="T291" s="9">
        <f>((($I291/60)/60)/24)+DATE(1970,1,1)</f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IF($D292=0,0,$E292*100/$D292)</f>
        <v>106.68444444444444</v>
      </c>
      <c r="P292">
        <f>$E292/$L292</f>
        <v>28.576190476190476</v>
      </c>
      <c r="Q292" t="str">
        <f>LEFT($N292,SEARCH("/",$N292) - 1)</f>
        <v>film &amp; video</v>
      </c>
      <c r="R292" t="str">
        <f>RIGHT($N292,LEN($N292) - SEARCH("/",$N292))</f>
        <v>documentary</v>
      </c>
      <c r="S292" s="9">
        <f>((($J292/60)/60)/24)+DATE(1970,1,1)</f>
        <v>40526.36917824074</v>
      </c>
      <c r="T292" s="9">
        <f>((($I292/60)/60)/24)+DATE(1970,1,1)</f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IF($D293=0,0,$E293*100/$D293)</f>
        <v>120.02</v>
      </c>
      <c r="P293">
        <f>$E293/$L293</f>
        <v>46.8828125</v>
      </c>
      <c r="Q293" t="str">
        <f>LEFT($N293,SEARCH("/",$N293) - 1)</f>
        <v>film &amp; video</v>
      </c>
      <c r="R293" t="str">
        <f>RIGHT($N293,LEN($N293) - SEARCH("/",$N293))</f>
        <v>documentary</v>
      </c>
      <c r="S293" s="9">
        <f>((($J293/60)/60)/24)+DATE(1970,1,1)</f>
        <v>41376.769050925926</v>
      </c>
      <c r="T293" s="9">
        <f>((($I293/60)/60)/24)+DATE(1970,1,1)</f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IF($D294=0,0,$E294*100/$D294)</f>
        <v>101.50693333333334</v>
      </c>
      <c r="P294">
        <f>$E294/$L294</f>
        <v>154.42231237322514</v>
      </c>
      <c r="Q294" t="str">
        <f>LEFT($N294,SEARCH("/",$N294) - 1)</f>
        <v>film &amp; video</v>
      </c>
      <c r="R294" t="str">
        <f>RIGHT($N294,LEN($N294) - SEARCH("/",$N294))</f>
        <v>documentary</v>
      </c>
      <c r="S294" s="9">
        <f>((($J294/60)/60)/24)+DATE(1970,1,1)</f>
        <v>40812.803229166668</v>
      </c>
      <c r="T294" s="9">
        <f>((($I294/60)/60)/24)+DATE(1970,1,1)</f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IF($D295=0,0,$E295*100/$D295)</f>
        <v>101.38461538461539</v>
      </c>
      <c r="P295">
        <f>$E295/$L295</f>
        <v>201.22137404580153</v>
      </c>
      <c r="Q295" t="str">
        <f>LEFT($N295,SEARCH("/",$N295) - 1)</f>
        <v>film &amp; video</v>
      </c>
      <c r="R295" t="str">
        <f>RIGHT($N295,LEN($N295) - SEARCH("/",$N295))</f>
        <v>documentary</v>
      </c>
      <c r="S295" s="9">
        <f>((($J295/60)/60)/24)+DATE(1970,1,1)</f>
        <v>41719.667986111112</v>
      </c>
      <c r="T295" s="9">
        <f>((($I295/60)/60)/24)+DATE(1970,1,1)</f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IF($D296=0,0,$E296*100/$D296)</f>
        <v>100</v>
      </c>
      <c r="P296">
        <f>$E296/$L296</f>
        <v>100</v>
      </c>
      <c r="Q296" t="str">
        <f>LEFT($N296,SEARCH("/",$N296) - 1)</f>
        <v>film &amp; video</v>
      </c>
      <c r="R296" t="str">
        <f>RIGHT($N296,LEN($N296) - SEARCH("/",$N296))</f>
        <v>documentary</v>
      </c>
      <c r="S296" s="9">
        <f>((($J296/60)/60)/24)+DATE(1970,1,1)</f>
        <v>40343.084421296298</v>
      </c>
      <c r="T296" s="9">
        <f>((($I296/60)/60)/24)+DATE(1970,1,1)</f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IF($D297=0,0,$E297*100/$D297)</f>
        <v>133.10911999999999</v>
      </c>
      <c r="P297">
        <f>$E297/$L297</f>
        <v>100.08204511278196</v>
      </c>
      <c r="Q297" t="str">
        <f>LEFT($N297,SEARCH("/",$N297) - 1)</f>
        <v>film &amp; video</v>
      </c>
      <c r="R297" t="str">
        <f>RIGHT($N297,LEN($N297) - SEARCH("/",$N297))</f>
        <v>documentary</v>
      </c>
      <c r="S297" s="9">
        <f>((($J297/60)/60)/24)+DATE(1970,1,1)</f>
        <v>41519.004733796297</v>
      </c>
      <c r="T297" s="9">
        <f>((($I297/60)/60)/24)+DATE(1970,1,1)</f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IF($D298=0,0,$E298*100/$D298)</f>
        <v>118.72620000000001</v>
      </c>
      <c r="P298">
        <f>$E298/$L298</f>
        <v>230.08953488372092</v>
      </c>
      <c r="Q298" t="str">
        <f>LEFT($N298,SEARCH("/",$N298) - 1)</f>
        <v>film &amp; video</v>
      </c>
      <c r="R298" t="str">
        <f>RIGHT($N298,LEN($N298) - SEARCH("/",$N298))</f>
        <v>documentary</v>
      </c>
      <c r="S298" s="9">
        <f>((($J298/60)/60)/24)+DATE(1970,1,1)</f>
        <v>41134.475497685184</v>
      </c>
      <c r="T298" s="9">
        <f>((($I298/60)/60)/24)+DATE(1970,1,1)</f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IF($D299=0,0,$E299*100/$D299)</f>
        <v>100.64</v>
      </c>
      <c r="P299">
        <f>$E299/$L299</f>
        <v>141.74647887323943</v>
      </c>
      <c r="Q299" t="str">
        <f>LEFT($N299,SEARCH("/",$N299) - 1)</f>
        <v>film &amp; video</v>
      </c>
      <c r="R299" t="str">
        <f>RIGHT($N299,LEN($N299) - SEARCH("/",$N299))</f>
        <v>documentary</v>
      </c>
      <c r="S299" s="9">
        <f>((($J299/60)/60)/24)+DATE(1970,1,1)</f>
        <v>42089.72802083334</v>
      </c>
      <c r="T299" s="9">
        <f>((($I299/60)/60)/24)+DATE(1970,1,1)</f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IF($D300=0,0,$E300*100/$D300)</f>
        <v>108.9324126984127</v>
      </c>
      <c r="P300">
        <f>$E300/$L300</f>
        <v>56.344351395730705</v>
      </c>
      <c r="Q300" t="str">
        <f>LEFT($N300,SEARCH("/",$N300) - 1)</f>
        <v>film &amp; video</v>
      </c>
      <c r="R300" t="str">
        <f>RIGHT($N300,LEN($N300) - SEARCH("/",$N300))</f>
        <v>documentary</v>
      </c>
      <c r="S300" s="9">
        <f>((($J300/60)/60)/24)+DATE(1970,1,1)</f>
        <v>41709.463518518518</v>
      </c>
      <c r="T300" s="9">
        <f>((($I300/60)/60)/24)+DATE(1970,1,1)</f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IF($D301=0,0,$E301*100/$D301)</f>
        <v>178.95249999999999</v>
      </c>
      <c r="P301">
        <f>$E301/$L301</f>
        <v>73.341188524590166</v>
      </c>
      <c r="Q301" t="str">
        <f>LEFT($N301,SEARCH("/",$N301) - 1)</f>
        <v>film &amp; video</v>
      </c>
      <c r="R301" t="str">
        <f>RIGHT($N301,LEN($N301) - SEARCH("/",$N301))</f>
        <v>documentary</v>
      </c>
      <c r="S301" s="9">
        <f>((($J301/60)/60)/24)+DATE(1970,1,1)</f>
        <v>40469.225231481483</v>
      </c>
      <c r="T301" s="9">
        <f>((($I301/60)/60)/24)+DATE(1970,1,1)</f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IF($D302=0,0,$E302*100/$D302)</f>
        <v>101.72264</v>
      </c>
      <c r="P302">
        <f>$E302/$L302</f>
        <v>85.337785234899329</v>
      </c>
      <c r="Q302" t="str">
        <f>LEFT($N302,SEARCH("/",$N302) - 1)</f>
        <v>film &amp; video</v>
      </c>
      <c r="R302" t="str">
        <f>RIGHT($N302,LEN($N302) - SEARCH("/",$N302))</f>
        <v>documentary</v>
      </c>
      <c r="S302" s="9">
        <f>((($J302/60)/60)/24)+DATE(1970,1,1)</f>
        <v>40626.959930555553</v>
      </c>
      <c r="T302" s="9">
        <f>((($I302/60)/60)/24)+DATE(1970,1,1)</f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IF($D303=0,0,$E303*100/$D303)</f>
        <v>118.735</v>
      </c>
      <c r="P303">
        <f>$E303/$L303</f>
        <v>61.496215139442228</v>
      </c>
      <c r="Q303" t="str">
        <f>LEFT($N303,SEARCH("/",$N303) - 1)</f>
        <v>film &amp; video</v>
      </c>
      <c r="R303" t="str">
        <f>RIGHT($N303,LEN($N303) - SEARCH("/",$N303))</f>
        <v>documentary</v>
      </c>
      <c r="S303" s="9">
        <f>((($J303/60)/60)/24)+DATE(1970,1,1)</f>
        <v>41312.737673611111</v>
      </c>
      <c r="T303" s="9">
        <f>((($I303/60)/60)/24)+DATE(1970,1,1)</f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IF($D304=0,0,$E304*100/$D304)</f>
        <v>100.46</v>
      </c>
      <c r="P304">
        <f>$E304/$L304</f>
        <v>93.018518518518519</v>
      </c>
      <c r="Q304" t="str">
        <f>LEFT($N304,SEARCH("/",$N304) - 1)</f>
        <v>film &amp; video</v>
      </c>
      <c r="R304" t="str">
        <f>RIGHT($N304,LEN($N304) - SEARCH("/",$N304))</f>
        <v>documentary</v>
      </c>
      <c r="S304" s="9">
        <f>((($J304/60)/60)/24)+DATE(1970,1,1)</f>
        <v>40933.856921296298</v>
      </c>
      <c r="T304" s="9">
        <f>((($I304/60)/60)/24)+DATE(1970,1,1)</f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IF($D305=0,0,$E305*100/$D305)</f>
        <v>137.46666666666667</v>
      </c>
      <c r="P305">
        <f>$E305/$L305</f>
        <v>50.292682926829265</v>
      </c>
      <c r="Q305" t="str">
        <f>LEFT($N305,SEARCH("/",$N305) - 1)</f>
        <v>film &amp; video</v>
      </c>
      <c r="R305" t="str">
        <f>RIGHT($N305,LEN($N305) - SEARCH("/",$N305))</f>
        <v>documentary</v>
      </c>
      <c r="S305" s="9">
        <f>((($J305/60)/60)/24)+DATE(1970,1,1)</f>
        <v>41032.071134259262</v>
      </c>
      <c r="T305" s="9">
        <f>((($I305/60)/60)/24)+DATE(1970,1,1)</f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IF($D306=0,0,$E306*100/$D306)</f>
        <v>231.64705882352942</v>
      </c>
      <c r="P306">
        <f>$E306/$L306</f>
        <v>106.43243243243244</v>
      </c>
      <c r="Q306" t="str">
        <f>LEFT($N306,SEARCH("/",$N306) - 1)</f>
        <v>film &amp; video</v>
      </c>
      <c r="R306" t="str">
        <f>RIGHT($N306,LEN($N306) - SEARCH("/",$N306))</f>
        <v>documentary</v>
      </c>
      <c r="S306" s="9">
        <f>((($J306/60)/60)/24)+DATE(1970,1,1)</f>
        <v>41114.094872685186</v>
      </c>
      <c r="T306" s="9">
        <f>((($I306/60)/60)/24)+DATE(1970,1,1)</f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IF($D307=0,0,$E307*100/$D307)</f>
        <v>130.33333333333334</v>
      </c>
      <c r="P307">
        <f>$E307/$L307</f>
        <v>51.719576719576722</v>
      </c>
      <c r="Q307" t="str">
        <f>LEFT($N307,SEARCH("/",$N307) - 1)</f>
        <v>film &amp; video</v>
      </c>
      <c r="R307" t="str">
        <f>RIGHT($N307,LEN($N307) - SEARCH("/",$N307))</f>
        <v>documentary</v>
      </c>
      <c r="S307" s="9">
        <f>((($J307/60)/60)/24)+DATE(1970,1,1)</f>
        <v>40948.630196759259</v>
      </c>
      <c r="T307" s="9">
        <f>((($I307/60)/60)/24)+DATE(1970,1,1)</f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IF($D308=0,0,$E308*100/$D308)</f>
        <v>292.89999999999998</v>
      </c>
      <c r="P308">
        <f>$E308/$L308</f>
        <v>36.612499999999997</v>
      </c>
      <c r="Q308" t="str">
        <f>LEFT($N308,SEARCH("/",$N308) - 1)</f>
        <v>film &amp; video</v>
      </c>
      <c r="R308" t="str">
        <f>RIGHT($N308,LEN($N308) - SEARCH("/",$N308))</f>
        <v>documentary</v>
      </c>
      <c r="S308" s="9">
        <f>((($J308/60)/60)/24)+DATE(1970,1,1)</f>
        <v>41333.837187500001</v>
      </c>
      <c r="T308" s="9">
        <f>((($I308/60)/60)/24)+DATE(1970,1,1)</f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IF($D309=0,0,$E309*100/$D309)</f>
        <v>111.31818181818181</v>
      </c>
      <c r="P309">
        <f>$E309/$L309</f>
        <v>42.517361111111114</v>
      </c>
      <c r="Q309" t="str">
        <f>LEFT($N309,SEARCH("/",$N309) - 1)</f>
        <v>film &amp; video</v>
      </c>
      <c r="R309" t="str">
        <f>RIGHT($N309,LEN($N309) - SEARCH("/",$N309))</f>
        <v>documentary</v>
      </c>
      <c r="S309" s="9">
        <f>((($J309/60)/60)/24)+DATE(1970,1,1)</f>
        <v>41282.944456018515</v>
      </c>
      <c r="T309" s="9">
        <f>((($I309/60)/60)/24)+DATE(1970,1,1)</f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IF($D310=0,0,$E310*100/$D310)</f>
        <v>105.56666666666666</v>
      </c>
      <c r="P310">
        <f>$E310/$L310</f>
        <v>62.712871287128714</v>
      </c>
      <c r="Q310" t="str">
        <f>LEFT($N310,SEARCH("/",$N310) - 1)</f>
        <v>film &amp; video</v>
      </c>
      <c r="R310" t="str">
        <f>RIGHT($N310,LEN($N310) - SEARCH("/",$N310))</f>
        <v>documentary</v>
      </c>
      <c r="S310" s="9">
        <f>((($J310/60)/60)/24)+DATE(1970,1,1)</f>
        <v>40567.694560185184</v>
      </c>
      <c r="T310" s="9">
        <f>((($I310/60)/60)/24)+DATE(1970,1,1)</f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IF($D311=0,0,$E311*100/$D311)</f>
        <v>118.94444444444444</v>
      </c>
      <c r="P311">
        <f>$E311/$L311</f>
        <v>89.957983193277315</v>
      </c>
      <c r="Q311" t="str">
        <f>LEFT($N311,SEARCH("/",$N311) - 1)</f>
        <v>film &amp; video</v>
      </c>
      <c r="R311" t="str">
        <f>RIGHT($N311,LEN($N311) - SEARCH("/",$N311))</f>
        <v>documentary</v>
      </c>
      <c r="S311" s="9">
        <f>((($J311/60)/60)/24)+DATE(1970,1,1)</f>
        <v>41134.751550925925</v>
      </c>
      <c r="T311" s="9">
        <f>((($I311/60)/60)/24)+DATE(1970,1,1)</f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IF($D312=0,0,$E312*100/$D312)</f>
        <v>104.129</v>
      </c>
      <c r="P312">
        <f>$E312/$L312</f>
        <v>28.924722222222222</v>
      </c>
      <c r="Q312" t="str">
        <f>LEFT($N312,SEARCH("/",$N312) - 1)</f>
        <v>film &amp; video</v>
      </c>
      <c r="R312" t="str">
        <f>RIGHT($N312,LEN($N312) - SEARCH("/",$N312))</f>
        <v>documentary</v>
      </c>
      <c r="S312" s="9">
        <f>((($J312/60)/60)/24)+DATE(1970,1,1)</f>
        <v>40821.183136574073</v>
      </c>
      <c r="T312" s="9">
        <f>((($I312/60)/60)/24)+DATE(1970,1,1)</f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IF($D313=0,0,$E313*100/$D313)</f>
        <v>104.10165000000001</v>
      </c>
      <c r="P313">
        <f>$E313/$L313</f>
        <v>138.8022</v>
      </c>
      <c r="Q313" t="str">
        <f>LEFT($N313,SEARCH("/",$N313) - 1)</f>
        <v>film &amp; video</v>
      </c>
      <c r="R313" t="str">
        <f>RIGHT($N313,LEN($N313) - SEARCH("/",$N313))</f>
        <v>documentary</v>
      </c>
      <c r="S313" s="9">
        <f>((($J313/60)/60)/24)+DATE(1970,1,1)</f>
        <v>40868.219814814816</v>
      </c>
      <c r="T313" s="9">
        <f>((($I313/60)/60)/24)+DATE(1970,1,1)</f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IF($D314=0,0,$E314*100/$D314)</f>
        <v>111.875</v>
      </c>
      <c r="P314">
        <f>$E314/$L314</f>
        <v>61.301369863013697</v>
      </c>
      <c r="Q314" t="str">
        <f>LEFT($N314,SEARCH("/",$N314) - 1)</f>
        <v>film &amp; video</v>
      </c>
      <c r="R314" t="str">
        <f>RIGHT($N314,LEN($N314) - SEARCH("/",$N314))</f>
        <v>documentary</v>
      </c>
      <c r="S314" s="9">
        <f>((($J314/60)/60)/24)+DATE(1970,1,1)</f>
        <v>41348.877685185187</v>
      </c>
      <c r="T314" s="9">
        <f>((($I314/60)/60)/24)+DATE(1970,1,1)</f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IF($D315=0,0,$E315*100/$D315)</f>
        <v>104.73529411764706</v>
      </c>
      <c r="P315">
        <f>$E315/$L315</f>
        <v>80.202702702702709</v>
      </c>
      <c r="Q315" t="str">
        <f>LEFT($N315,SEARCH("/",$N315) - 1)</f>
        <v>film &amp; video</v>
      </c>
      <c r="R315" t="str">
        <f>RIGHT($N315,LEN($N315) - SEARCH("/",$N315))</f>
        <v>documentary</v>
      </c>
      <c r="S315" s="9">
        <f>((($J315/60)/60)/24)+DATE(1970,1,1)</f>
        <v>40357.227939814817</v>
      </c>
      <c r="T315" s="9">
        <f>((($I315/60)/60)/24)+DATE(1970,1,1)</f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IF($D316=0,0,$E316*100/$D316)</f>
        <v>385.15</v>
      </c>
      <c r="P316">
        <f>$E316/$L316</f>
        <v>32.095833333333331</v>
      </c>
      <c r="Q316" t="str">
        <f>LEFT($N316,SEARCH("/",$N316) - 1)</f>
        <v>film &amp; video</v>
      </c>
      <c r="R316" t="str">
        <f>RIGHT($N316,LEN($N316) - SEARCH("/",$N316))</f>
        <v>documentary</v>
      </c>
      <c r="S316" s="9">
        <f>((($J316/60)/60)/24)+DATE(1970,1,1)</f>
        <v>41304.833194444444</v>
      </c>
      <c r="T316" s="9">
        <f>((($I316/60)/60)/24)+DATE(1970,1,1)</f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IF($D317=0,0,$E317*100/$D317)</f>
        <v>101.248</v>
      </c>
      <c r="P317">
        <f>$E317/$L317</f>
        <v>200.88888888888889</v>
      </c>
      <c r="Q317" t="str">
        <f>LEFT($N317,SEARCH("/",$N317) - 1)</f>
        <v>film &amp; video</v>
      </c>
      <c r="R317" t="str">
        <f>RIGHT($N317,LEN($N317) - SEARCH("/",$N317))</f>
        <v>documentary</v>
      </c>
      <c r="S317" s="9">
        <f>((($J317/60)/60)/24)+DATE(1970,1,1)</f>
        <v>41113.77238425926</v>
      </c>
      <c r="T317" s="9">
        <f>((($I317/60)/60)/24)+DATE(1970,1,1)</f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IF($D318=0,0,$E318*100/$D318)</f>
        <v>113.77333333333333</v>
      </c>
      <c r="P318">
        <f>$E318/$L318</f>
        <v>108.01265822784811</v>
      </c>
      <c r="Q318" t="str">
        <f>LEFT($N318,SEARCH("/",$N318) - 1)</f>
        <v>film &amp; video</v>
      </c>
      <c r="R318" t="str">
        <f>RIGHT($N318,LEN($N318) - SEARCH("/",$N318))</f>
        <v>documentary</v>
      </c>
      <c r="S318" s="9">
        <f>((($J318/60)/60)/24)+DATE(1970,1,1)</f>
        <v>41950.923576388886</v>
      </c>
      <c r="T318" s="9">
        <f>((($I318/60)/60)/24)+DATE(1970,1,1)</f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IF($D319=0,0,$E319*100/$D319)</f>
        <v>100.80333333333333</v>
      </c>
      <c r="P319">
        <f>$E319/$L319</f>
        <v>95.699367088607602</v>
      </c>
      <c r="Q319" t="str">
        <f>LEFT($N319,SEARCH("/",$N319) - 1)</f>
        <v>film &amp; video</v>
      </c>
      <c r="R319" t="str">
        <f>RIGHT($N319,LEN($N319) - SEARCH("/",$N319))</f>
        <v>documentary</v>
      </c>
      <c r="S319" s="9">
        <f>((($J319/60)/60)/24)+DATE(1970,1,1)</f>
        <v>41589.676886574074</v>
      </c>
      <c r="T319" s="9">
        <f>((($I319/60)/60)/24)+DATE(1970,1,1)</f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IF($D320=0,0,$E320*100/$D320)</f>
        <v>283.32</v>
      </c>
      <c r="P320">
        <f>$E320/$L320</f>
        <v>49.880281690140848</v>
      </c>
      <c r="Q320" t="str">
        <f>LEFT($N320,SEARCH("/",$N320) - 1)</f>
        <v>film &amp; video</v>
      </c>
      <c r="R320" t="str">
        <f>RIGHT($N320,LEN($N320) - SEARCH("/",$N320))</f>
        <v>documentary</v>
      </c>
      <c r="S320" s="9">
        <f>((($J320/60)/60)/24)+DATE(1970,1,1)</f>
        <v>41330.038784722223</v>
      </c>
      <c r="T320" s="9">
        <f>((($I320/60)/60)/24)+DATE(1970,1,1)</f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IF($D321=0,0,$E321*100/$D321)</f>
        <v>112.68</v>
      </c>
      <c r="P321">
        <f>$E321/$L321</f>
        <v>110.47058823529412</v>
      </c>
      <c r="Q321" t="str">
        <f>LEFT($N321,SEARCH("/",$N321) - 1)</f>
        <v>film &amp; video</v>
      </c>
      <c r="R321" t="str">
        <f>RIGHT($N321,LEN($N321) - SEARCH("/",$N321))</f>
        <v>documentary</v>
      </c>
      <c r="S321" s="9">
        <f>((($J321/60)/60)/24)+DATE(1970,1,1)</f>
        <v>40123.83829861111</v>
      </c>
      <c r="T321" s="9">
        <f>((($I321/60)/60)/24)+DATE(1970,1,1)</f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IF($D322=0,0,$E322*100/$D322)</f>
        <v>106.58</v>
      </c>
      <c r="P322">
        <f>$E322/$L322</f>
        <v>134.91139240506328</v>
      </c>
      <c r="Q322" t="str">
        <f>LEFT($N322,SEARCH("/",$N322) - 1)</f>
        <v>film &amp; video</v>
      </c>
      <c r="R322" t="str">
        <f>RIGHT($N322,LEN($N322) - SEARCH("/",$N322))</f>
        <v>documentary</v>
      </c>
      <c r="S322" s="9">
        <f>((($J322/60)/60)/24)+DATE(1970,1,1)</f>
        <v>42331.551307870366</v>
      </c>
      <c r="T322" s="9">
        <f>((($I322/60)/60)/24)+DATE(1970,1,1)</f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IF($D323=0,0,$E323*100/$D323)</f>
        <v>102.66285714285715</v>
      </c>
      <c r="P323">
        <f>$E323/$L323</f>
        <v>106.62314540059347</v>
      </c>
      <c r="Q323" t="str">
        <f>LEFT($N323,SEARCH("/",$N323) - 1)</f>
        <v>film &amp; video</v>
      </c>
      <c r="R323" t="str">
        <f>RIGHT($N323,LEN($N323) - SEARCH("/",$N323))</f>
        <v>documentary</v>
      </c>
      <c r="S323" s="9">
        <f>((($J323/60)/60)/24)+DATE(1970,1,1)</f>
        <v>42647.446597222224</v>
      </c>
      <c r="T323" s="9">
        <f>((($I323/60)/60)/24)+DATE(1970,1,1)</f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IF($D324=0,0,$E324*100/$D324)</f>
        <v>107.91200000000001</v>
      </c>
      <c r="P324">
        <f>$E324/$L324</f>
        <v>145.04301075268816</v>
      </c>
      <c r="Q324" t="str">
        <f>LEFT($N324,SEARCH("/",$N324) - 1)</f>
        <v>film &amp; video</v>
      </c>
      <c r="R324" t="str">
        <f>RIGHT($N324,LEN($N324) - SEARCH("/",$N324))</f>
        <v>documentary</v>
      </c>
      <c r="S324" s="9">
        <f>((($J324/60)/60)/24)+DATE(1970,1,1)</f>
        <v>42473.57</v>
      </c>
      <c r="T324" s="9">
        <f>((($I324/60)/60)/24)+DATE(1970,1,1)</f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IF($D325=0,0,$E325*100/$D325)</f>
        <v>123.07407407407408</v>
      </c>
      <c r="P325">
        <f>$E325/$L325</f>
        <v>114.58620689655173</v>
      </c>
      <c r="Q325" t="str">
        <f>LEFT($N325,SEARCH("/",$N325) - 1)</f>
        <v>film &amp; video</v>
      </c>
      <c r="R325" t="str">
        <f>RIGHT($N325,LEN($N325) - SEARCH("/",$N325))</f>
        <v>documentary</v>
      </c>
      <c r="S325" s="9">
        <f>((($J325/60)/60)/24)+DATE(1970,1,1)</f>
        <v>42697.32136574074</v>
      </c>
      <c r="T325" s="9">
        <f>((($I325/60)/60)/24)+DATE(1970,1,1)</f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IF($D326=0,0,$E326*100/$D326)</f>
        <v>101.6</v>
      </c>
      <c r="P326">
        <f>$E326/$L326</f>
        <v>105.3170731707317</v>
      </c>
      <c r="Q326" t="str">
        <f>LEFT($N326,SEARCH("/",$N326) - 1)</f>
        <v>film &amp; video</v>
      </c>
      <c r="R326" t="str">
        <f>RIGHT($N326,LEN($N326) - SEARCH("/",$N326))</f>
        <v>documentary</v>
      </c>
      <c r="S326" s="9">
        <f>((($J326/60)/60)/24)+DATE(1970,1,1)</f>
        <v>42184.626250000001</v>
      </c>
      <c r="T326" s="9">
        <f>((($I326/60)/60)/24)+DATE(1970,1,1)</f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IF($D327=0,0,$E327*100/$D327)</f>
        <v>104.396</v>
      </c>
      <c r="P327">
        <f>$E327/$L327</f>
        <v>70.921195652173907</v>
      </c>
      <c r="Q327" t="str">
        <f>LEFT($N327,SEARCH("/",$N327) - 1)</f>
        <v>film &amp; video</v>
      </c>
      <c r="R327" t="str">
        <f>RIGHT($N327,LEN($N327) - SEARCH("/",$N327))</f>
        <v>documentary</v>
      </c>
      <c r="S327" s="9">
        <f>((($J327/60)/60)/24)+DATE(1970,1,1)</f>
        <v>42689.187881944439</v>
      </c>
      <c r="T327" s="9">
        <f>((($I327/60)/60)/24)+DATE(1970,1,1)</f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IF($D328=0,0,$E328*100/$D328)</f>
        <v>112.92973333333333</v>
      </c>
      <c r="P328">
        <f>$E328/$L328</f>
        <v>147.17167680278018</v>
      </c>
      <c r="Q328" t="str">
        <f>LEFT($N328,SEARCH("/",$N328) - 1)</f>
        <v>film &amp; video</v>
      </c>
      <c r="R328" t="str">
        <f>RIGHT($N328,LEN($N328) - SEARCH("/",$N328))</f>
        <v>documentary</v>
      </c>
      <c r="S328" s="9">
        <f>((($J328/60)/60)/24)+DATE(1970,1,1)</f>
        <v>42775.314884259264</v>
      </c>
      <c r="T328" s="9">
        <f>((($I328/60)/60)/24)+DATE(1970,1,1)</f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IF($D329=0,0,$E329*100/$D329)</f>
        <v>136.4</v>
      </c>
      <c r="P329">
        <f>$E329/$L329</f>
        <v>160.47058823529412</v>
      </c>
      <c r="Q329" t="str">
        <f>LEFT($N329,SEARCH("/",$N329) - 1)</f>
        <v>film &amp; video</v>
      </c>
      <c r="R329" t="str">
        <f>RIGHT($N329,LEN($N329) - SEARCH("/",$N329))</f>
        <v>documentary</v>
      </c>
      <c r="S329" s="9">
        <f>((($J329/60)/60)/24)+DATE(1970,1,1)</f>
        <v>42058.235289351855</v>
      </c>
      <c r="T329" s="9">
        <f>((($I329/60)/60)/24)+DATE(1970,1,1)</f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IF($D330=0,0,$E330*100/$D330)</f>
        <v>103.6144</v>
      </c>
      <c r="P330">
        <f>$E330/$L330</f>
        <v>156.04578313253012</v>
      </c>
      <c r="Q330" t="str">
        <f>LEFT($N330,SEARCH("/",$N330) - 1)</f>
        <v>film &amp; video</v>
      </c>
      <c r="R330" t="str">
        <f>RIGHT($N330,LEN($N330) - SEARCH("/",$N330))</f>
        <v>documentary</v>
      </c>
      <c r="S330" s="9">
        <f>((($J330/60)/60)/24)+DATE(1970,1,1)</f>
        <v>42278.946620370371</v>
      </c>
      <c r="T330" s="9">
        <f>((($I330/60)/60)/24)+DATE(1970,1,1)</f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IF($D331=0,0,$E331*100/$D331)</f>
        <v>105.5</v>
      </c>
      <c r="P331">
        <f>$E331/$L331</f>
        <v>63.17365269461078</v>
      </c>
      <c r="Q331" t="str">
        <f>LEFT($N331,SEARCH("/",$N331) - 1)</f>
        <v>film &amp; video</v>
      </c>
      <c r="R331" t="str">
        <f>RIGHT($N331,LEN($N331) - SEARCH("/",$N331))</f>
        <v>documentary</v>
      </c>
      <c r="S331" s="9">
        <f>((($J331/60)/60)/24)+DATE(1970,1,1)</f>
        <v>42291.46674768519</v>
      </c>
      <c r="T331" s="9">
        <f>((($I331/60)/60)/24)+DATE(1970,1,1)</f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IF($D332=0,0,$E332*100/$D332)</f>
        <v>101.82857142857142</v>
      </c>
      <c r="P332">
        <f>$E332/$L332</f>
        <v>104.82352941176471</v>
      </c>
      <c r="Q332" t="str">
        <f>LEFT($N332,SEARCH("/",$N332) - 1)</f>
        <v>film &amp; video</v>
      </c>
      <c r="R332" t="str">
        <f>RIGHT($N332,LEN($N332) - SEARCH("/",$N332))</f>
        <v>documentary</v>
      </c>
      <c r="S332" s="9">
        <f>((($J332/60)/60)/24)+DATE(1970,1,1)</f>
        <v>41379.515775462962</v>
      </c>
      <c r="T332" s="9">
        <f>((($I332/60)/60)/24)+DATE(1970,1,1)</f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IF($D333=0,0,$E333*100/$D333)</f>
        <v>106.605</v>
      </c>
      <c r="P333">
        <f>$E333/$L333</f>
        <v>97.356164383561648</v>
      </c>
      <c r="Q333" t="str">
        <f>LEFT($N333,SEARCH("/",$N333) - 1)</f>
        <v>film &amp; video</v>
      </c>
      <c r="R333" t="str">
        <f>RIGHT($N333,LEN($N333) - SEARCH("/",$N333))</f>
        <v>documentary</v>
      </c>
      <c r="S333" s="9">
        <f>((($J333/60)/60)/24)+DATE(1970,1,1)</f>
        <v>42507.581412037034</v>
      </c>
      <c r="T333" s="9">
        <f>((($I333/60)/60)/24)+DATE(1970,1,1)</f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IF($D334=0,0,$E334*100/$D334)</f>
        <v>113.015</v>
      </c>
      <c r="P334">
        <f>$E334/$L334</f>
        <v>203.63063063063063</v>
      </c>
      <c r="Q334" t="str">
        <f>LEFT($N334,SEARCH("/",$N334) - 1)</f>
        <v>film &amp; video</v>
      </c>
      <c r="R334" t="str">
        <f>RIGHT($N334,LEN($N334) - SEARCH("/",$N334))</f>
        <v>documentary</v>
      </c>
      <c r="S334" s="9">
        <f>((($J334/60)/60)/24)+DATE(1970,1,1)</f>
        <v>42263.680289351847</v>
      </c>
      <c r="T334" s="9">
        <f>((($I334/60)/60)/24)+DATE(1970,1,1)</f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IF($D335=0,0,$E335*100/$D335)</f>
        <v>125.22750000000001</v>
      </c>
      <c r="P335">
        <f>$E335/$L335</f>
        <v>188.31203007518798</v>
      </c>
      <c r="Q335" t="str">
        <f>LEFT($N335,SEARCH("/",$N335) - 1)</f>
        <v>film &amp; video</v>
      </c>
      <c r="R335" t="str">
        <f>RIGHT($N335,LEN($N335) - SEARCH("/",$N335))</f>
        <v>documentary</v>
      </c>
      <c r="S335" s="9">
        <f>((($J335/60)/60)/24)+DATE(1970,1,1)</f>
        <v>42437.636469907404</v>
      </c>
      <c r="T335" s="9">
        <f>((($I335/60)/60)/24)+DATE(1970,1,1)</f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IF($D336=0,0,$E336*100/$D336)</f>
        <v>101.19</v>
      </c>
      <c r="P336">
        <f>$E336/$L336</f>
        <v>146.65217391304347</v>
      </c>
      <c r="Q336" t="str">
        <f>LEFT($N336,SEARCH("/",$N336) - 1)</f>
        <v>film &amp; video</v>
      </c>
      <c r="R336" t="str">
        <f>RIGHT($N336,LEN($N336) - SEARCH("/",$N336))</f>
        <v>documentary</v>
      </c>
      <c r="S336" s="9">
        <f>((($J336/60)/60)/24)+DATE(1970,1,1)</f>
        <v>42101.682372685187</v>
      </c>
      <c r="T336" s="9">
        <f>((($I336/60)/60)/24)+DATE(1970,1,1)</f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IF($D337=0,0,$E337*100/$D337)</f>
        <v>102.76470588235294</v>
      </c>
      <c r="P337">
        <f>$E337/$L337</f>
        <v>109.1875</v>
      </c>
      <c r="Q337" t="str">
        <f>LEFT($N337,SEARCH("/",$N337) - 1)</f>
        <v>film &amp; video</v>
      </c>
      <c r="R337" t="str">
        <f>RIGHT($N337,LEN($N337) - SEARCH("/",$N337))</f>
        <v>documentary</v>
      </c>
      <c r="S337" s="9">
        <f>((($J337/60)/60)/24)+DATE(1970,1,1)</f>
        <v>42101.737442129626</v>
      </c>
      <c r="T337" s="9">
        <f>((($I337/60)/60)/24)+DATE(1970,1,1)</f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IF($D338=0,0,$E338*100/$D338)</f>
        <v>116.83911999999999</v>
      </c>
      <c r="P338">
        <f>$E338/$L338</f>
        <v>59.249046653144013</v>
      </c>
      <c r="Q338" t="str">
        <f>LEFT($N338,SEARCH("/",$N338) - 1)</f>
        <v>film &amp; video</v>
      </c>
      <c r="R338" t="str">
        <f>RIGHT($N338,LEN($N338) - SEARCH("/",$N338))</f>
        <v>documentary</v>
      </c>
      <c r="S338" s="9">
        <f>((($J338/60)/60)/24)+DATE(1970,1,1)</f>
        <v>42291.596273148149</v>
      </c>
      <c r="T338" s="9">
        <f>((($I338/60)/60)/24)+DATE(1970,1,1)</f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IF($D339=0,0,$E339*100/$D339)</f>
        <v>101.16833333333334</v>
      </c>
      <c r="P339">
        <f>$E339/$L339</f>
        <v>97.904838709677421</v>
      </c>
      <c r="Q339" t="str">
        <f>LEFT($N339,SEARCH("/",$N339) - 1)</f>
        <v>film &amp; video</v>
      </c>
      <c r="R339" t="str">
        <f>RIGHT($N339,LEN($N339) - SEARCH("/",$N339))</f>
        <v>documentary</v>
      </c>
      <c r="S339" s="9">
        <f>((($J339/60)/60)/24)+DATE(1970,1,1)</f>
        <v>42047.128564814819</v>
      </c>
      <c r="T339" s="9">
        <f>((($I339/60)/60)/24)+DATE(1970,1,1)</f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IF($D340=0,0,$E340*100/$D340)</f>
        <v>110.1336</v>
      </c>
      <c r="P340">
        <f>$E340/$L340</f>
        <v>70.000169491525426</v>
      </c>
      <c r="Q340" t="str">
        <f>LEFT($N340,SEARCH("/",$N340) - 1)</f>
        <v>film &amp; video</v>
      </c>
      <c r="R340" t="str">
        <f>RIGHT($N340,LEN($N340) - SEARCH("/",$N340))</f>
        <v>documentary</v>
      </c>
      <c r="S340" s="9">
        <f>((($J340/60)/60)/24)+DATE(1970,1,1)</f>
        <v>42559.755671296298</v>
      </c>
      <c r="T340" s="9">
        <f>((($I340/60)/60)/24)+DATE(1970,1,1)</f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IF($D341=0,0,$E341*100/$D341)</f>
        <v>108.08333333333333</v>
      </c>
      <c r="P341">
        <f>$E341/$L341</f>
        <v>72.865168539325836</v>
      </c>
      <c r="Q341" t="str">
        <f>LEFT($N341,SEARCH("/",$N341) - 1)</f>
        <v>film &amp; video</v>
      </c>
      <c r="R341" t="str">
        <f>RIGHT($N341,LEN($N341) - SEARCH("/",$N341))</f>
        <v>documentary</v>
      </c>
      <c r="S341" s="9">
        <f>((($J341/60)/60)/24)+DATE(1970,1,1)</f>
        <v>42093.760046296295</v>
      </c>
      <c r="T341" s="9">
        <f>((($I341/60)/60)/24)+DATE(1970,1,1)</f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IF($D342=0,0,$E342*100/$D342)</f>
        <v>125.02285714285715</v>
      </c>
      <c r="P342">
        <f>$E342/$L342</f>
        <v>146.34782608695653</v>
      </c>
      <c r="Q342" t="str">
        <f>LEFT($N342,SEARCH("/",$N342) - 1)</f>
        <v>film &amp; video</v>
      </c>
      <c r="R342" t="str">
        <f>RIGHT($N342,LEN($N342) - SEARCH("/",$N342))</f>
        <v>documentary</v>
      </c>
      <c r="S342" s="9">
        <f>((($J342/60)/60)/24)+DATE(1970,1,1)</f>
        <v>42772.669062500005</v>
      </c>
      <c r="T342" s="9">
        <f>((($I342/60)/60)/24)+DATE(1970,1,1)</f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IF($D343=0,0,$E343*100/$D343)</f>
        <v>106.71428571428571</v>
      </c>
      <c r="P343">
        <f>$E343/$L343</f>
        <v>67.909090909090907</v>
      </c>
      <c r="Q343" t="str">
        <f>LEFT($N343,SEARCH("/",$N343) - 1)</f>
        <v>film &amp; video</v>
      </c>
      <c r="R343" t="str">
        <f>RIGHT($N343,LEN($N343) - SEARCH("/",$N343))</f>
        <v>documentary</v>
      </c>
      <c r="S343" s="9">
        <f>((($J343/60)/60)/24)+DATE(1970,1,1)</f>
        <v>41894.879606481481</v>
      </c>
      <c r="T343" s="9">
        <f>((($I343/60)/60)/24)+DATE(1970,1,1)</f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IF($D344=0,0,$E344*100/$D344)</f>
        <v>100.3664</v>
      </c>
      <c r="P344">
        <f>$E344/$L344</f>
        <v>169.85083076923075</v>
      </c>
      <c r="Q344" t="str">
        <f>LEFT($N344,SEARCH("/",$N344) - 1)</f>
        <v>film &amp; video</v>
      </c>
      <c r="R344" t="str">
        <f>RIGHT($N344,LEN($N344) - SEARCH("/",$N344))</f>
        <v>documentary</v>
      </c>
      <c r="S344" s="9">
        <f>((($J344/60)/60)/24)+DATE(1970,1,1)</f>
        <v>42459.780844907407</v>
      </c>
      <c r="T344" s="9">
        <f>((($I344/60)/60)/24)+DATE(1970,1,1)</f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IF($D345=0,0,$E345*100/$D345)</f>
        <v>102.02863333333333</v>
      </c>
      <c r="P345">
        <f>$E345/$L345</f>
        <v>58.413339694656486</v>
      </c>
      <c r="Q345" t="str">
        <f>LEFT($N345,SEARCH("/",$N345) - 1)</f>
        <v>film &amp; video</v>
      </c>
      <c r="R345" t="str">
        <f>RIGHT($N345,LEN($N345) - SEARCH("/",$N345))</f>
        <v>documentary</v>
      </c>
      <c r="S345" s="9">
        <f>((($J345/60)/60)/24)+DATE(1970,1,1)</f>
        <v>41926.73778935185</v>
      </c>
      <c r="T345" s="9">
        <f>((($I345/60)/60)/24)+DATE(1970,1,1)</f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IF($D346=0,0,$E346*100/$D346)</f>
        <v>102.08358208955224</v>
      </c>
      <c r="P346">
        <f>$E346/$L346</f>
        <v>119.99298245614035</v>
      </c>
      <c r="Q346" t="str">
        <f>LEFT($N346,SEARCH("/",$N346) - 1)</f>
        <v>film &amp; video</v>
      </c>
      <c r="R346" t="str">
        <f>RIGHT($N346,LEN($N346) - SEARCH("/",$N346))</f>
        <v>documentary</v>
      </c>
      <c r="S346" s="9">
        <f>((($J346/60)/60)/24)+DATE(1970,1,1)</f>
        <v>42111.970995370371</v>
      </c>
      <c r="T346" s="9">
        <f>((($I346/60)/60)/24)+DATE(1970,1,1)</f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IF($D347=0,0,$E347*100/$D347)</f>
        <v>123.27586206896552</v>
      </c>
      <c r="P347">
        <f>$E347/$L347</f>
        <v>99.860335195530723</v>
      </c>
      <c r="Q347" t="str">
        <f>LEFT($N347,SEARCH("/",$N347) - 1)</f>
        <v>film &amp; video</v>
      </c>
      <c r="R347" t="str">
        <f>RIGHT($N347,LEN($N347) - SEARCH("/",$N347))</f>
        <v>documentary</v>
      </c>
      <c r="S347" s="9">
        <f>((($J347/60)/60)/24)+DATE(1970,1,1)</f>
        <v>42114.944328703699</v>
      </c>
      <c r="T347" s="9">
        <f>((($I347/60)/60)/24)+DATE(1970,1,1)</f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IF($D348=0,0,$E348*100/$D348)</f>
        <v>170.28880000000001</v>
      </c>
      <c r="P348">
        <f>$E348/$L348</f>
        <v>90.579148936170213</v>
      </c>
      <c r="Q348" t="str">
        <f>LEFT($N348,SEARCH("/",$N348) - 1)</f>
        <v>film &amp; video</v>
      </c>
      <c r="R348" t="str">
        <f>RIGHT($N348,LEN($N348) - SEARCH("/",$N348))</f>
        <v>documentary</v>
      </c>
      <c r="S348" s="9">
        <f>((($J348/60)/60)/24)+DATE(1970,1,1)</f>
        <v>42261.500243055561</v>
      </c>
      <c r="T348" s="9">
        <f>((($I348/60)/60)/24)+DATE(1970,1,1)</f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IF($D349=0,0,$E349*100/$D349)</f>
        <v>111.59050000000001</v>
      </c>
      <c r="P349">
        <f>$E349/$L349</f>
        <v>117.77361477572559</v>
      </c>
      <c r="Q349" t="str">
        <f>LEFT($N349,SEARCH("/",$N349) - 1)</f>
        <v>film &amp; video</v>
      </c>
      <c r="R349" t="str">
        <f>RIGHT($N349,LEN($N349) - SEARCH("/",$N349))</f>
        <v>documentary</v>
      </c>
      <c r="S349" s="9">
        <f>((($J349/60)/60)/24)+DATE(1970,1,1)</f>
        <v>42292.495474537034</v>
      </c>
      <c r="T349" s="9">
        <f>((($I349/60)/60)/24)+DATE(1970,1,1)</f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IF($D350=0,0,$E350*100/$D350)</f>
        <v>103</v>
      </c>
      <c r="P350">
        <f>$E350/$L350</f>
        <v>86.554621848739501</v>
      </c>
      <c r="Q350" t="str">
        <f>LEFT($N350,SEARCH("/",$N350) - 1)</f>
        <v>film &amp; video</v>
      </c>
      <c r="R350" t="str">
        <f>RIGHT($N350,LEN($N350) - SEARCH("/",$N350))</f>
        <v>documentary</v>
      </c>
      <c r="S350" s="9">
        <f>((($J350/60)/60)/24)+DATE(1970,1,1)</f>
        <v>42207.58699074074</v>
      </c>
      <c r="T350" s="9">
        <f>((($I350/60)/60)/24)+DATE(1970,1,1)</f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IF($D351=0,0,$E351*100/$D351)</f>
        <v>106.63570159857905</v>
      </c>
      <c r="P351">
        <f>$E351/$L351</f>
        <v>71.899281437125751</v>
      </c>
      <c r="Q351" t="str">
        <f>LEFT($N351,SEARCH("/",$N351) - 1)</f>
        <v>film &amp; video</v>
      </c>
      <c r="R351" t="str">
        <f>RIGHT($N351,LEN($N351) - SEARCH("/",$N351))</f>
        <v>documentary</v>
      </c>
      <c r="S351" s="9">
        <f>((($J351/60)/60)/24)+DATE(1970,1,1)</f>
        <v>42760.498935185184</v>
      </c>
      <c r="T351" s="9">
        <f>((($I351/60)/60)/24)+DATE(1970,1,1)</f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IF($D352=0,0,$E352*100/$D352)</f>
        <v>114.76</v>
      </c>
      <c r="P352">
        <f>$E352/$L352</f>
        <v>129.81900452488688</v>
      </c>
      <c r="Q352" t="str">
        <f>LEFT($N352,SEARCH("/",$N352) - 1)</f>
        <v>film &amp; video</v>
      </c>
      <c r="R352" t="str">
        <f>RIGHT($N352,LEN($N352) - SEARCH("/",$N352))</f>
        <v>documentary</v>
      </c>
      <c r="S352" s="9">
        <f>((($J352/60)/60)/24)+DATE(1970,1,1)</f>
        <v>42586.066076388888</v>
      </c>
      <c r="T352" s="9">
        <f>((($I352/60)/60)/24)+DATE(1970,1,1)</f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IF($D353=0,0,$E353*100/$D353)</f>
        <v>127.34117647058824</v>
      </c>
      <c r="P353">
        <f>$E353/$L353</f>
        <v>44.912863070539416</v>
      </c>
      <c r="Q353" t="str">
        <f>LEFT($N353,SEARCH("/",$N353) - 1)</f>
        <v>film &amp; video</v>
      </c>
      <c r="R353" t="str">
        <f>RIGHT($N353,LEN($N353) - SEARCH("/",$N353))</f>
        <v>documentary</v>
      </c>
      <c r="S353" s="9">
        <f>((($J353/60)/60)/24)+DATE(1970,1,1)</f>
        <v>42427.964745370366</v>
      </c>
      <c r="T353" s="9">
        <f>((($I353/60)/60)/24)+DATE(1970,1,1)</f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IF($D354=0,0,$E354*100/$D354)</f>
        <v>116.56</v>
      </c>
      <c r="P354">
        <f>$E354/$L354</f>
        <v>40.755244755244753</v>
      </c>
      <c r="Q354" t="str">
        <f>LEFT($N354,SEARCH("/",$N354) - 1)</f>
        <v>film &amp; video</v>
      </c>
      <c r="R354" t="str">
        <f>RIGHT($N354,LEN($N354) - SEARCH("/",$N354))</f>
        <v>documentary</v>
      </c>
      <c r="S354" s="9">
        <f>((($J354/60)/60)/24)+DATE(1970,1,1)</f>
        <v>41890.167453703703</v>
      </c>
      <c r="T354" s="9">
        <f>((($I354/60)/60)/24)+DATE(1970,1,1)</f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IF($D355=0,0,$E355*100/$D355)</f>
        <v>108.61819426615318</v>
      </c>
      <c r="P355">
        <f>$E355/$L355</f>
        <v>103.52394779771615</v>
      </c>
      <c r="Q355" t="str">
        <f>LEFT($N355,SEARCH("/",$N355) - 1)</f>
        <v>film &amp; video</v>
      </c>
      <c r="R355" t="str">
        <f>RIGHT($N355,LEN($N355) - SEARCH("/",$N355))</f>
        <v>documentary</v>
      </c>
      <c r="S355" s="9">
        <f>((($J355/60)/60)/24)+DATE(1970,1,1)</f>
        <v>42297.791886574079</v>
      </c>
      <c r="T355" s="9">
        <f>((($I355/60)/60)/24)+DATE(1970,1,1)</f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IF($D356=0,0,$E356*100/$D356)</f>
        <v>103.94285714285714</v>
      </c>
      <c r="P356">
        <f>$E356/$L356</f>
        <v>125.44827586206897</v>
      </c>
      <c r="Q356" t="str">
        <f>LEFT($N356,SEARCH("/",$N356) - 1)</f>
        <v>film &amp; video</v>
      </c>
      <c r="R356" t="str">
        <f>RIGHT($N356,LEN($N356) - SEARCH("/",$N356))</f>
        <v>documentary</v>
      </c>
      <c r="S356" s="9">
        <f>((($J356/60)/60)/24)+DATE(1970,1,1)</f>
        <v>42438.827789351853</v>
      </c>
      <c r="T356" s="9">
        <f>((($I356/60)/60)/24)+DATE(1970,1,1)</f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IF($D357=0,0,$E357*100/$D357)</f>
        <v>116.25714285714285</v>
      </c>
      <c r="P357">
        <f>$E357/$L357</f>
        <v>246.60606060606059</v>
      </c>
      <c r="Q357" t="str">
        <f>LEFT($N357,SEARCH("/",$N357) - 1)</f>
        <v>film &amp; video</v>
      </c>
      <c r="R357" t="str">
        <f>RIGHT($N357,LEN($N357) - SEARCH("/",$N357))</f>
        <v>documentary</v>
      </c>
      <c r="S357" s="9">
        <f>((($J357/60)/60)/24)+DATE(1970,1,1)</f>
        <v>41943.293912037036</v>
      </c>
      <c r="T357" s="9">
        <f>((($I357/60)/60)/24)+DATE(1970,1,1)</f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IF($D358=0,0,$E358*100/$D358)</f>
        <v>102.69240000000001</v>
      </c>
      <c r="P358">
        <f>$E358/$L358</f>
        <v>79.401340206185566</v>
      </c>
      <c r="Q358" t="str">
        <f>LEFT($N358,SEARCH("/",$N358) - 1)</f>
        <v>film &amp; video</v>
      </c>
      <c r="R358" t="str">
        <f>RIGHT($N358,LEN($N358) - SEARCH("/",$N358))</f>
        <v>documentary</v>
      </c>
      <c r="S358" s="9">
        <f>((($J358/60)/60)/24)+DATE(1970,1,1)</f>
        <v>42415.803159722222</v>
      </c>
      <c r="T358" s="9">
        <f>((($I358/60)/60)/24)+DATE(1970,1,1)</f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IF($D359=0,0,$E359*100/$D359)</f>
        <v>174</v>
      </c>
      <c r="P359">
        <f>$E359/$L359</f>
        <v>86.138613861386133</v>
      </c>
      <c r="Q359" t="str">
        <f>LEFT($N359,SEARCH("/",$N359) - 1)</f>
        <v>film &amp; video</v>
      </c>
      <c r="R359" t="str">
        <f>RIGHT($N359,LEN($N359) - SEARCH("/",$N359))</f>
        <v>documentary</v>
      </c>
      <c r="S359" s="9">
        <f>((($J359/60)/60)/24)+DATE(1970,1,1)</f>
        <v>42078.222187499996</v>
      </c>
      <c r="T359" s="9">
        <f>((($I359/60)/60)/24)+DATE(1970,1,1)</f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IF($D360=0,0,$E360*100/$D360)</f>
        <v>103.08799999999999</v>
      </c>
      <c r="P360">
        <f>$E360/$L360</f>
        <v>193.04868913857678</v>
      </c>
      <c r="Q360" t="str">
        <f>LEFT($N360,SEARCH("/",$N360) - 1)</f>
        <v>film &amp; video</v>
      </c>
      <c r="R360" t="str">
        <f>RIGHT($N360,LEN($N360) - SEARCH("/",$N360))</f>
        <v>documentary</v>
      </c>
      <c r="S360" s="9">
        <f>((($J360/60)/60)/24)+DATE(1970,1,1)</f>
        <v>42507.860196759255</v>
      </c>
      <c r="T360" s="9">
        <f>((($I360/60)/60)/24)+DATE(1970,1,1)</f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IF($D361=0,0,$E361*100/$D361)</f>
        <v>104.85537190082644</v>
      </c>
      <c r="P361">
        <f>$E361/$L361</f>
        <v>84.023178807947019</v>
      </c>
      <c r="Q361" t="str">
        <f>LEFT($N361,SEARCH("/",$N361) - 1)</f>
        <v>film &amp; video</v>
      </c>
      <c r="R361" t="str">
        <f>RIGHT($N361,LEN($N361) - SEARCH("/",$N361))</f>
        <v>documentary</v>
      </c>
      <c r="S361" s="9">
        <f>((($J361/60)/60)/24)+DATE(1970,1,1)</f>
        <v>41935.070486111108</v>
      </c>
      <c r="T361" s="9">
        <f>((($I361/60)/60)/24)+DATE(1970,1,1)</f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IF($D362=0,0,$E362*100/$D362)</f>
        <v>101.375</v>
      </c>
      <c r="P362">
        <f>$E362/$L362</f>
        <v>139.82758620689654</v>
      </c>
      <c r="Q362" t="str">
        <f>LEFT($N362,SEARCH("/",$N362) - 1)</f>
        <v>film &amp; video</v>
      </c>
      <c r="R362" t="str">
        <f>RIGHT($N362,LEN($N362) - SEARCH("/",$N362))</f>
        <v>documentary</v>
      </c>
      <c r="S362" s="9">
        <f>((($J362/60)/60)/24)+DATE(1970,1,1)</f>
        <v>42163.897916666669</v>
      </c>
      <c r="T362" s="9">
        <f>((($I362/60)/60)/24)+DATE(1970,1,1)</f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IF($D363=0,0,$E363*100/$D363)</f>
        <v>111.07699999999998</v>
      </c>
      <c r="P363">
        <f>$E363/$L363</f>
        <v>109.82189265536722</v>
      </c>
      <c r="Q363" t="str">
        <f>LEFT($N363,SEARCH("/",$N363) - 1)</f>
        <v>film &amp; video</v>
      </c>
      <c r="R363" t="str">
        <f>RIGHT($N363,LEN($N363) - SEARCH("/",$N363))</f>
        <v>documentary</v>
      </c>
      <c r="S363" s="9">
        <f>((($J363/60)/60)/24)+DATE(1970,1,1)</f>
        <v>41936.001226851848</v>
      </c>
      <c r="T363" s="9">
        <f>((($I363/60)/60)/24)+DATE(1970,1,1)</f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IF($D364=0,0,$E364*100/$D364)</f>
        <v>124.15933781686498</v>
      </c>
      <c r="P364">
        <f>$E364/$L364</f>
        <v>139.53488372093022</v>
      </c>
      <c r="Q364" t="str">
        <f>LEFT($N364,SEARCH("/",$N364) - 1)</f>
        <v>film &amp; video</v>
      </c>
      <c r="R364" t="str">
        <f>RIGHT($N364,LEN($N364) - SEARCH("/",$N364))</f>
        <v>documentary</v>
      </c>
      <c r="S364" s="9">
        <f>((($J364/60)/60)/24)+DATE(1970,1,1)</f>
        <v>41837.210543981484</v>
      </c>
      <c r="T364" s="9">
        <f>((($I364/60)/60)/24)+DATE(1970,1,1)</f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IF($D365=0,0,$E365*100/$D365)</f>
        <v>101.33333333333333</v>
      </c>
      <c r="P365">
        <f>$E365/$L365</f>
        <v>347.84615384615387</v>
      </c>
      <c r="Q365" t="str">
        <f>LEFT($N365,SEARCH("/",$N365) - 1)</f>
        <v>film &amp; video</v>
      </c>
      <c r="R365" t="str">
        <f>RIGHT($N365,LEN($N365) - SEARCH("/",$N365))</f>
        <v>documentary</v>
      </c>
      <c r="S365" s="9">
        <f>((($J365/60)/60)/24)+DATE(1970,1,1)</f>
        <v>40255.744629629626</v>
      </c>
      <c r="T365" s="9">
        <f>((($I365/60)/60)/24)+DATE(1970,1,1)</f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IF($D366=0,0,$E366*100/$D366)</f>
        <v>110.16142857142857</v>
      </c>
      <c r="P366">
        <f>$E366/$L366</f>
        <v>68.24159292035398</v>
      </c>
      <c r="Q366" t="str">
        <f>LEFT($N366,SEARCH("/",$N366) - 1)</f>
        <v>film &amp; video</v>
      </c>
      <c r="R366" t="str">
        <f>RIGHT($N366,LEN($N366) - SEARCH("/",$N366))</f>
        <v>documentary</v>
      </c>
      <c r="S366" s="9">
        <f>((($J366/60)/60)/24)+DATE(1970,1,1)</f>
        <v>41780.859629629631</v>
      </c>
      <c r="T366" s="9">
        <f>((($I366/60)/60)/24)+DATE(1970,1,1)</f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IF($D367=0,0,$E367*100/$D367)</f>
        <v>103.97333333333333</v>
      </c>
      <c r="P367">
        <f>$E367/$L367</f>
        <v>239.93846153846152</v>
      </c>
      <c r="Q367" t="str">
        <f>LEFT($N367,SEARCH("/",$N367) - 1)</f>
        <v>film &amp; video</v>
      </c>
      <c r="R367" t="str">
        <f>RIGHT($N367,LEN($N367) - SEARCH("/",$N367))</f>
        <v>documentary</v>
      </c>
      <c r="S367" s="9">
        <f>((($J367/60)/60)/24)+DATE(1970,1,1)</f>
        <v>41668.606469907405</v>
      </c>
      <c r="T367" s="9">
        <f>((($I367/60)/60)/24)+DATE(1970,1,1)</f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IF($D368=0,0,$E368*100/$D368)</f>
        <v>101.31578947368421</v>
      </c>
      <c r="P368">
        <f>$E368/$L368</f>
        <v>287.31343283582089</v>
      </c>
      <c r="Q368" t="str">
        <f>LEFT($N368,SEARCH("/",$N368) - 1)</f>
        <v>film &amp; video</v>
      </c>
      <c r="R368" t="str">
        <f>RIGHT($N368,LEN($N368) - SEARCH("/",$N368))</f>
        <v>documentary</v>
      </c>
      <c r="S368" s="9">
        <f>((($J368/60)/60)/24)+DATE(1970,1,1)</f>
        <v>41019.793032407404</v>
      </c>
      <c r="T368" s="9">
        <f>((($I368/60)/60)/24)+DATE(1970,1,1)</f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IF($D369=0,0,$E369*100/$D369)</f>
        <v>103.3501</v>
      </c>
      <c r="P369">
        <f>$E369/$L369</f>
        <v>86.84882352941176</v>
      </c>
      <c r="Q369" t="str">
        <f>LEFT($N369,SEARCH("/",$N369) - 1)</f>
        <v>film &amp; video</v>
      </c>
      <c r="R369" t="str">
        <f>RIGHT($N369,LEN($N369) - SEARCH("/",$N369))</f>
        <v>documentary</v>
      </c>
      <c r="S369" s="9">
        <f>((($J369/60)/60)/24)+DATE(1970,1,1)</f>
        <v>41355.577291666668</v>
      </c>
      <c r="T369" s="9">
        <f>((($I369/60)/60)/24)+DATE(1970,1,1)</f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IF($D370=0,0,$E370*100/$D370)</f>
        <v>104.11199999999999</v>
      </c>
      <c r="P370">
        <f>$E370/$L370</f>
        <v>81.84905660377359</v>
      </c>
      <c r="Q370" t="str">
        <f>LEFT($N370,SEARCH("/",$N370) - 1)</f>
        <v>film &amp; video</v>
      </c>
      <c r="R370" t="str">
        <f>RIGHT($N370,LEN($N370) - SEARCH("/",$N370))</f>
        <v>documentary</v>
      </c>
      <c r="S370" s="9">
        <f>((($J370/60)/60)/24)+DATE(1970,1,1)</f>
        <v>42043.605578703704</v>
      </c>
      <c r="T370" s="9">
        <f>((($I370/60)/60)/24)+DATE(1970,1,1)</f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IF($D371=0,0,$E371*100/$D371)</f>
        <v>110.15569230769231</v>
      </c>
      <c r="P371">
        <f>$E371/$L371</f>
        <v>42.874970059880241</v>
      </c>
      <c r="Q371" t="str">
        <f>LEFT($N371,SEARCH("/",$N371) - 1)</f>
        <v>film &amp; video</v>
      </c>
      <c r="R371" t="str">
        <f>RIGHT($N371,LEN($N371) - SEARCH("/",$N371))</f>
        <v>documentary</v>
      </c>
      <c r="S371" s="9">
        <f>((($J371/60)/60)/24)+DATE(1970,1,1)</f>
        <v>40893.551724537036</v>
      </c>
      <c r="T371" s="9">
        <f>((($I371/60)/60)/24)+DATE(1970,1,1)</f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IF($D372=0,0,$E372*100/$D372)</f>
        <v>122.02</v>
      </c>
      <c r="P372">
        <f>$E372/$L372</f>
        <v>709.41860465116281</v>
      </c>
      <c r="Q372" t="str">
        <f>LEFT($N372,SEARCH("/",$N372) - 1)</f>
        <v>film &amp; video</v>
      </c>
      <c r="R372" t="str">
        <f>RIGHT($N372,LEN($N372) - SEARCH("/",$N372))</f>
        <v>documentary</v>
      </c>
      <c r="S372" s="9">
        <f>((($J372/60)/60)/24)+DATE(1970,1,1)</f>
        <v>42711.795138888891</v>
      </c>
      <c r="T372" s="9">
        <f>((($I372/60)/60)/24)+DATE(1970,1,1)</f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IF($D373=0,0,$E373*100/$D373)</f>
        <v>114.16866666666667</v>
      </c>
      <c r="P373">
        <f>$E373/$L373</f>
        <v>161.25517890772127</v>
      </c>
      <c r="Q373" t="str">
        <f>LEFT($N373,SEARCH("/",$N373) - 1)</f>
        <v>film &amp; video</v>
      </c>
      <c r="R373" t="str">
        <f>RIGHT($N373,LEN($N373) - SEARCH("/",$N373))</f>
        <v>documentary</v>
      </c>
      <c r="S373" s="9">
        <f>((($J373/60)/60)/24)+DATE(1970,1,1)</f>
        <v>41261.767812500002</v>
      </c>
      <c r="T373" s="9">
        <f>((($I373/60)/60)/24)+DATE(1970,1,1)</f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IF($D374=0,0,$E374*100/$D374)</f>
        <v>125.33333333333333</v>
      </c>
      <c r="P374">
        <f>$E374/$L374</f>
        <v>41.777777777777779</v>
      </c>
      <c r="Q374" t="str">
        <f>LEFT($N374,SEARCH("/",$N374) - 1)</f>
        <v>film &amp; video</v>
      </c>
      <c r="R374" t="str">
        <f>RIGHT($N374,LEN($N374) - SEARCH("/",$N374))</f>
        <v>documentary</v>
      </c>
      <c r="S374" s="9">
        <f>((($J374/60)/60)/24)+DATE(1970,1,1)</f>
        <v>42425.576898148152</v>
      </c>
      <c r="T374" s="9">
        <f>((($I374/60)/60)/24)+DATE(1970,1,1)</f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IF($D375=0,0,$E375*100/$D375)</f>
        <v>106.66666666666667</v>
      </c>
      <c r="P375">
        <f>$E375/$L375</f>
        <v>89.887640449438209</v>
      </c>
      <c r="Q375" t="str">
        <f>LEFT($N375,SEARCH("/",$N375) - 1)</f>
        <v>film &amp; video</v>
      </c>
      <c r="R375" t="str">
        <f>RIGHT($N375,LEN($N375) - SEARCH("/",$N375))</f>
        <v>documentary</v>
      </c>
      <c r="S375" s="9">
        <f>((($J375/60)/60)/24)+DATE(1970,1,1)</f>
        <v>41078.91201388889</v>
      </c>
      <c r="T375" s="9">
        <f>((($I375/60)/60)/24)+DATE(1970,1,1)</f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IF($D376=0,0,$E376*100/$D376)</f>
        <v>130.65</v>
      </c>
      <c r="P376">
        <f>$E376/$L376</f>
        <v>45.051724137931032</v>
      </c>
      <c r="Q376" t="str">
        <f>LEFT($N376,SEARCH("/",$N376) - 1)</f>
        <v>film &amp; video</v>
      </c>
      <c r="R376" t="str">
        <f>RIGHT($N376,LEN($N376) - SEARCH("/",$N376))</f>
        <v>documentary</v>
      </c>
      <c r="S376" s="9">
        <f>((($J376/60)/60)/24)+DATE(1970,1,1)</f>
        <v>40757.889247685183</v>
      </c>
      <c r="T376" s="9">
        <f>((($I376/60)/60)/24)+DATE(1970,1,1)</f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IF($D377=0,0,$E377*100/$D377)</f>
        <v>120</v>
      </c>
      <c r="P377">
        <f>$E377/$L377</f>
        <v>42.857142857142854</v>
      </c>
      <c r="Q377" t="str">
        <f>LEFT($N377,SEARCH("/",$N377) - 1)</f>
        <v>film &amp; video</v>
      </c>
      <c r="R377" t="str">
        <f>RIGHT($N377,LEN($N377) - SEARCH("/",$N377))</f>
        <v>documentary</v>
      </c>
      <c r="S377" s="9">
        <f>((($J377/60)/60)/24)+DATE(1970,1,1)</f>
        <v>41657.985081018516</v>
      </c>
      <c r="T377" s="9">
        <f>((($I377/60)/60)/24)+DATE(1970,1,1)</f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IF($D378=0,0,$E378*100/$D378)</f>
        <v>105.95918367346938</v>
      </c>
      <c r="P378">
        <f>$E378/$L378</f>
        <v>54.083333333333336</v>
      </c>
      <c r="Q378" t="str">
        <f>LEFT($N378,SEARCH("/",$N378) - 1)</f>
        <v>film &amp; video</v>
      </c>
      <c r="R378" t="str">
        <f>RIGHT($N378,LEN($N378) - SEARCH("/",$N378))</f>
        <v>documentary</v>
      </c>
      <c r="S378" s="9">
        <f>((($J378/60)/60)/24)+DATE(1970,1,1)</f>
        <v>42576.452731481477</v>
      </c>
      <c r="T378" s="9">
        <f>((($I378/60)/60)/24)+DATE(1970,1,1)</f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IF($D379=0,0,$E379*100/$D379)</f>
        <v>114.4</v>
      </c>
      <c r="P379">
        <f>$E379/$L379</f>
        <v>103.21804511278195</v>
      </c>
      <c r="Q379" t="str">
        <f>LEFT($N379,SEARCH("/",$N379) - 1)</f>
        <v>film &amp; video</v>
      </c>
      <c r="R379" t="str">
        <f>RIGHT($N379,LEN($N379) - SEARCH("/",$N379))</f>
        <v>documentary</v>
      </c>
      <c r="S379" s="9">
        <f>((($J379/60)/60)/24)+DATE(1970,1,1)</f>
        <v>42292.250787037032</v>
      </c>
      <c r="T379" s="9">
        <f>((($I379/60)/60)/24)+DATE(1970,1,1)</f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IF($D380=0,0,$E380*100/$D380)</f>
        <v>111.76666666666667</v>
      </c>
      <c r="P380">
        <f>$E380/$L380</f>
        <v>40.397590361445786</v>
      </c>
      <c r="Q380" t="str">
        <f>LEFT($N380,SEARCH("/",$N380) - 1)</f>
        <v>film &amp; video</v>
      </c>
      <c r="R380" t="str">
        <f>RIGHT($N380,LEN($N380) - SEARCH("/",$N380))</f>
        <v>documentary</v>
      </c>
      <c r="S380" s="9">
        <f>((($J380/60)/60)/24)+DATE(1970,1,1)</f>
        <v>42370.571851851855</v>
      </c>
      <c r="T380" s="9">
        <f>((($I380/60)/60)/24)+DATE(1970,1,1)</f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IF($D381=0,0,$E381*100/$D381)</f>
        <v>116.08</v>
      </c>
      <c r="P381">
        <f>$E381/$L381</f>
        <v>116.85906040268456</v>
      </c>
      <c r="Q381" t="str">
        <f>LEFT($N381,SEARCH("/",$N381) - 1)</f>
        <v>film &amp; video</v>
      </c>
      <c r="R381" t="str">
        <f>RIGHT($N381,LEN($N381) - SEARCH("/",$N381))</f>
        <v>documentary</v>
      </c>
      <c r="S381" s="9">
        <f>((($J381/60)/60)/24)+DATE(1970,1,1)</f>
        <v>40987.688333333332</v>
      </c>
      <c r="T381" s="9">
        <f>((($I381/60)/60)/24)+DATE(1970,1,1)</f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IF($D382=0,0,$E382*100/$D382)</f>
        <v>141.5</v>
      </c>
      <c r="P382">
        <f>$E382/$L382</f>
        <v>115.51020408163265</v>
      </c>
      <c r="Q382" t="str">
        <f>LEFT($N382,SEARCH("/",$N382) - 1)</f>
        <v>film &amp; video</v>
      </c>
      <c r="R382" t="str">
        <f>RIGHT($N382,LEN($N382) - SEARCH("/",$N382))</f>
        <v>documentary</v>
      </c>
      <c r="S382" s="9">
        <f>((($J382/60)/60)/24)+DATE(1970,1,1)</f>
        <v>42367.719814814816</v>
      </c>
      <c r="T382" s="9">
        <f>((($I382/60)/60)/24)+DATE(1970,1,1)</f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IF($D383=0,0,$E383*100/$D383)</f>
        <v>104.73</v>
      </c>
      <c r="P383">
        <f>$E383/$L383</f>
        <v>104.31274900398407</v>
      </c>
      <c r="Q383" t="str">
        <f>LEFT($N383,SEARCH("/",$N383) - 1)</f>
        <v>film &amp; video</v>
      </c>
      <c r="R383" t="str">
        <f>RIGHT($N383,LEN($N383) - SEARCH("/",$N383))</f>
        <v>documentary</v>
      </c>
      <c r="S383" s="9">
        <f>((($J383/60)/60)/24)+DATE(1970,1,1)</f>
        <v>41085.698113425926</v>
      </c>
      <c r="T383" s="9">
        <f>((($I383/60)/60)/24)+DATE(1970,1,1)</f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IF($D384=0,0,$E384*100/$D384)</f>
        <v>255.83333333333334</v>
      </c>
      <c r="P384">
        <f>$E384/$L384</f>
        <v>69.772727272727266</v>
      </c>
      <c r="Q384" t="str">
        <f>LEFT($N384,SEARCH("/",$N384) - 1)</f>
        <v>film &amp; video</v>
      </c>
      <c r="R384" t="str">
        <f>RIGHT($N384,LEN($N384) - SEARCH("/",$N384))</f>
        <v>documentary</v>
      </c>
      <c r="S384" s="9">
        <f>((($J384/60)/60)/24)+DATE(1970,1,1)</f>
        <v>41144.709490740745</v>
      </c>
      <c r="T384" s="9">
        <f>((($I384/60)/60)/24)+DATE(1970,1,1)</f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IF($D385=0,0,$E385*100/$D385)</f>
        <v>206.70670670670671</v>
      </c>
      <c r="P385">
        <f>$E385/$L385</f>
        <v>43.020833333333336</v>
      </c>
      <c r="Q385" t="str">
        <f>LEFT($N385,SEARCH("/",$N385) - 1)</f>
        <v>film &amp; video</v>
      </c>
      <c r="R385" t="str">
        <f>RIGHT($N385,LEN($N385) - SEARCH("/",$N385))</f>
        <v>documentary</v>
      </c>
      <c r="S385" s="9">
        <f>((($J385/60)/60)/24)+DATE(1970,1,1)</f>
        <v>41755.117581018516</v>
      </c>
      <c r="T385" s="9">
        <f>((($I385/60)/60)/24)+DATE(1970,1,1)</f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IF($D386=0,0,$E386*100/$D386)</f>
        <v>112.105</v>
      </c>
      <c r="P386">
        <f>$E386/$L386</f>
        <v>58.540469973890339</v>
      </c>
      <c r="Q386" t="str">
        <f>LEFT($N386,SEARCH("/",$N386) - 1)</f>
        <v>film &amp; video</v>
      </c>
      <c r="R386" t="str">
        <f>RIGHT($N386,LEN($N386) - SEARCH("/",$N386))</f>
        <v>documentary</v>
      </c>
      <c r="S386" s="9">
        <f>((($J386/60)/60)/24)+DATE(1970,1,1)</f>
        <v>41980.781793981485</v>
      </c>
      <c r="T386" s="9">
        <f>((($I386/60)/60)/24)+DATE(1970,1,1)</f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IF($D387=0,0,$E387*100/$D387)</f>
        <v>105.982</v>
      </c>
      <c r="P387">
        <f>$E387/$L387</f>
        <v>111.79535864978902</v>
      </c>
      <c r="Q387" t="str">
        <f>LEFT($N387,SEARCH("/",$N387) - 1)</f>
        <v>film &amp; video</v>
      </c>
      <c r="R387" t="str">
        <f>RIGHT($N387,LEN($N387) - SEARCH("/",$N387))</f>
        <v>documentary</v>
      </c>
      <c r="S387" s="9">
        <f>((($J387/60)/60)/24)+DATE(1970,1,1)</f>
        <v>41934.584502314814</v>
      </c>
      <c r="T387" s="9">
        <f>((($I387/60)/60)/24)+DATE(1970,1,1)</f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IF($D388=0,0,$E388*100/$D388)</f>
        <v>100.16666666666667</v>
      </c>
      <c r="P388">
        <f>$E388/$L388</f>
        <v>46.230769230769234</v>
      </c>
      <c r="Q388" t="str">
        <f>LEFT($N388,SEARCH("/",$N388) - 1)</f>
        <v>film &amp; video</v>
      </c>
      <c r="R388" t="str">
        <f>RIGHT($N388,LEN($N388) - SEARCH("/",$N388))</f>
        <v>documentary</v>
      </c>
      <c r="S388" s="9">
        <f>((($J388/60)/60)/24)+DATE(1970,1,1)</f>
        <v>42211.951284722221</v>
      </c>
      <c r="T388" s="9">
        <f>((($I388/60)/60)/24)+DATE(1970,1,1)</f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IF($D389=0,0,$E389*100/$D389)</f>
        <v>213.98947368421054</v>
      </c>
      <c r="P389">
        <f>$E389/$L389</f>
        <v>144.69039145907473</v>
      </c>
      <c r="Q389" t="str">
        <f>LEFT($N389,SEARCH("/",$N389) - 1)</f>
        <v>film &amp; video</v>
      </c>
      <c r="R389" t="str">
        <f>RIGHT($N389,LEN($N389) - SEARCH("/",$N389))</f>
        <v>documentary</v>
      </c>
      <c r="S389" s="9">
        <f>((($J389/60)/60)/24)+DATE(1970,1,1)</f>
        <v>42200.67659722222</v>
      </c>
      <c r="T389" s="9">
        <f>((($I389/60)/60)/24)+DATE(1970,1,1)</f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IF($D390=0,0,$E390*100/$D390)</f>
        <v>126.16</v>
      </c>
      <c r="P390">
        <f>$E390/$L390</f>
        <v>88.845070422535215</v>
      </c>
      <c r="Q390" t="str">
        <f>LEFT($N390,SEARCH("/",$N390) - 1)</f>
        <v>film &amp; video</v>
      </c>
      <c r="R390" t="str">
        <f>RIGHT($N390,LEN($N390) - SEARCH("/",$N390))</f>
        <v>documentary</v>
      </c>
      <c r="S390" s="9">
        <f>((($J390/60)/60)/24)+DATE(1970,1,1)</f>
        <v>42549.076157407413</v>
      </c>
      <c r="T390" s="9">
        <f>((($I390/60)/60)/24)+DATE(1970,1,1)</f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IF($D391=0,0,$E391*100/$D391)</f>
        <v>181.53547058823528</v>
      </c>
      <c r="P391">
        <f>$E391/$L391</f>
        <v>81.75107284768211</v>
      </c>
      <c r="Q391" t="str">
        <f>LEFT($N391,SEARCH("/",$N391) - 1)</f>
        <v>film &amp; video</v>
      </c>
      <c r="R391" t="str">
        <f>RIGHT($N391,LEN($N391) - SEARCH("/",$N391))</f>
        <v>documentary</v>
      </c>
      <c r="S391" s="9">
        <f>((($J391/60)/60)/24)+DATE(1970,1,1)</f>
        <v>41674.063078703701</v>
      </c>
      <c r="T391" s="9">
        <f>((($I391/60)/60)/24)+DATE(1970,1,1)</f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IF($D392=0,0,$E392*100/$D392)</f>
        <v>100</v>
      </c>
      <c r="P392">
        <f>$E392/$L392</f>
        <v>71.428571428571431</v>
      </c>
      <c r="Q392" t="str">
        <f>LEFT($N392,SEARCH("/",$N392) - 1)</f>
        <v>film &amp; video</v>
      </c>
      <c r="R392" t="str">
        <f>RIGHT($N392,LEN($N392) - SEARCH("/",$N392))</f>
        <v>documentary</v>
      </c>
      <c r="S392" s="9">
        <f>((($J392/60)/60)/24)+DATE(1970,1,1)</f>
        <v>42112.036712962959</v>
      </c>
      <c r="T392" s="9">
        <f>((($I392/60)/60)/24)+DATE(1970,1,1)</f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IF($D393=0,0,$E393*100/$D393)</f>
        <v>100.61</v>
      </c>
      <c r="P393">
        <f>$E393/$L393</f>
        <v>104.25906735751295</v>
      </c>
      <c r="Q393" t="str">
        <f>LEFT($N393,SEARCH("/",$N393) - 1)</f>
        <v>film &amp; video</v>
      </c>
      <c r="R393" t="str">
        <f>RIGHT($N393,LEN($N393) - SEARCH("/",$N393))</f>
        <v>documentary</v>
      </c>
      <c r="S393" s="9">
        <f>((($J393/60)/60)/24)+DATE(1970,1,1)</f>
        <v>40865.042256944449</v>
      </c>
      <c r="T393" s="9">
        <f>((($I393/60)/60)/24)+DATE(1970,1,1)</f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IF($D394=0,0,$E394*100/$D394)</f>
        <v>100.9027027027027</v>
      </c>
      <c r="P394">
        <f>$E394/$L394</f>
        <v>90.616504854368927</v>
      </c>
      <c r="Q394" t="str">
        <f>LEFT($N394,SEARCH("/",$N394) - 1)</f>
        <v>film &amp; video</v>
      </c>
      <c r="R394" t="str">
        <f>RIGHT($N394,LEN($N394) - SEARCH("/",$N394))</f>
        <v>documentary</v>
      </c>
      <c r="S394" s="9">
        <f>((($J394/60)/60)/24)+DATE(1970,1,1)</f>
        <v>40763.717256944445</v>
      </c>
      <c r="T394" s="9">
        <f>((($I394/60)/60)/24)+DATE(1970,1,1)</f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IF($D395=0,0,$E395*100/$D395)</f>
        <v>110.446</v>
      </c>
      <c r="P395">
        <f>$E395/$L395</f>
        <v>157.33048433048432</v>
      </c>
      <c r="Q395" t="str">
        <f>LEFT($N395,SEARCH("/",$N395) - 1)</f>
        <v>film &amp; video</v>
      </c>
      <c r="R395" t="str">
        <f>RIGHT($N395,LEN($N395) - SEARCH("/",$N395))</f>
        <v>documentary</v>
      </c>
      <c r="S395" s="9">
        <f>((($J395/60)/60)/24)+DATE(1970,1,1)</f>
        <v>41526.708935185183</v>
      </c>
      <c r="T395" s="9">
        <f>((($I395/60)/60)/24)+DATE(1970,1,1)</f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IF($D396=0,0,$E396*100/$D396)</f>
        <v>111.8936170212766</v>
      </c>
      <c r="P396">
        <f>$E396/$L396</f>
        <v>105.18</v>
      </c>
      <c r="Q396" t="str">
        <f>LEFT($N396,SEARCH("/",$N396) - 1)</f>
        <v>film &amp; video</v>
      </c>
      <c r="R396" t="str">
        <f>RIGHT($N396,LEN($N396) - SEARCH("/",$N396))</f>
        <v>documentary</v>
      </c>
      <c r="S396" s="9">
        <f>((($J396/60)/60)/24)+DATE(1970,1,1)</f>
        <v>42417.818078703705</v>
      </c>
      <c r="T396" s="9">
        <f>((($I396/60)/60)/24)+DATE(1970,1,1)</f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IF($D397=0,0,$E397*100/$D397)</f>
        <v>108.0445</v>
      </c>
      <c r="P397">
        <f>$E397/$L397</f>
        <v>58.719836956521746</v>
      </c>
      <c r="Q397" t="str">
        <f>LEFT($N397,SEARCH("/",$N397) - 1)</f>
        <v>film &amp; video</v>
      </c>
      <c r="R397" t="str">
        <f>RIGHT($N397,LEN($N397) - SEARCH("/",$N397))</f>
        <v>documentary</v>
      </c>
      <c r="S397" s="9">
        <f>((($J397/60)/60)/24)+DATE(1970,1,1)</f>
        <v>40990.909259259257</v>
      </c>
      <c r="T397" s="9">
        <f>((($I397/60)/60)/24)+DATE(1970,1,1)</f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IF($D398=0,0,$E398*100/$D398)</f>
        <v>106.66666666666667</v>
      </c>
      <c r="P398">
        <f>$E398/$L398</f>
        <v>81.632653061224488</v>
      </c>
      <c r="Q398" t="str">
        <f>LEFT($N398,SEARCH("/",$N398) - 1)</f>
        <v>film &amp; video</v>
      </c>
      <c r="R398" t="str">
        <f>RIGHT($N398,LEN($N398) - SEARCH("/",$N398))</f>
        <v>documentary</v>
      </c>
      <c r="S398" s="9">
        <f>((($J398/60)/60)/24)+DATE(1970,1,1)</f>
        <v>41082.564884259256</v>
      </c>
      <c r="T398" s="9">
        <f>((($I398/60)/60)/24)+DATE(1970,1,1)</f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IF($D399=0,0,$E399*100/$D399)</f>
        <v>103.90027322404372</v>
      </c>
      <c r="P399">
        <f>$E399/$L399</f>
        <v>56.460043668122275</v>
      </c>
      <c r="Q399" t="str">
        <f>LEFT($N399,SEARCH("/",$N399) - 1)</f>
        <v>film &amp; video</v>
      </c>
      <c r="R399" t="str">
        <f>RIGHT($N399,LEN($N399) - SEARCH("/",$N399))</f>
        <v>documentary</v>
      </c>
      <c r="S399" s="9">
        <f>((($J399/60)/60)/24)+DATE(1970,1,1)</f>
        <v>40379.776435185187</v>
      </c>
      <c r="T399" s="9">
        <f>((($I399/60)/60)/24)+DATE(1970,1,1)</f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IF($D400=0,0,$E400*100/$D400)</f>
        <v>125.16</v>
      </c>
      <c r="P400">
        <f>$E400/$L400</f>
        <v>140.1044776119403</v>
      </c>
      <c r="Q400" t="str">
        <f>LEFT($N400,SEARCH("/",$N400) - 1)</f>
        <v>film &amp; video</v>
      </c>
      <c r="R400" t="str">
        <f>RIGHT($N400,LEN($N400) - SEARCH("/",$N400))</f>
        <v>documentary</v>
      </c>
      <c r="S400" s="9">
        <f>((($J400/60)/60)/24)+DATE(1970,1,1)</f>
        <v>42078.793124999997</v>
      </c>
      <c r="T400" s="9">
        <f>((($I400/60)/60)/24)+DATE(1970,1,1)</f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IF($D401=0,0,$E401*100/$D401)</f>
        <v>106.80500000000001</v>
      </c>
      <c r="P401">
        <f>$E401/$L401</f>
        <v>224.85263157894738</v>
      </c>
      <c r="Q401" t="str">
        <f>LEFT($N401,SEARCH("/",$N401) - 1)</f>
        <v>film &amp; video</v>
      </c>
      <c r="R401" t="str">
        <f>RIGHT($N401,LEN($N401) - SEARCH("/",$N401))</f>
        <v>documentary</v>
      </c>
      <c r="S401" s="9">
        <f>((($J401/60)/60)/24)+DATE(1970,1,1)</f>
        <v>42687.875775462962</v>
      </c>
      <c r="T401" s="9">
        <f>((($I401/60)/60)/24)+DATE(1970,1,1)</f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IF($D402=0,0,$E402*100/$D402)</f>
        <v>112.30249999999999</v>
      </c>
      <c r="P402">
        <f>$E402/$L402</f>
        <v>181.13306451612902</v>
      </c>
      <c r="Q402" t="str">
        <f>LEFT($N402,SEARCH("/",$N402) - 1)</f>
        <v>film &amp; video</v>
      </c>
      <c r="R402" t="str">
        <f>RIGHT($N402,LEN($N402) - SEARCH("/",$N402))</f>
        <v>documentary</v>
      </c>
      <c r="S402" s="9">
        <f>((($J402/60)/60)/24)+DATE(1970,1,1)</f>
        <v>41745.635960648149</v>
      </c>
      <c r="T402" s="9">
        <f>((($I402/60)/60)/24)+DATE(1970,1,1)</f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IF($D403=0,0,$E403*100/$D403)</f>
        <v>103.812</v>
      </c>
      <c r="P403">
        <f>$E403/$L403</f>
        <v>711.04109589041093</v>
      </c>
      <c r="Q403" t="str">
        <f>LEFT($N403,SEARCH("/",$N403) - 1)</f>
        <v>film &amp; video</v>
      </c>
      <c r="R403" t="str">
        <f>RIGHT($N403,LEN($N403) - SEARCH("/",$N403))</f>
        <v>documentary</v>
      </c>
      <c r="S403" s="9">
        <f>((($J403/60)/60)/24)+DATE(1970,1,1)</f>
        <v>40732.842245370368</v>
      </c>
      <c r="T403" s="9">
        <f>((($I403/60)/60)/24)+DATE(1970,1,1)</f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IF($D404=0,0,$E404*100/$D404)</f>
        <v>141.65</v>
      </c>
      <c r="P404">
        <f>$E404/$L404</f>
        <v>65.883720930232556</v>
      </c>
      <c r="Q404" t="str">
        <f>LEFT($N404,SEARCH("/",$N404) - 1)</f>
        <v>film &amp; video</v>
      </c>
      <c r="R404" t="str">
        <f>RIGHT($N404,LEN($N404) - SEARCH("/",$N404))</f>
        <v>documentary</v>
      </c>
      <c r="S404" s="9">
        <f>((($J404/60)/60)/24)+DATE(1970,1,1)</f>
        <v>42292.539548611108</v>
      </c>
      <c r="T404" s="9">
        <f>((($I404/60)/60)/24)+DATE(1970,1,1)</f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IF($D405=0,0,$E405*100/$D405)</f>
        <v>105.26</v>
      </c>
      <c r="P405">
        <f>$E405/$L405</f>
        <v>75.185714285714283</v>
      </c>
      <c r="Q405" t="str">
        <f>LEFT($N405,SEARCH("/",$N405) - 1)</f>
        <v>film &amp; video</v>
      </c>
      <c r="R405" t="str">
        <f>RIGHT($N405,LEN($N405) - SEARCH("/",$N405))</f>
        <v>documentary</v>
      </c>
      <c r="S405" s="9">
        <f>((($J405/60)/60)/24)+DATE(1970,1,1)</f>
        <v>40718.310659722221</v>
      </c>
      <c r="T405" s="9">
        <f>((($I405/60)/60)/24)+DATE(1970,1,1)</f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IF($D406=0,0,$E406*100/$D406)</f>
        <v>103.09142857142857</v>
      </c>
      <c r="P406">
        <f>$E406/$L406</f>
        <v>133.14391143911439</v>
      </c>
      <c r="Q406" t="str">
        <f>LEFT($N406,SEARCH("/",$N406) - 1)</f>
        <v>film &amp; video</v>
      </c>
      <c r="R406" t="str">
        <f>RIGHT($N406,LEN($N406) - SEARCH("/",$N406))</f>
        <v>documentary</v>
      </c>
      <c r="S406" s="9">
        <f>((($J406/60)/60)/24)+DATE(1970,1,1)</f>
        <v>41646.628032407411</v>
      </c>
      <c r="T406" s="9">
        <f>((($I406/60)/60)/24)+DATE(1970,1,1)</f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IF($D407=0,0,$E407*100/$D407)</f>
        <v>107.65957446808511</v>
      </c>
      <c r="P407">
        <f>$E407/$L407</f>
        <v>55.2</v>
      </c>
      <c r="Q407" t="str">
        <f>LEFT($N407,SEARCH("/",$N407) - 1)</f>
        <v>film &amp; video</v>
      </c>
      <c r="R407" t="str">
        <f>RIGHT($N407,LEN($N407) - SEARCH("/",$N407))</f>
        <v>documentary</v>
      </c>
      <c r="S407" s="9">
        <f>((($J407/60)/60)/24)+DATE(1970,1,1)</f>
        <v>41674.08494212963</v>
      </c>
      <c r="T407" s="9">
        <f>((($I407/60)/60)/24)+DATE(1970,1,1)</f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IF($D408=0,0,$E408*100/$D408)</f>
        <v>107.70464285714286</v>
      </c>
      <c r="P408">
        <f>$E408/$L408</f>
        <v>86.163714285714292</v>
      </c>
      <c r="Q408" t="str">
        <f>LEFT($N408,SEARCH("/",$N408) - 1)</f>
        <v>film &amp; video</v>
      </c>
      <c r="R408" t="str">
        <f>RIGHT($N408,LEN($N408) - SEARCH("/",$N408))</f>
        <v>documentary</v>
      </c>
      <c r="S408" s="9">
        <f>((($J408/60)/60)/24)+DATE(1970,1,1)</f>
        <v>40638.162465277775</v>
      </c>
      <c r="T408" s="9">
        <f>((($I408/60)/60)/24)+DATE(1970,1,1)</f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IF($D409=0,0,$E409*100/$D409)</f>
        <v>101.55</v>
      </c>
      <c r="P409">
        <f>$E409/$L409</f>
        <v>92.318181818181813</v>
      </c>
      <c r="Q409" t="str">
        <f>LEFT($N409,SEARCH("/",$N409) - 1)</f>
        <v>film &amp; video</v>
      </c>
      <c r="R409" t="str">
        <f>RIGHT($N409,LEN($N409) - SEARCH("/",$N409))</f>
        <v>documentary</v>
      </c>
      <c r="S409" s="9">
        <f>((($J409/60)/60)/24)+DATE(1970,1,1)</f>
        <v>40806.870949074073</v>
      </c>
      <c r="T409" s="9">
        <f>((($I409/60)/60)/24)+DATE(1970,1,1)</f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IF($D410=0,0,$E410*100/$D410)</f>
        <v>101.43766666666667</v>
      </c>
      <c r="P410">
        <f>$E410/$L410</f>
        <v>160.16473684210527</v>
      </c>
      <c r="Q410" t="str">
        <f>LEFT($N410,SEARCH("/",$N410) - 1)</f>
        <v>film &amp; video</v>
      </c>
      <c r="R410" t="str">
        <f>RIGHT($N410,LEN($N410) - SEARCH("/",$N410))</f>
        <v>documentary</v>
      </c>
      <c r="S410" s="9">
        <f>((($J410/60)/60)/24)+DATE(1970,1,1)</f>
        <v>41543.735995370371</v>
      </c>
      <c r="T410" s="9">
        <f>((($I410/60)/60)/24)+DATE(1970,1,1)</f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IF($D411=0,0,$E411*100/$D411)</f>
        <v>136.80000000000001</v>
      </c>
      <c r="P411">
        <f>$E411/$L411</f>
        <v>45.6</v>
      </c>
      <c r="Q411" t="str">
        <f>LEFT($N411,SEARCH("/",$N411) - 1)</f>
        <v>film &amp; video</v>
      </c>
      <c r="R411" t="str">
        <f>RIGHT($N411,LEN($N411) - SEARCH("/",$N411))</f>
        <v>documentary</v>
      </c>
      <c r="S411" s="9">
        <f>((($J411/60)/60)/24)+DATE(1970,1,1)</f>
        <v>42543.862777777773</v>
      </c>
      <c r="T411" s="9">
        <f>((($I411/60)/60)/24)+DATE(1970,1,1)</f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IF($D412=0,0,$E412*100/$D412)</f>
        <v>128.30000000000001</v>
      </c>
      <c r="P412">
        <f>$E412/$L412</f>
        <v>183.28571428571428</v>
      </c>
      <c r="Q412" t="str">
        <f>LEFT($N412,SEARCH("/",$N412) - 1)</f>
        <v>film &amp; video</v>
      </c>
      <c r="R412" t="str">
        <f>RIGHT($N412,LEN($N412) - SEARCH("/",$N412))</f>
        <v>documentary</v>
      </c>
      <c r="S412" s="9">
        <f>((($J412/60)/60)/24)+DATE(1970,1,1)</f>
        <v>42113.981446759266</v>
      </c>
      <c r="T412" s="9">
        <f>((($I412/60)/60)/24)+DATE(1970,1,1)</f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IF($D413=0,0,$E413*100/$D413)</f>
        <v>101.05</v>
      </c>
      <c r="P413">
        <f>$E413/$L413</f>
        <v>125.78838174273859</v>
      </c>
      <c r="Q413" t="str">
        <f>LEFT($N413,SEARCH("/",$N413) - 1)</f>
        <v>film &amp; video</v>
      </c>
      <c r="R413" t="str">
        <f>RIGHT($N413,LEN($N413) - SEARCH("/",$N413))</f>
        <v>documentary</v>
      </c>
      <c r="S413" s="9">
        <f>((($J413/60)/60)/24)+DATE(1970,1,1)</f>
        <v>41598.17597222222</v>
      </c>
      <c r="T413" s="9">
        <f>((($I413/60)/60)/24)+DATE(1970,1,1)</f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IF($D414=0,0,$E414*100/$D414)</f>
        <v>126.84</v>
      </c>
      <c r="P414">
        <f>$E414/$L414</f>
        <v>57.654545454545456</v>
      </c>
      <c r="Q414" t="str">
        <f>LEFT($N414,SEARCH("/",$N414) - 1)</f>
        <v>film &amp; video</v>
      </c>
      <c r="R414" t="str">
        <f>RIGHT($N414,LEN($N414) - SEARCH("/",$N414))</f>
        <v>documentary</v>
      </c>
      <c r="S414" s="9">
        <f>((($J414/60)/60)/24)+DATE(1970,1,1)</f>
        <v>41099.742800925924</v>
      </c>
      <c r="T414" s="9">
        <f>((($I414/60)/60)/24)+DATE(1970,1,1)</f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IF($D415=0,0,$E415*100/$D415)</f>
        <v>105.0859375</v>
      </c>
      <c r="P415">
        <f>$E415/$L415</f>
        <v>78.660818713450297</v>
      </c>
      <c r="Q415" t="str">
        <f>LEFT($N415,SEARCH("/",$N415) - 1)</f>
        <v>film &amp; video</v>
      </c>
      <c r="R415" t="str">
        <f>RIGHT($N415,LEN($N415) - SEARCH("/",$N415))</f>
        <v>documentary</v>
      </c>
      <c r="S415" s="9">
        <f>((($J415/60)/60)/24)+DATE(1970,1,1)</f>
        <v>41079.877442129626</v>
      </c>
      <c r="T415" s="9">
        <f>((($I415/60)/60)/24)+DATE(1970,1,1)</f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IF($D416=0,0,$E416*100/$D416)</f>
        <v>102.85405405405406</v>
      </c>
      <c r="P416">
        <f>$E416/$L416</f>
        <v>91.480769230769226</v>
      </c>
      <c r="Q416" t="str">
        <f>LEFT($N416,SEARCH("/",$N416) - 1)</f>
        <v>film &amp; video</v>
      </c>
      <c r="R416" t="str">
        <f>RIGHT($N416,LEN($N416) - SEARCH("/",$N416))</f>
        <v>documentary</v>
      </c>
      <c r="S416" s="9">
        <f>((($J416/60)/60)/24)+DATE(1970,1,1)</f>
        <v>41529.063252314816</v>
      </c>
      <c r="T416" s="9">
        <f>((($I416/60)/60)/24)+DATE(1970,1,1)</f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IF($D417=0,0,$E417*100/$D417)</f>
        <v>102.14714285714285</v>
      </c>
      <c r="P417">
        <f>$E417/$L417</f>
        <v>68.09809523809524</v>
      </c>
      <c r="Q417" t="str">
        <f>LEFT($N417,SEARCH("/",$N417) - 1)</f>
        <v>film &amp; video</v>
      </c>
      <c r="R417" t="str">
        <f>RIGHT($N417,LEN($N417) - SEARCH("/",$N417))</f>
        <v>documentary</v>
      </c>
      <c r="S417" s="9">
        <f>((($J417/60)/60)/24)+DATE(1970,1,1)</f>
        <v>41904.851875</v>
      </c>
      <c r="T417" s="9">
        <f>((($I417/60)/60)/24)+DATE(1970,1,1)</f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IF($D418=0,0,$E418*100/$D418)</f>
        <v>120.217</v>
      </c>
      <c r="P418">
        <f>$E418/$L418</f>
        <v>48.086800000000004</v>
      </c>
      <c r="Q418" t="str">
        <f>LEFT($N418,SEARCH("/",$N418) - 1)</f>
        <v>film &amp; video</v>
      </c>
      <c r="R418" t="str">
        <f>RIGHT($N418,LEN($N418) - SEARCH("/",$N418))</f>
        <v>documentary</v>
      </c>
      <c r="S418" s="9">
        <f>((($J418/60)/60)/24)+DATE(1970,1,1)</f>
        <v>41648.396192129629</v>
      </c>
      <c r="T418" s="9">
        <f>((($I418/60)/60)/24)+DATE(1970,1,1)</f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IF($D419=0,0,$E419*100/$D419)</f>
        <v>100.24761904761905</v>
      </c>
      <c r="P419">
        <f>$E419/$L419</f>
        <v>202.42307692307693</v>
      </c>
      <c r="Q419" t="str">
        <f>LEFT($N419,SEARCH("/",$N419) - 1)</f>
        <v>film &amp; video</v>
      </c>
      <c r="R419" t="str">
        <f>RIGHT($N419,LEN($N419) - SEARCH("/",$N419))</f>
        <v>documentary</v>
      </c>
      <c r="S419" s="9">
        <f>((($J419/60)/60)/24)+DATE(1970,1,1)</f>
        <v>41360.970601851855</v>
      </c>
      <c r="T419" s="9">
        <f>((($I419/60)/60)/24)+DATE(1970,1,1)</f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IF($D420=0,0,$E420*100/$D420)</f>
        <v>100.63392857142857</v>
      </c>
      <c r="P420">
        <f>$E420/$L420</f>
        <v>216.75</v>
      </c>
      <c r="Q420" t="str">
        <f>LEFT($N420,SEARCH("/",$N420) - 1)</f>
        <v>film &amp; video</v>
      </c>
      <c r="R420" t="str">
        <f>RIGHT($N420,LEN($N420) - SEARCH("/",$N420))</f>
        <v>documentary</v>
      </c>
      <c r="S420" s="9">
        <f>((($J420/60)/60)/24)+DATE(1970,1,1)</f>
        <v>42178.282372685186</v>
      </c>
      <c r="T420" s="9">
        <f>((($I420/60)/60)/24)+DATE(1970,1,1)</f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IF($D421=0,0,$E421*100/$D421)</f>
        <v>100.4375</v>
      </c>
      <c r="P421">
        <f>$E421/$L421</f>
        <v>110.06849315068493</v>
      </c>
      <c r="Q421" t="str">
        <f>LEFT($N421,SEARCH("/",$N421) - 1)</f>
        <v>film &amp; video</v>
      </c>
      <c r="R421" t="str">
        <f>RIGHT($N421,LEN($N421) - SEARCH("/",$N421))</f>
        <v>documentary</v>
      </c>
      <c r="S421" s="9">
        <f>((($J421/60)/60)/24)+DATE(1970,1,1)</f>
        <v>41394.842442129629</v>
      </c>
      <c r="T421" s="9">
        <f>((($I421/60)/60)/24)+DATE(1970,1,1)</f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IF($D422=0,0,$E422*100/$D422)</f>
        <v>0.43939393939393939</v>
      </c>
      <c r="P422">
        <f>$E422/$L422</f>
        <v>4.833333333333333</v>
      </c>
      <c r="Q422" t="str">
        <f>LEFT($N422,SEARCH("/",$N422) - 1)</f>
        <v>film &amp; video</v>
      </c>
      <c r="R422" t="str">
        <f>RIGHT($N422,LEN($N422) - SEARCH("/",$N422))</f>
        <v>animation</v>
      </c>
      <c r="S422" s="9">
        <f>((($J422/60)/60)/24)+DATE(1970,1,1)</f>
        <v>41682.23646990741</v>
      </c>
      <c r="T422" s="9">
        <f>((($I422/60)/60)/24)+DATE(1970,1,1)</f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IF($D423=0,0,$E423*100/$D423)</f>
        <v>2.0066666666666668</v>
      </c>
      <c r="P423">
        <f>$E423/$L423</f>
        <v>50.166666666666664</v>
      </c>
      <c r="Q423" t="str">
        <f>LEFT($N423,SEARCH("/",$N423) - 1)</f>
        <v>film &amp; video</v>
      </c>
      <c r="R423" t="str">
        <f>RIGHT($N423,LEN($N423) - SEARCH("/",$N423))</f>
        <v>animation</v>
      </c>
      <c r="S423" s="9">
        <f>((($J423/60)/60)/24)+DATE(1970,1,1)</f>
        <v>42177.491388888884</v>
      </c>
      <c r="T423" s="9">
        <f>((($I423/60)/60)/24)+DATE(1970,1,1)</f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IF($D424=0,0,$E424*100/$D424)</f>
        <v>1.075</v>
      </c>
      <c r="P424">
        <f>$E424/$L424</f>
        <v>35.833333333333336</v>
      </c>
      <c r="Q424" t="str">
        <f>LEFT($N424,SEARCH("/",$N424) - 1)</f>
        <v>film &amp; video</v>
      </c>
      <c r="R424" t="str">
        <f>RIGHT($N424,LEN($N424) - SEARCH("/",$N424))</f>
        <v>animation</v>
      </c>
      <c r="S424" s="9">
        <f>((($J424/60)/60)/24)+DATE(1970,1,1)</f>
        <v>41863.260381944441</v>
      </c>
      <c r="T424" s="9">
        <f>((($I424/60)/60)/24)+DATE(1970,1,1)</f>
        <v>41893.260381944441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IF($D425=0,0,$E425*100/$D425)</f>
        <v>0.76500000000000001</v>
      </c>
      <c r="P425">
        <f>$E425/$L425</f>
        <v>11.76923076923077</v>
      </c>
      <c r="Q425" t="str">
        <f>LEFT($N425,SEARCH("/",$N425) - 1)</f>
        <v>film &amp; video</v>
      </c>
      <c r="R425" t="str">
        <f>RIGHT($N425,LEN($N425) - SEARCH("/",$N425))</f>
        <v>animation</v>
      </c>
      <c r="S425" s="9">
        <f>((($J425/60)/60)/24)+DATE(1970,1,1)</f>
        <v>41400.92627314815</v>
      </c>
      <c r="T425" s="9">
        <f>((($I425/60)/60)/24)+DATE(1970,1,1)</f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IF($D426=0,0,$E426*100/$D426)</f>
        <v>6.7966666666666669</v>
      </c>
      <c r="P426">
        <f>$E426/$L426</f>
        <v>40.78</v>
      </c>
      <c r="Q426" t="str">
        <f>LEFT($N426,SEARCH("/",$N426) - 1)</f>
        <v>film &amp; video</v>
      </c>
      <c r="R426" t="str">
        <f>RIGHT($N426,LEN($N426) - SEARCH("/",$N426))</f>
        <v>animation</v>
      </c>
      <c r="S426" s="9">
        <f>((($J426/60)/60)/24)+DATE(1970,1,1)</f>
        <v>40934.376145833332</v>
      </c>
      <c r="T426" s="9">
        <f>((($I426/60)/60)/24)+DATE(1970,1,1)</f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IF($D427=0,0,$E427*100/$D427)</f>
        <v>1.2E-2</v>
      </c>
      <c r="P427">
        <f>$E427/$L427</f>
        <v>3</v>
      </c>
      <c r="Q427" t="str">
        <f>LEFT($N427,SEARCH("/",$N427) - 1)</f>
        <v>film &amp; video</v>
      </c>
      <c r="R427" t="str">
        <f>RIGHT($N427,LEN($N427) - SEARCH("/",$N427))</f>
        <v>animation</v>
      </c>
      <c r="S427" s="9">
        <f>((($J427/60)/60)/24)+DATE(1970,1,1)</f>
        <v>42275.861157407402</v>
      </c>
      <c r="T427" s="9">
        <f>((($I427/60)/60)/24)+DATE(1970,1,1)</f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IF($D428=0,0,$E428*100/$D428)</f>
        <v>1.33</v>
      </c>
      <c r="P428">
        <f>$E428/$L428</f>
        <v>16.625</v>
      </c>
      <c r="Q428" t="str">
        <f>LEFT($N428,SEARCH("/",$N428) - 1)</f>
        <v>film &amp; video</v>
      </c>
      <c r="R428" t="str">
        <f>RIGHT($N428,LEN($N428) - SEARCH("/",$N428))</f>
        <v>animation</v>
      </c>
      <c r="S428" s="9">
        <f>((($J428/60)/60)/24)+DATE(1970,1,1)</f>
        <v>42400.711967592593</v>
      </c>
      <c r="T428" s="9">
        <f>((($I428/60)/60)/24)+DATE(1970,1,1)</f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IF($D429=0,0,$E429*100/$D429)</f>
        <v>0</v>
      </c>
      <c r="P429" t="e">
        <f>$E429/$L429</f>
        <v>#DIV/0!</v>
      </c>
      <c r="Q429" t="str">
        <f>LEFT($N429,SEARCH("/",$N429) - 1)</f>
        <v>film &amp; video</v>
      </c>
      <c r="R429" t="str">
        <f>RIGHT($N429,LEN($N429) - SEARCH("/",$N429))</f>
        <v>animation</v>
      </c>
      <c r="S429" s="9">
        <f>((($J429/60)/60)/24)+DATE(1970,1,1)</f>
        <v>42285.909027777772</v>
      </c>
      <c r="T429" s="9">
        <f>((($I429/60)/60)/24)+DATE(1970,1,1)</f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IF($D430=0,0,$E430*100/$D430)</f>
        <v>5.6333333333333337</v>
      </c>
      <c r="P430">
        <f>$E430/$L430</f>
        <v>52</v>
      </c>
      <c r="Q430" t="str">
        <f>LEFT($N430,SEARCH("/",$N430) - 1)</f>
        <v>film &amp; video</v>
      </c>
      <c r="R430" t="str">
        <f>RIGHT($N430,LEN($N430) - SEARCH("/",$N430))</f>
        <v>animation</v>
      </c>
      <c r="S430" s="9">
        <f>((($J430/60)/60)/24)+DATE(1970,1,1)</f>
        <v>41778.766724537039</v>
      </c>
      <c r="T430" s="9">
        <f>((($I430/60)/60)/24)+DATE(1970,1,1)</f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IF($D431=0,0,$E431*100/$D431)</f>
        <v>0</v>
      </c>
      <c r="P431" t="e">
        <f>$E431/$L431</f>
        <v>#DIV/0!</v>
      </c>
      <c r="Q431" t="str">
        <f>LEFT($N431,SEARCH("/",$N431) - 1)</f>
        <v>film &amp; video</v>
      </c>
      <c r="R431" t="str">
        <f>RIGHT($N431,LEN($N431) - SEARCH("/",$N431))</f>
        <v>animation</v>
      </c>
      <c r="S431" s="9">
        <f>((($J431/60)/60)/24)+DATE(1970,1,1)</f>
        <v>40070.901412037041</v>
      </c>
      <c r="T431" s="9">
        <f>((($I431/60)/60)/24)+DATE(1970,1,1)</f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IF($D432=0,0,$E432*100/$D432)</f>
        <v>2.4</v>
      </c>
      <c r="P432">
        <f>$E432/$L432</f>
        <v>4.8</v>
      </c>
      <c r="Q432" t="str">
        <f>LEFT($N432,SEARCH("/",$N432) - 1)</f>
        <v>film &amp; video</v>
      </c>
      <c r="R432" t="str">
        <f>RIGHT($N432,LEN($N432) - SEARCH("/",$N432))</f>
        <v>animation</v>
      </c>
      <c r="S432" s="9">
        <f>((($J432/60)/60)/24)+DATE(1970,1,1)</f>
        <v>41513.107256944444</v>
      </c>
      <c r="T432" s="9">
        <f>((($I432/60)/60)/24)+DATE(1970,1,1)</f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IF($D433=0,0,$E433*100/$D433)</f>
        <v>13.833333333333334</v>
      </c>
      <c r="P433">
        <f>$E433/$L433</f>
        <v>51.875</v>
      </c>
      <c r="Q433" t="str">
        <f>LEFT($N433,SEARCH("/",$N433) - 1)</f>
        <v>film &amp; video</v>
      </c>
      <c r="R433" t="str">
        <f>RIGHT($N433,LEN($N433) - SEARCH("/",$N433))</f>
        <v>animation</v>
      </c>
      <c r="S433" s="9">
        <f>((($J433/60)/60)/24)+DATE(1970,1,1)</f>
        <v>42526.871331018512</v>
      </c>
      <c r="T433" s="9">
        <f>((($I433/60)/60)/24)+DATE(1970,1,1)</f>
        <v>42556.871331018512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IF($D434=0,0,$E434*100/$D434)</f>
        <v>9.5</v>
      </c>
      <c r="P434">
        <f>$E434/$L434</f>
        <v>71.25</v>
      </c>
      <c r="Q434" t="str">
        <f>LEFT($N434,SEARCH("/",$N434) - 1)</f>
        <v>film &amp; video</v>
      </c>
      <c r="R434" t="str">
        <f>RIGHT($N434,LEN($N434) - SEARCH("/",$N434))</f>
        <v>animation</v>
      </c>
      <c r="S434" s="9">
        <f>((($J434/60)/60)/24)+DATE(1970,1,1)</f>
        <v>42238.726631944446</v>
      </c>
      <c r="T434" s="9">
        <f>((($I434/60)/60)/24)+DATE(1970,1,1)</f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IF($D435=0,0,$E435*100/$D435)</f>
        <v>0</v>
      </c>
      <c r="P435" t="e">
        <f>$E435/$L435</f>
        <v>#DIV/0!</v>
      </c>
      <c r="Q435" t="str">
        <f>LEFT($N435,SEARCH("/",$N435) - 1)</f>
        <v>film &amp; video</v>
      </c>
      <c r="R435" t="str">
        <f>RIGHT($N435,LEN($N435) - SEARCH("/",$N435))</f>
        <v>animation</v>
      </c>
      <c r="S435" s="9">
        <f>((($J435/60)/60)/24)+DATE(1970,1,1)</f>
        <v>42228.629884259266</v>
      </c>
      <c r="T435" s="9">
        <f>((($I435/60)/60)/24)+DATE(1970,1,1)</f>
        <v>42288.629884259266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IF($D436=0,0,$E436*100/$D436)</f>
        <v>5</v>
      </c>
      <c r="P436">
        <f>$E436/$L436</f>
        <v>62.5</v>
      </c>
      <c r="Q436" t="str">
        <f>LEFT($N436,SEARCH("/",$N436) - 1)</f>
        <v>film &amp; video</v>
      </c>
      <c r="R436" t="str">
        <f>RIGHT($N436,LEN($N436) - SEARCH("/",$N436))</f>
        <v>animation</v>
      </c>
      <c r="S436" s="9">
        <f>((($J436/60)/60)/24)+DATE(1970,1,1)</f>
        <v>41576.834513888891</v>
      </c>
      <c r="T436" s="9">
        <f>((($I436/60)/60)/24)+DATE(1970,1,1)</f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IF($D437=0,0,$E437*100/$D437)</f>
        <v>2.7272727272727275E-3</v>
      </c>
      <c r="P437">
        <f>$E437/$L437</f>
        <v>1</v>
      </c>
      <c r="Q437" t="str">
        <f>LEFT($N437,SEARCH("/",$N437) - 1)</f>
        <v>film &amp; video</v>
      </c>
      <c r="R437" t="str">
        <f>RIGHT($N437,LEN($N437) - SEARCH("/",$N437))</f>
        <v>animation</v>
      </c>
      <c r="S437" s="9">
        <f>((($J437/60)/60)/24)+DATE(1970,1,1)</f>
        <v>41500.747453703705</v>
      </c>
      <c r="T437" s="9">
        <f>((($I437/60)/60)/24)+DATE(1970,1,1)</f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IF($D438=0,0,$E438*100/$D438)</f>
        <v>0</v>
      </c>
      <c r="P438" t="e">
        <f>$E438/$L438</f>
        <v>#DIV/0!</v>
      </c>
      <c r="Q438" t="str">
        <f>LEFT($N438,SEARCH("/",$N438) - 1)</f>
        <v>film &amp; video</v>
      </c>
      <c r="R438" t="str">
        <f>RIGHT($N438,LEN($N438) - SEARCH("/",$N438))</f>
        <v>animation</v>
      </c>
      <c r="S438" s="9">
        <f>((($J438/60)/60)/24)+DATE(1970,1,1)</f>
        <v>41456.36241898148</v>
      </c>
      <c r="T438" s="9">
        <f>((($I438/60)/60)/24)+DATE(1970,1,1)</f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IF($D439=0,0,$E439*100/$D439)</f>
        <v>0</v>
      </c>
      <c r="P439" t="e">
        <f>$E439/$L439</f>
        <v>#DIV/0!</v>
      </c>
      <c r="Q439" t="str">
        <f>LEFT($N439,SEARCH("/",$N439) - 1)</f>
        <v>film &amp; video</v>
      </c>
      <c r="R439" t="str">
        <f>RIGHT($N439,LEN($N439) - SEARCH("/",$N439))</f>
        <v>animation</v>
      </c>
      <c r="S439" s="9">
        <f>((($J439/60)/60)/24)+DATE(1970,1,1)</f>
        <v>42591.31858796296</v>
      </c>
      <c r="T439" s="9">
        <f>((($I439/60)/60)/24)+DATE(1970,1,1)</f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IF($D440=0,0,$E440*100/$D440)</f>
        <v>9.3800000000000008</v>
      </c>
      <c r="P440">
        <f>$E440/$L440</f>
        <v>170.54545454545453</v>
      </c>
      <c r="Q440" t="str">
        <f>LEFT($N440,SEARCH("/",$N440) - 1)</f>
        <v>film &amp; video</v>
      </c>
      <c r="R440" t="str">
        <f>RIGHT($N440,LEN($N440) - SEARCH("/",$N440))</f>
        <v>animation</v>
      </c>
      <c r="S440" s="9">
        <f>((($J440/60)/60)/24)+DATE(1970,1,1)</f>
        <v>42296.261087962965</v>
      </c>
      <c r="T440" s="9">
        <f>((($I440/60)/60)/24)+DATE(1970,1,1)</f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IF($D441=0,0,$E441*100/$D441)</f>
        <v>0</v>
      </c>
      <c r="P441" t="e">
        <f>$E441/$L441</f>
        <v>#DIV/0!</v>
      </c>
      <c r="Q441" t="str">
        <f>LEFT($N441,SEARCH("/",$N441) - 1)</f>
        <v>film &amp; video</v>
      </c>
      <c r="R441" t="str">
        <f>RIGHT($N441,LEN($N441) - SEARCH("/",$N441))</f>
        <v>animation</v>
      </c>
      <c r="S441" s="9">
        <f>((($J441/60)/60)/24)+DATE(1970,1,1)</f>
        <v>41919.761782407404</v>
      </c>
      <c r="T441" s="9">
        <f>((($I441/60)/60)/24)+DATE(1970,1,1)</f>
        <v>41929.761782407404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IF($D442=0,0,$E442*100/$D442)</f>
        <v>0.1</v>
      </c>
      <c r="P442">
        <f>$E442/$L442</f>
        <v>5</v>
      </c>
      <c r="Q442" t="str">
        <f>LEFT($N442,SEARCH("/",$N442) - 1)</f>
        <v>film &amp; video</v>
      </c>
      <c r="R442" t="str">
        <f>RIGHT($N442,LEN($N442) - SEARCH("/",$N442))</f>
        <v>animation</v>
      </c>
      <c r="S442" s="9">
        <f>((($J442/60)/60)/24)+DATE(1970,1,1)</f>
        <v>42423.985567129625</v>
      </c>
      <c r="T442" s="9">
        <f>((($I442/60)/60)/24)+DATE(1970,1,1)</f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IF($D443=0,0,$E443*100/$D443)</f>
        <v>0</v>
      </c>
      <c r="P443" t="e">
        <f>$E443/$L443</f>
        <v>#DIV/0!</v>
      </c>
      <c r="Q443" t="str">
        <f>LEFT($N443,SEARCH("/",$N443) - 1)</f>
        <v>film &amp; video</v>
      </c>
      <c r="R443" t="str">
        <f>RIGHT($N443,LEN($N443) - SEARCH("/",$N443))</f>
        <v>animation</v>
      </c>
      <c r="S443" s="9">
        <f>((($J443/60)/60)/24)+DATE(1970,1,1)</f>
        <v>41550.793935185182</v>
      </c>
      <c r="T443" s="9">
        <f>((($I443/60)/60)/24)+DATE(1970,1,1)</f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IF($D444=0,0,$E444*100/$D444)</f>
        <v>39.358823529411765</v>
      </c>
      <c r="P444">
        <f>$E444/$L444</f>
        <v>393.58823529411762</v>
      </c>
      <c r="Q444" t="str">
        <f>LEFT($N444,SEARCH("/",$N444) - 1)</f>
        <v>film &amp; video</v>
      </c>
      <c r="R444" t="str">
        <f>RIGHT($N444,LEN($N444) - SEARCH("/",$N444))</f>
        <v>animation</v>
      </c>
      <c r="S444" s="9">
        <f>((($J444/60)/60)/24)+DATE(1970,1,1)</f>
        <v>42024.888692129629</v>
      </c>
      <c r="T444" s="9">
        <f>((($I444/60)/60)/24)+DATE(1970,1,1)</f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IF($D445=0,0,$E445*100/$D445)</f>
        <v>0.1</v>
      </c>
      <c r="P445">
        <f>$E445/$L445</f>
        <v>5</v>
      </c>
      <c r="Q445" t="str">
        <f>LEFT($N445,SEARCH("/",$N445) - 1)</f>
        <v>film &amp; video</v>
      </c>
      <c r="R445" t="str">
        <f>RIGHT($N445,LEN($N445) - SEARCH("/",$N445))</f>
        <v>animation</v>
      </c>
      <c r="S445" s="9">
        <f>((($J445/60)/60)/24)+DATE(1970,1,1)</f>
        <v>41650.015057870369</v>
      </c>
      <c r="T445" s="9">
        <f>((($I445/60)/60)/24)+DATE(1970,1,1)</f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IF($D446=0,0,$E446*100/$D446)</f>
        <v>5</v>
      </c>
      <c r="P446">
        <f>$E446/$L446</f>
        <v>50</v>
      </c>
      <c r="Q446" t="str">
        <f>LEFT($N446,SEARCH("/",$N446) - 1)</f>
        <v>film &amp; video</v>
      </c>
      <c r="R446" t="str">
        <f>RIGHT($N446,LEN($N446) - SEARCH("/",$N446))</f>
        <v>animation</v>
      </c>
      <c r="S446" s="9">
        <f>((($J446/60)/60)/24)+DATE(1970,1,1)</f>
        <v>40894.906956018516</v>
      </c>
      <c r="T446" s="9">
        <f>((($I446/60)/60)/24)+DATE(1970,1,1)</f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IF($D447=0,0,$E447*100/$D447)</f>
        <v>3.3333333333333335E-3</v>
      </c>
      <c r="P447">
        <f>$E447/$L447</f>
        <v>1</v>
      </c>
      <c r="Q447" t="str">
        <f>LEFT($N447,SEARCH("/",$N447) - 1)</f>
        <v>film &amp; video</v>
      </c>
      <c r="R447" t="str">
        <f>RIGHT($N447,LEN($N447) - SEARCH("/",$N447))</f>
        <v>animation</v>
      </c>
      <c r="S447" s="9">
        <f>((($J447/60)/60)/24)+DATE(1970,1,1)</f>
        <v>42130.335358796292</v>
      </c>
      <c r="T447" s="9">
        <f>((($I447/60)/60)/24)+DATE(1970,1,1)</f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IF($D448=0,0,$E448*100/$D448)</f>
        <v>7.2952380952380951</v>
      </c>
      <c r="P448">
        <f>$E448/$L448</f>
        <v>47.875</v>
      </c>
      <c r="Q448" t="str">
        <f>LEFT($N448,SEARCH("/",$N448) - 1)</f>
        <v>film &amp; video</v>
      </c>
      <c r="R448" t="str">
        <f>RIGHT($N448,LEN($N448) - SEARCH("/",$N448))</f>
        <v>animation</v>
      </c>
      <c r="S448" s="9">
        <f>((($J448/60)/60)/24)+DATE(1970,1,1)</f>
        <v>42037.083564814813</v>
      </c>
      <c r="T448" s="9">
        <f>((($I448/60)/60)/24)+DATE(1970,1,1)</f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IF($D449=0,0,$E449*100/$D449)</f>
        <v>1.6666666666666666E-2</v>
      </c>
      <c r="P449">
        <f>$E449/$L449</f>
        <v>5</v>
      </c>
      <c r="Q449" t="str">
        <f>LEFT($N449,SEARCH("/",$N449) - 1)</f>
        <v>film &amp; video</v>
      </c>
      <c r="R449" t="str">
        <f>RIGHT($N449,LEN($N449) - SEARCH("/",$N449))</f>
        <v>animation</v>
      </c>
      <c r="S449" s="9">
        <f>((($J449/60)/60)/24)+DATE(1970,1,1)</f>
        <v>41331.555127314816</v>
      </c>
      <c r="T449" s="9">
        <f>((($I449/60)/60)/24)+DATE(1970,1,1)</f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IF($D450=0,0,$E450*100/$D450)</f>
        <v>3.2804000000000002</v>
      </c>
      <c r="P450">
        <f>$E450/$L450</f>
        <v>20.502500000000001</v>
      </c>
      <c r="Q450" t="str">
        <f>LEFT($N450,SEARCH("/",$N450) - 1)</f>
        <v>film &amp; video</v>
      </c>
      <c r="R450" t="str">
        <f>RIGHT($N450,LEN($N450) - SEARCH("/",$N450))</f>
        <v>animation</v>
      </c>
      <c r="S450" s="9">
        <f>((($J450/60)/60)/24)+DATE(1970,1,1)</f>
        <v>41753.758043981477</v>
      </c>
      <c r="T450" s="9">
        <f>((($I450/60)/60)/24)+DATE(1970,1,1)</f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IF($D451=0,0,$E451*100/$D451)</f>
        <v>2.25</v>
      </c>
      <c r="P451">
        <f>$E451/$L451</f>
        <v>9</v>
      </c>
      <c r="Q451" t="str">
        <f>LEFT($N451,SEARCH("/",$N451) - 1)</f>
        <v>film &amp; video</v>
      </c>
      <c r="R451" t="str">
        <f>RIGHT($N451,LEN($N451) - SEARCH("/",$N451))</f>
        <v>animation</v>
      </c>
      <c r="S451" s="9">
        <f>((($J451/60)/60)/24)+DATE(1970,1,1)</f>
        <v>41534.568113425928</v>
      </c>
      <c r="T451" s="9">
        <f>((($I451/60)/60)/24)+DATE(1970,1,1)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IF($D452=0,0,$E452*100/$D452)</f>
        <v>0.79200000000000004</v>
      </c>
      <c r="P452">
        <f>$E452/$L452</f>
        <v>56.571428571428569</v>
      </c>
      <c r="Q452" t="str">
        <f>LEFT($N452,SEARCH("/",$N452) - 1)</f>
        <v>film &amp; video</v>
      </c>
      <c r="R452" t="str">
        <f>RIGHT($N452,LEN($N452) - SEARCH("/",$N452))</f>
        <v>animation</v>
      </c>
      <c r="S452" s="9">
        <f>((($J452/60)/60)/24)+DATE(1970,1,1)</f>
        <v>41654.946759259255</v>
      </c>
      <c r="T452" s="9">
        <f>((($I452/60)/60)/24)+DATE(1970,1,1)</f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IF($D453=0,0,$E453*100/$D453)</f>
        <v>0</v>
      </c>
      <c r="P453" t="e">
        <f>$E453/$L453</f>
        <v>#DIV/0!</v>
      </c>
      <c r="Q453" t="str">
        <f>LEFT($N453,SEARCH("/",$N453) - 1)</f>
        <v>film &amp; video</v>
      </c>
      <c r="R453" t="str">
        <f>RIGHT($N453,LEN($N453) - SEARCH("/",$N453))</f>
        <v>animation</v>
      </c>
      <c r="S453" s="9">
        <f>((($J453/60)/60)/24)+DATE(1970,1,1)</f>
        <v>41634.715173611112</v>
      </c>
      <c r="T453" s="9">
        <f>((($I453/60)/60)/24)+DATE(1970,1,1)</f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IF($D454=0,0,$E454*100/$D454)</f>
        <v>64</v>
      </c>
      <c r="P454">
        <f>$E454/$L454</f>
        <v>40</v>
      </c>
      <c r="Q454" t="str">
        <f>LEFT($N454,SEARCH("/",$N454) - 1)</f>
        <v>film &amp; video</v>
      </c>
      <c r="R454" t="str">
        <f>RIGHT($N454,LEN($N454) - SEARCH("/",$N454))</f>
        <v>animation</v>
      </c>
      <c r="S454" s="9">
        <f>((($J454/60)/60)/24)+DATE(1970,1,1)</f>
        <v>42107.703877314809</v>
      </c>
      <c r="T454" s="9">
        <f>((($I454/60)/60)/24)+DATE(1970,1,1)</f>
        <v>42137.703877314809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IF($D455=0,0,$E455*100/$D455)</f>
        <v>2.7404479578392621E-2</v>
      </c>
      <c r="P455">
        <f>$E455/$L455</f>
        <v>13</v>
      </c>
      <c r="Q455" t="str">
        <f>LEFT($N455,SEARCH("/",$N455) - 1)</f>
        <v>film &amp; video</v>
      </c>
      <c r="R455" t="str">
        <f>RIGHT($N455,LEN($N455) - SEARCH("/",$N455))</f>
        <v>animation</v>
      </c>
      <c r="S455" s="9">
        <f>((($J455/60)/60)/24)+DATE(1970,1,1)</f>
        <v>42038.824988425928</v>
      </c>
      <c r="T455" s="9">
        <f>((($I455/60)/60)/24)+DATE(1970,1,1)</f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IF($D456=0,0,$E456*100/$D456)</f>
        <v>0.82</v>
      </c>
      <c r="P456">
        <f>$E456/$L456</f>
        <v>16.399999999999999</v>
      </c>
      <c r="Q456" t="str">
        <f>LEFT($N456,SEARCH("/",$N456) - 1)</f>
        <v>film &amp; video</v>
      </c>
      <c r="R456" t="str">
        <f>RIGHT($N456,LEN($N456) - SEARCH("/",$N456))</f>
        <v>animation</v>
      </c>
      <c r="S456" s="9">
        <f>((($J456/60)/60)/24)+DATE(1970,1,1)</f>
        <v>41938.717256944445</v>
      </c>
      <c r="T456" s="9">
        <f>((($I456/60)/60)/24)+DATE(1970,1,1)</f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IF($D457=0,0,$E457*100/$D457)</f>
        <v>6.9230769230769235E-2</v>
      </c>
      <c r="P457">
        <f>$E457/$L457</f>
        <v>22.5</v>
      </c>
      <c r="Q457" t="str">
        <f>LEFT($N457,SEARCH("/",$N457) - 1)</f>
        <v>film &amp; video</v>
      </c>
      <c r="R457" t="str">
        <f>RIGHT($N457,LEN($N457) - SEARCH("/",$N457))</f>
        <v>animation</v>
      </c>
      <c r="S457" s="9">
        <f>((($J457/60)/60)/24)+DATE(1970,1,1)</f>
        <v>40971.002569444441</v>
      </c>
      <c r="T457" s="9">
        <f>((($I457/60)/60)/24)+DATE(1970,1,1)</f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IF($D458=0,0,$E458*100/$D458)</f>
        <v>0.68631863186318631</v>
      </c>
      <c r="P458">
        <f>$E458/$L458</f>
        <v>20.333333333333332</v>
      </c>
      <c r="Q458" t="str">
        <f>LEFT($N458,SEARCH("/",$N458) - 1)</f>
        <v>film &amp; video</v>
      </c>
      <c r="R458" t="str">
        <f>RIGHT($N458,LEN($N458) - SEARCH("/",$N458))</f>
        <v>animation</v>
      </c>
      <c r="S458" s="9">
        <f>((($J458/60)/60)/24)+DATE(1970,1,1)</f>
        <v>41547.694456018515</v>
      </c>
      <c r="T458" s="9">
        <f>((($I458/60)/60)/24)+DATE(1970,1,1)</f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IF($D459=0,0,$E459*100/$D459)</f>
        <v>0</v>
      </c>
      <c r="P459" t="e">
        <f>$E459/$L459</f>
        <v>#DIV/0!</v>
      </c>
      <c r="Q459" t="str">
        <f>LEFT($N459,SEARCH("/",$N459) - 1)</f>
        <v>film &amp; video</v>
      </c>
      <c r="R459" t="str">
        <f>RIGHT($N459,LEN($N459) - SEARCH("/",$N459))</f>
        <v>animation</v>
      </c>
      <c r="S459" s="9">
        <f>((($J459/60)/60)/24)+DATE(1970,1,1)</f>
        <v>41837.767500000002</v>
      </c>
      <c r="T459" s="9">
        <f>((($I459/60)/60)/24)+DATE(1970,1,1)</f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IF($D460=0,0,$E460*100/$D460)</f>
        <v>8.2100000000000009</v>
      </c>
      <c r="P460">
        <f>$E460/$L460</f>
        <v>16.755102040816325</v>
      </c>
      <c r="Q460" t="str">
        <f>LEFT($N460,SEARCH("/",$N460) - 1)</f>
        <v>film &amp; video</v>
      </c>
      <c r="R460" t="str">
        <f>RIGHT($N460,LEN($N460) - SEARCH("/",$N460))</f>
        <v>animation</v>
      </c>
      <c r="S460" s="9">
        <f>((($J460/60)/60)/24)+DATE(1970,1,1)</f>
        <v>41378.69976851852</v>
      </c>
      <c r="T460" s="9">
        <f>((($I460/60)/60)/24)+DATE(1970,1,1)</f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IF($D461=0,0,$E461*100/$D461)</f>
        <v>6.4102564102564097E-2</v>
      </c>
      <c r="P461">
        <f>$E461/$L461</f>
        <v>25</v>
      </c>
      <c r="Q461" t="str">
        <f>LEFT($N461,SEARCH("/",$N461) - 1)</f>
        <v>film &amp; video</v>
      </c>
      <c r="R461" t="str">
        <f>RIGHT($N461,LEN($N461) - SEARCH("/",$N461))</f>
        <v>animation</v>
      </c>
      <c r="S461" s="9">
        <f>((($J461/60)/60)/24)+DATE(1970,1,1)</f>
        <v>40800.6403587963</v>
      </c>
      <c r="T461" s="9">
        <f>((($I461/60)/60)/24)+DATE(1970,1,1)</f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IF($D462=0,0,$E462*100/$D462)</f>
        <v>0.29411764705882354</v>
      </c>
      <c r="P462">
        <f>$E462/$L462</f>
        <v>12.5</v>
      </c>
      <c r="Q462" t="str">
        <f>LEFT($N462,SEARCH("/",$N462) - 1)</f>
        <v>film &amp; video</v>
      </c>
      <c r="R462" t="str">
        <f>RIGHT($N462,LEN($N462) - SEARCH("/",$N462))</f>
        <v>animation</v>
      </c>
      <c r="S462" s="9">
        <f>((($J462/60)/60)/24)+DATE(1970,1,1)</f>
        <v>41759.542534722219</v>
      </c>
      <c r="T462" s="9">
        <f>((($I462/60)/60)/24)+DATE(1970,1,1)</f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IF($D463=0,0,$E463*100/$D463)</f>
        <v>0</v>
      </c>
      <c r="P463" t="e">
        <f>$E463/$L463</f>
        <v>#DIV/0!</v>
      </c>
      <c r="Q463" t="str">
        <f>LEFT($N463,SEARCH("/",$N463) - 1)</f>
        <v>film &amp; video</v>
      </c>
      <c r="R463" t="str">
        <f>RIGHT($N463,LEN($N463) - SEARCH("/",$N463))</f>
        <v>animation</v>
      </c>
      <c r="S463" s="9">
        <f>((($J463/60)/60)/24)+DATE(1970,1,1)</f>
        <v>41407.84684027778</v>
      </c>
      <c r="T463" s="9">
        <f>((($I463/60)/60)/24)+DATE(1970,1,1)</f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IF($D464=0,0,$E464*100/$D464)</f>
        <v>0</v>
      </c>
      <c r="P464" t="e">
        <f>$E464/$L464</f>
        <v>#DIV/0!</v>
      </c>
      <c r="Q464" t="str">
        <f>LEFT($N464,SEARCH("/",$N464) - 1)</f>
        <v>film &amp; video</v>
      </c>
      <c r="R464" t="str">
        <f>RIGHT($N464,LEN($N464) - SEARCH("/",$N464))</f>
        <v>animation</v>
      </c>
      <c r="S464" s="9">
        <f>((($J464/60)/60)/24)+DATE(1970,1,1)</f>
        <v>40705.126631944448</v>
      </c>
      <c r="T464" s="9">
        <f>((($I464/60)/60)/24)+DATE(1970,1,1)</f>
        <v>40765.126631944448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IF($D465=0,0,$E465*100/$D465)</f>
        <v>2.2727272727272729</v>
      </c>
      <c r="P465">
        <f>$E465/$L465</f>
        <v>113.63636363636364</v>
      </c>
      <c r="Q465" t="str">
        <f>LEFT($N465,SEARCH("/",$N465) - 1)</f>
        <v>film &amp; video</v>
      </c>
      <c r="R465" t="str">
        <f>RIGHT($N465,LEN($N465) - SEARCH("/",$N465))</f>
        <v>animation</v>
      </c>
      <c r="S465" s="9">
        <f>((($J465/60)/60)/24)+DATE(1970,1,1)</f>
        <v>40750.710104166668</v>
      </c>
      <c r="T465" s="9">
        <f>((($I465/60)/60)/24)+DATE(1970,1,1)</f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IF($D466=0,0,$E466*100/$D466)</f>
        <v>9.9009900990099015E-2</v>
      </c>
      <c r="P466">
        <f>$E466/$L466</f>
        <v>1</v>
      </c>
      <c r="Q466" t="str">
        <f>LEFT($N466,SEARCH("/",$N466) - 1)</f>
        <v>film &amp; video</v>
      </c>
      <c r="R466" t="str">
        <f>RIGHT($N466,LEN($N466) - SEARCH("/",$N466))</f>
        <v>animation</v>
      </c>
      <c r="S466" s="9">
        <f>((($J466/60)/60)/24)+DATE(1970,1,1)</f>
        <v>42488.848784722228</v>
      </c>
      <c r="T466" s="9">
        <f>((($I466/60)/60)/24)+DATE(1970,1,1)</f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IF($D467=0,0,$E467*100/$D467)</f>
        <v>26.953125</v>
      </c>
      <c r="P467">
        <f>$E467/$L467</f>
        <v>17.25</v>
      </c>
      <c r="Q467" t="str">
        <f>LEFT($N467,SEARCH("/",$N467) - 1)</f>
        <v>film &amp; video</v>
      </c>
      <c r="R467" t="str">
        <f>RIGHT($N467,LEN($N467) - SEARCH("/",$N467))</f>
        <v>animation</v>
      </c>
      <c r="S467" s="9">
        <f>((($J467/60)/60)/24)+DATE(1970,1,1)</f>
        <v>41801.120069444441</v>
      </c>
      <c r="T467" s="9">
        <f>((($I467/60)/60)/24)+DATE(1970,1,1)</f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IF($D468=0,0,$E468*100/$D468)</f>
        <v>0.76</v>
      </c>
      <c r="P468">
        <f>$E468/$L468</f>
        <v>15.2</v>
      </c>
      <c r="Q468" t="str">
        <f>LEFT($N468,SEARCH("/",$N468) - 1)</f>
        <v>film &amp; video</v>
      </c>
      <c r="R468" t="str">
        <f>RIGHT($N468,LEN($N468) - SEARCH("/",$N468))</f>
        <v>animation</v>
      </c>
      <c r="S468" s="9">
        <f>((($J468/60)/60)/24)+DATE(1970,1,1)</f>
        <v>41129.942870370374</v>
      </c>
      <c r="T468" s="9">
        <f>((($I468/60)/60)/24)+DATE(1970,1,1)</f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IF($D469=0,0,$E469*100/$D469)</f>
        <v>21.574999999999999</v>
      </c>
      <c r="P469">
        <f>$E469/$L469</f>
        <v>110.64102564102564</v>
      </c>
      <c r="Q469" t="str">
        <f>LEFT($N469,SEARCH("/",$N469) - 1)</f>
        <v>film &amp; video</v>
      </c>
      <c r="R469" t="str">
        <f>RIGHT($N469,LEN($N469) - SEARCH("/",$N469))</f>
        <v>animation</v>
      </c>
      <c r="S469" s="9">
        <f>((($J469/60)/60)/24)+DATE(1970,1,1)</f>
        <v>41135.679791666669</v>
      </c>
      <c r="T469" s="9">
        <f>((($I469/60)/60)/24)+DATE(1970,1,1)</f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IF($D470=0,0,$E470*100/$D470)</f>
        <v>0</v>
      </c>
      <c r="P470" t="e">
        <f>$E470/$L470</f>
        <v>#DIV/0!</v>
      </c>
      <c r="Q470" t="str">
        <f>LEFT($N470,SEARCH("/",$N470) - 1)</f>
        <v>film &amp; video</v>
      </c>
      <c r="R470" t="str">
        <f>RIGHT($N470,LEN($N470) - SEARCH("/",$N470))</f>
        <v>animation</v>
      </c>
      <c r="S470" s="9">
        <f>((($J470/60)/60)/24)+DATE(1970,1,1)</f>
        <v>41041.167627314811</v>
      </c>
      <c r="T470" s="9">
        <f>((($I470/60)/60)/24)+DATE(1970,1,1)</f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IF($D471=0,0,$E471*100/$D471)</f>
        <v>0</v>
      </c>
      <c r="P471" t="e">
        <f>$E471/$L471</f>
        <v>#DIV/0!</v>
      </c>
      <c r="Q471" t="str">
        <f>LEFT($N471,SEARCH("/",$N471) - 1)</f>
        <v>film &amp; video</v>
      </c>
      <c r="R471" t="str">
        <f>RIGHT($N471,LEN($N471) - SEARCH("/",$N471))</f>
        <v>animation</v>
      </c>
      <c r="S471" s="9">
        <f>((($J471/60)/60)/24)+DATE(1970,1,1)</f>
        <v>41827.989861111113</v>
      </c>
      <c r="T471" s="9">
        <f>((($I471/60)/60)/24)+DATE(1970,1,1)</f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IF($D472=0,0,$E472*100/$D472)</f>
        <v>1.02</v>
      </c>
      <c r="P472">
        <f>$E472/$L472</f>
        <v>25.5</v>
      </c>
      <c r="Q472" t="str">
        <f>LEFT($N472,SEARCH("/",$N472) - 1)</f>
        <v>film &amp; video</v>
      </c>
      <c r="R472" t="str">
        <f>RIGHT($N472,LEN($N472) - SEARCH("/",$N472))</f>
        <v>animation</v>
      </c>
      <c r="S472" s="9">
        <f>((($J472/60)/60)/24)+DATE(1970,1,1)</f>
        <v>41605.167696759258</v>
      </c>
      <c r="T472" s="9">
        <f>((($I472/60)/60)/24)+DATE(1970,1,1)</f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IF($D473=0,0,$E473*100/$D473)</f>
        <v>11.892727272727273</v>
      </c>
      <c r="P473">
        <f>$E473/$L473</f>
        <v>38.476470588235294</v>
      </c>
      <c r="Q473" t="str">
        <f>LEFT($N473,SEARCH("/",$N473) - 1)</f>
        <v>film &amp; video</v>
      </c>
      <c r="R473" t="str">
        <f>RIGHT($N473,LEN($N473) - SEARCH("/",$N473))</f>
        <v>animation</v>
      </c>
      <c r="S473" s="9">
        <f>((($J473/60)/60)/24)+DATE(1970,1,1)</f>
        <v>41703.721979166665</v>
      </c>
      <c r="T473" s="9">
        <f>((($I473/60)/60)/24)+DATE(1970,1,1)</f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IF($D474=0,0,$E474*100/$D474)</f>
        <v>17.625</v>
      </c>
      <c r="P474">
        <f>$E474/$L474</f>
        <v>28.2</v>
      </c>
      <c r="Q474" t="str">
        <f>LEFT($N474,SEARCH("/",$N474) - 1)</f>
        <v>film &amp; video</v>
      </c>
      <c r="R474" t="str">
        <f>RIGHT($N474,LEN($N474) - SEARCH("/",$N474))</f>
        <v>animation</v>
      </c>
      <c r="S474" s="9">
        <f>((($J474/60)/60)/24)+DATE(1970,1,1)</f>
        <v>41844.922662037039</v>
      </c>
      <c r="T474" s="9">
        <f>((($I474/60)/60)/24)+DATE(1970,1,1)</f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IF($D475=0,0,$E475*100/$D475)</f>
        <v>2.87</v>
      </c>
      <c r="P475">
        <f>$E475/$L475</f>
        <v>61.5</v>
      </c>
      <c r="Q475" t="str">
        <f>LEFT($N475,SEARCH("/",$N475) - 1)</f>
        <v>film &amp; video</v>
      </c>
      <c r="R475" t="str">
        <f>RIGHT($N475,LEN($N475) - SEARCH("/",$N475))</f>
        <v>animation</v>
      </c>
      <c r="S475" s="9">
        <f>((($J475/60)/60)/24)+DATE(1970,1,1)</f>
        <v>41869.698136574072</v>
      </c>
      <c r="T475" s="9">
        <f>((($I475/60)/60)/24)+DATE(1970,1,1)</f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IF($D476=0,0,$E476*100/$D476)</f>
        <v>3.0303030303030304E-2</v>
      </c>
      <c r="P476">
        <f>$E476/$L476</f>
        <v>1</v>
      </c>
      <c r="Q476" t="str">
        <f>LEFT($N476,SEARCH("/",$N476) - 1)</f>
        <v>film &amp; video</v>
      </c>
      <c r="R476" t="str">
        <f>RIGHT($N476,LEN($N476) - SEARCH("/",$N476))</f>
        <v>animation</v>
      </c>
      <c r="S476" s="9">
        <f>((($J476/60)/60)/24)+DATE(1970,1,1)</f>
        <v>42753.329039351855</v>
      </c>
      <c r="T476" s="9">
        <f>((($I476/60)/60)/24)+DATE(1970,1,1)</f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IF($D477=0,0,$E477*100/$D477)</f>
        <v>0</v>
      </c>
      <c r="P477" t="e">
        <f>$E477/$L477</f>
        <v>#DIV/0!</v>
      </c>
      <c r="Q477" t="str">
        <f>LEFT($N477,SEARCH("/",$N477) - 1)</f>
        <v>film &amp; video</v>
      </c>
      <c r="R477" t="str">
        <f>RIGHT($N477,LEN($N477) - SEARCH("/",$N477))</f>
        <v>animation</v>
      </c>
      <c r="S477" s="9">
        <f>((($J477/60)/60)/24)+DATE(1970,1,1)</f>
        <v>42100.086145833338</v>
      </c>
      <c r="T477" s="9">
        <f>((($I477/60)/60)/24)+DATE(1970,1,1)</f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IF($D478=0,0,$E478*100/$D478)</f>
        <v>2.230268181818182</v>
      </c>
      <c r="P478">
        <f>$E478/$L478</f>
        <v>39.569274193548388</v>
      </c>
      <c r="Q478" t="str">
        <f>LEFT($N478,SEARCH("/",$N478) - 1)</f>
        <v>film &amp; video</v>
      </c>
      <c r="R478" t="str">
        <f>RIGHT($N478,LEN($N478) - SEARCH("/",$N478))</f>
        <v>animation</v>
      </c>
      <c r="S478" s="9">
        <f>((($J478/60)/60)/24)+DATE(1970,1,1)</f>
        <v>41757.975011574075</v>
      </c>
      <c r="T478" s="9">
        <f>((($I478/60)/60)/24)+DATE(1970,1,1)</f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IF($D479=0,0,$E479*100/$D479)</f>
        <v>0</v>
      </c>
      <c r="P479" t="e">
        <f>$E479/$L479</f>
        <v>#DIV/0!</v>
      </c>
      <c r="Q479" t="str">
        <f>LEFT($N479,SEARCH("/",$N479) - 1)</f>
        <v>film &amp; video</v>
      </c>
      <c r="R479" t="str">
        <f>RIGHT($N479,LEN($N479) - SEARCH("/",$N479))</f>
        <v>animation</v>
      </c>
      <c r="S479" s="9">
        <f>((($J479/60)/60)/24)+DATE(1970,1,1)</f>
        <v>40987.83488425926</v>
      </c>
      <c r="T479" s="9">
        <f>((($I479/60)/60)/24)+DATE(1970,1,1)</f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IF($D480=0,0,$E480*100/$D480)</f>
        <v>0</v>
      </c>
      <c r="P480" t="e">
        <f>$E480/$L480</f>
        <v>#DIV/0!</v>
      </c>
      <c r="Q480" t="str">
        <f>LEFT($N480,SEARCH("/",$N480) - 1)</f>
        <v>film &amp; video</v>
      </c>
      <c r="R480" t="str">
        <f>RIGHT($N480,LEN($N480) - SEARCH("/",$N480))</f>
        <v>animation</v>
      </c>
      <c r="S480" s="9">
        <f>((($J480/60)/60)/24)+DATE(1970,1,1)</f>
        <v>42065.910983796297</v>
      </c>
      <c r="T480" s="9">
        <f>((($I480/60)/60)/24)+DATE(1970,1,1)</f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IF($D481=0,0,$E481*100/$D481)</f>
        <v>32.56</v>
      </c>
      <c r="P481">
        <f>$E481/$L481</f>
        <v>88.8</v>
      </c>
      <c r="Q481" t="str">
        <f>LEFT($N481,SEARCH("/",$N481) - 1)</f>
        <v>film &amp; video</v>
      </c>
      <c r="R481" t="str">
        <f>RIGHT($N481,LEN($N481) - SEARCH("/",$N481))</f>
        <v>animation</v>
      </c>
      <c r="S481" s="9">
        <f>((($J481/60)/60)/24)+DATE(1970,1,1)</f>
        <v>41904.407812500001</v>
      </c>
      <c r="T481" s="9">
        <f>((($I481/60)/60)/24)+DATE(1970,1,1)</f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IF($D482=0,0,$E482*100/$D482)</f>
        <v>19.41</v>
      </c>
      <c r="P482">
        <f>$E482/$L482</f>
        <v>55.457142857142856</v>
      </c>
      <c r="Q482" t="str">
        <f>LEFT($N482,SEARCH("/",$N482) - 1)</f>
        <v>film &amp; video</v>
      </c>
      <c r="R482" t="str">
        <f>RIGHT($N482,LEN($N482) - SEARCH("/",$N482))</f>
        <v>animation</v>
      </c>
      <c r="S482" s="9">
        <f>((($J482/60)/60)/24)+DATE(1970,1,1)</f>
        <v>41465.500173611108</v>
      </c>
      <c r="T482" s="9">
        <f>((($I482/60)/60)/24)+DATE(1970,1,1)</f>
        <v>41495.500173611108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IF($D483=0,0,$E483*100/$D483)</f>
        <v>6.1</v>
      </c>
      <c r="P483">
        <f>$E483/$L483</f>
        <v>87.142857142857139</v>
      </c>
      <c r="Q483" t="str">
        <f>LEFT($N483,SEARCH("/",$N483) - 1)</f>
        <v>film &amp; video</v>
      </c>
      <c r="R483" t="str">
        <f>RIGHT($N483,LEN($N483) - SEARCH("/",$N483))</f>
        <v>animation</v>
      </c>
      <c r="S483" s="9">
        <f>((($J483/60)/60)/24)+DATE(1970,1,1)</f>
        <v>41162.672326388885</v>
      </c>
      <c r="T483" s="9">
        <f>((($I483/60)/60)/24)+DATE(1970,1,1)</f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IF($D484=0,0,$E484*100/$D484)</f>
        <v>0.1</v>
      </c>
      <c r="P484">
        <f>$E484/$L484</f>
        <v>10</v>
      </c>
      <c r="Q484" t="str">
        <f>LEFT($N484,SEARCH("/",$N484) - 1)</f>
        <v>film &amp; video</v>
      </c>
      <c r="R484" t="str">
        <f>RIGHT($N484,LEN($N484) - SEARCH("/",$N484))</f>
        <v>animation</v>
      </c>
      <c r="S484" s="9">
        <f>((($J484/60)/60)/24)+DATE(1970,1,1)</f>
        <v>42447.896875000006</v>
      </c>
      <c r="T484" s="9">
        <f>((($I484/60)/60)/24)+DATE(1970,1,1)</f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IF($D485=0,0,$E485*100/$D485)</f>
        <v>50.2</v>
      </c>
      <c r="P485">
        <f>$E485/$L485</f>
        <v>51.224489795918366</v>
      </c>
      <c r="Q485" t="str">
        <f>LEFT($N485,SEARCH("/",$N485) - 1)</f>
        <v>film &amp; video</v>
      </c>
      <c r="R485" t="str">
        <f>RIGHT($N485,LEN($N485) - SEARCH("/",$N485))</f>
        <v>animation</v>
      </c>
      <c r="S485" s="9">
        <f>((($J485/60)/60)/24)+DATE(1970,1,1)</f>
        <v>41243.197592592594</v>
      </c>
      <c r="T485" s="9">
        <f>((($I485/60)/60)/24)+DATE(1970,1,1)</f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IF($D486=0,0,$E486*100/$D486)</f>
        <v>0.18625</v>
      </c>
      <c r="P486">
        <f>$E486/$L486</f>
        <v>13.545454545454545</v>
      </c>
      <c r="Q486" t="str">
        <f>LEFT($N486,SEARCH("/",$N486) - 1)</f>
        <v>film &amp; video</v>
      </c>
      <c r="R486" t="str">
        <f>RIGHT($N486,LEN($N486) - SEARCH("/",$N486))</f>
        <v>animation</v>
      </c>
      <c r="S486" s="9">
        <f>((($J486/60)/60)/24)+DATE(1970,1,1)</f>
        <v>42272.93949074074</v>
      </c>
      <c r="T486" s="9">
        <f>((($I486/60)/60)/24)+DATE(1970,1,1)</f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IF($D487=0,0,$E487*100/$D487)</f>
        <v>21.906971229845084</v>
      </c>
      <c r="P487">
        <f>$E487/$L487</f>
        <v>66.520080000000007</v>
      </c>
      <c r="Q487" t="str">
        <f>LEFT($N487,SEARCH("/",$N487) - 1)</f>
        <v>film &amp; video</v>
      </c>
      <c r="R487" t="str">
        <f>RIGHT($N487,LEN($N487) - SEARCH("/",$N487))</f>
        <v>animation</v>
      </c>
      <c r="S487" s="9">
        <f>((($J487/60)/60)/24)+DATE(1970,1,1)</f>
        <v>41381.50577546296</v>
      </c>
      <c r="T487" s="9">
        <f>((($I487/60)/60)/24)+DATE(1970,1,1)</f>
        <v>41411.50577546296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IF($D488=0,0,$E488*100/$D488)</f>
        <v>9.0909090909090905E-3</v>
      </c>
      <c r="P488">
        <f>$E488/$L488</f>
        <v>50</v>
      </c>
      <c r="Q488" t="str">
        <f>LEFT($N488,SEARCH("/",$N488) - 1)</f>
        <v>film &amp; video</v>
      </c>
      <c r="R488" t="str">
        <f>RIGHT($N488,LEN($N488) - SEARCH("/",$N488))</f>
        <v>animation</v>
      </c>
      <c r="S488" s="9">
        <f>((($J488/60)/60)/24)+DATE(1970,1,1)</f>
        <v>41761.94258101852</v>
      </c>
      <c r="T488" s="9">
        <f>((($I488/60)/60)/24)+DATE(1970,1,1)</f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IF($D489=0,0,$E489*100/$D489)</f>
        <v>0</v>
      </c>
      <c r="P489" t="e">
        <f>$E489/$L489</f>
        <v>#DIV/0!</v>
      </c>
      <c r="Q489" t="str">
        <f>LEFT($N489,SEARCH("/",$N489) - 1)</f>
        <v>film &amp; video</v>
      </c>
      <c r="R489" t="str">
        <f>RIGHT($N489,LEN($N489) - SEARCH("/",$N489))</f>
        <v>animation</v>
      </c>
      <c r="S489" s="9">
        <f>((($J489/60)/60)/24)+DATE(1970,1,1)</f>
        <v>42669.594837962963</v>
      </c>
      <c r="T489" s="9">
        <f>((($I489/60)/60)/24)+DATE(1970,1,1)</f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IF($D490=0,0,$E490*100/$D490)</f>
        <v>0</v>
      </c>
      <c r="P490" t="e">
        <f>$E490/$L490</f>
        <v>#DIV/0!</v>
      </c>
      <c r="Q490" t="str">
        <f>LEFT($N490,SEARCH("/",$N490) - 1)</f>
        <v>film &amp; video</v>
      </c>
      <c r="R490" t="str">
        <f>RIGHT($N490,LEN($N490) - SEARCH("/",$N490))</f>
        <v>animation</v>
      </c>
      <c r="S490" s="9">
        <f>((($J490/60)/60)/24)+DATE(1970,1,1)</f>
        <v>42714.054398148146</v>
      </c>
      <c r="T490" s="9">
        <f>((($I490/60)/60)/24)+DATE(1970,1,1)</f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IF($D491=0,0,$E491*100/$D491)</f>
        <v>0.28667813379201834</v>
      </c>
      <c r="P491">
        <f>$E491/$L491</f>
        <v>71.666666666666671</v>
      </c>
      <c r="Q491" t="str">
        <f>LEFT($N491,SEARCH("/",$N491) - 1)</f>
        <v>film &amp; video</v>
      </c>
      <c r="R491" t="str">
        <f>RIGHT($N491,LEN($N491) - SEARCH("/",$N491))</f>
        <v>animation</v>
      </c>
      <c r="S491" s="9">
        <f>((($J491/60)/60)/24)+DATE(1970,1,1)</f>
        <v>40882.481666666667</v>
      </c>
      <c r="T491" s="9">
        <f>((($I491/60)/60)/24)+DATE(1970,1,1)</f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IF($D492=0,0,$E492*100/$D492)</f>
        <v>0</v>
      </c>
      <c r="P492" t="e">
        <f>$E492/$L492</f>
        <v>#DIV/0!</v>
      </c>
      <c r="Q492" t="str">
        <f>LEFT($N492,SEARCH("/",$N492) - 1)</f>
        <v>film &amp; video</v>
      </c>
      <c r="R492" t="str">
        <f>RIGHT($N492,LEN($N492) - SEARCH("/",$N492))</f>
        <v>animation</v>
      </c>
      <c r="S492" s="9">
        <f>((($J492/60)/60)/24)+DATE(1970,1,1)</f>
        <v>41113.968576388892</v>
      </c>
      <c r="T492" s="9">
        <f>((($I492/60)/60)/24)+DATE(1970,1,1)</f>
        <v>41143.968576388892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IF($D493=0,0,$E493*100/$D493)</f>
        <v>0</v>
      </c>
      <c r="P493" t="e">
        <f>$E493/$L493</f>
        <v>#DIV/0!</v>
      </c>
      <c r="Q493" t="str">
        <f>LEFT($N493,SEARCH("/",$N493) - 1)</f>
        <v>film &amp; video</v>
      </c>
      <c r="R493" t="str">
        <f>RIGHT($N493,LEN($N493) - SEARCH("/",$N493))</f>
        <v>animation</v>
      </c>
      <c r="S493" s="9">
        <f>((($J493/60)/60)/24)+DATE(1970,1,1)</f>
        <v>42366.982627314821</v>
      </c>
      <c r="T493" s="9">
        <f>((($I493/60)/60)/24)+DATE(1970,1,1)</f>
        <v>42396.982627314821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IF($D494=0,0,$E494*100/$D494)</f>
        <v>0</v>
      </c>
      <c r="P494" t="e">
        <f>$E494/$L494</f>
        <v>#DIV/0!</v>
      </c>
      <c r="Q494" t="str">
        <f>LEFT($N494,SEARCH("/",$N494) - 1)</f>
        <v>film &amp; video</v>
      </c>
      <c r="R494" t="str">
        <f>RIGHT($N494,LEN($N494) - SEARCH("/",$N494))</f>
        <v>animation</v>
      </c>
      <c r="S494" s="9">
        <f>((($J494/60)/60)/24)+DATE(1970,1,1)</f>
        <v>42596.03506944445</v>
      </c>
      <c r="T494" s="9">
        <f>((($I494/60)/60)/24)+DATE(1970,1,1)</f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IF($D495=0,0,$E495*100/$D495)</f>
        <v>0</v>
      </c>
      <c r="P495" t="e">
        <f>$E495/$L495</f>
        <v>#DIV/0!</v>
      </c>
      <c r="Q495" t="str">
        <f>LEFT($N495,SEARCH("/",$N495) - 1)</f>
        <v>film &amp; video</v>
      </c>
      <c r="R495" t="str">
        <f>RIGHT($N495,LEN($N495) - SEARCH("/",$N495))</f>
        <v>animation</v>
      </c>
      <c r="S495" s="9">
        <f>((($J495/60)/60)/24)+DATE(1970,1,1)</f>
        <v>42114.726134259254</v>
      </c>
      <c r="T495" s="9">
        <f>((($I495/60)/60)/24)+DATE(1970,1,1)</f>
        <v>42144.726134259254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IF($D496=0,0,$E496*100/$D496)</f>
        <v>0.155</v>
      </c>
      <c r="P496">
        <f>$E496/$L496</f>
        <v>10.333333333333334</v>
      </c>
      <c r="Q496" t="str">
        <f>LEFT($N496,SEARCH("/",$N496) - 1)</f>
        <v>film &amp; video</v>
      </c>
      <c r="R496" t="str">
        <f>RIGHT($N496,LEN($N496) - SEARCH("/",$N496))</f>
        <v>animation</v>
      </c>
      <c r="S496" s="9">
        <f>((($J496/60)/60)/24)+DATE(1970,1,1)</f>
        <v>41799.830613425926</v>
      </c>
      <c r="T496" s="9">
        <f>((($I496/60)/60)/24)+DATE(1970,1,1)</f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IF($D497=0,0,$E497*100/$D497)</f>
        <v>0</v>
      </c>
      <c r="P497" t="e">
        <f>$E497/$L497</f>
        <v>#DIV/0!</v>
      </c>
      <c r="Q497" t="str">
        <f>LEFT($N497,SEARCH("/",$N497) - 1)</f>
        <v>film &amp; video</v>
      </c>
      <c r="R497" t="str">
        <f>RIGHT($N497,LEN($N497) - SEARCH("/",$N497))</f>
        <v>animation</v>
      </c>
      <c r="S497" s="9">
        <f>((($J497/60)/60)/24)+DATE(1970,1,1)</f>
        <v>42171.827604166669</v>
      </c>
      <c r="T497" s="9">
        <f>((($I497/60)/60)/24)+DATE(1970,1,1)</f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IF($D498=0,0,$E498*100/$D498)</f>
        <v>1.6666666666666668E-3</v>
      </c>
      <c r="P498">
        <f>$E498/$L498</f>
        <v>1</v>
      </c>
      <c r="Q498" t="str">
        <f>LEFT($N498,SEARCH("/",$N498) - 1)</f>
        <v>film &amp; video</v>
      </c>
      <c r="R498" t="str">
        <f>RIGHT($N498,LEN($N498) - SEARCH("/",$N498))</f>
        <v>animation</v>
      </c>
      <c r="S498" s="9">
        <f>((($J498/60)/60)/24)+DATE(1970,1,1)</f>
        <v>41620.93141203704</v>
      </c>
      <c r="T498" s="9">
        <f>((($I498/60)/60)/24)+DATE(1970,1,1)</f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IF($D499=0,0,$E499*100/$D499)</f>
        <v>0.6696428571428571</v>
      </c>
      <c r="P499">
        <f>$E499/$L499</f>
        <v>10</v>
      </c>
      <c r="Q499" t="str">
        <f>LEFT($N499,SEARCH("/",$N499) - 1)</f>
        <v>film &amp; video</v>
      </c>
      <c r="R499" t="str">
        <f>RIGHT($N499,LEN($N499) - SEARCH("/",$N499))</f>
        <v>animation</v>
      </c>
      <c r="S499" s="9">
        <f>((($J499/60)/60)/24)+DATE(1970,1,1)</f>
        <v>41945.037789351853</v>
      </c>
      <c r="T499" s="9">
        <f>((($I499/60)/60)/24)+DATE(1970,1,1)</f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IF($D500=0,0,$E500*100/$D500)</f>
        <v>4.5985132395404555</v>
      </c>
      <c r="P500">
        <f>$E500/$L500</f>
        <v>136.09090909090909</v>
      </c>
      <c r="Q500" t="str">
        <f>LEFT($N500,SEARCH("/",$N500) - 1)</f>
        <v>film &amp; video</v>
      </c>
      <c r="R500" t="str">
        <f>RIGHT($N500,LEN($N500) - SEARCH("/",$N500))</f>
        <v>animation</v>
      </c>
      <c r="S500" s="9">
        <f>((($J500/60)/60)/24)+DATE(1970,1,1)</f>
        <v>40858.762141203704</v>
      </c>
      <c r="T500" s="9">
        <f>((($I500/60)/60)/24)+DATE(1970,1,1)</f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IF($D501=0,0,$E501*100/$D501)</f>
        <v>9.5500000000000007</v>
      </c>
      <c r="P501">
        <f>$E501/$L501</f>
        <v>73.461538461538467</v>
      </c>
      <c r="Q501" t="str">
        <f>LEFT($N501,SEARCH("/",$N501) - 1)</f>
        <v>film &amp; video</v>
      </c>
      <c r="R501" t="str">
        <f>RIGHT($N501,LEN($N501) - SEARCH("/",$N501))</f>
        <v>animation</v>
      </c>
      <c r="S501" s="9">
        <f>((($J501/60)/60)/24)+DATE(1970,1,1)</f>
        <v>40043.895462962959</v>
      </c>
      <c r="T501" s="9">
        <f>((($I501/60)/60)/24)+DATE(1970,1,1)</f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IF($D502=0,0,$E502*100/$D502)</f>
        <v>3.3076923076923075</v>
      </c>
      <c r="P502">
        <f>$E502/$L502</f>
        <v>53.75</v>
      </c>
      <c r="Q502" t="str">
        <f>LEFT($N502,SEARCH("/",$N502) - 1)</f>
        <v>film &amp; video</v>
      </c>
      <c r="R502" t="str">
        <f>RIGHT($N502,LEN($N502) - SEARCH("/",$N502))</f>
        <v>animation</v>
      </c>
      <c r="S502" s="9">
        <f>((($J502/60)/60)/24)+DATE(1970,1,1)</f>
        <v>40247.886006944449</v>
      </c>
      <c r="T502" s="9">
        <f>((($I502/60)/60)/24)+DATE(1970,1,1)</f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IF($D503=0,0,$E503*100/$D503)</f>
        <v>0</v>
      </c>
      <c r="P503" t="e">
        <f>$E503/$L503</f>
        <v>#DIV/0!</v>
      </c>
      <c r="Q503" t="str">
        <f>LEFT($N503,SEARCH("/",$N503) - 1)</f>
        <v>film &amp; video</v>
      </c>
      <c r="R503" t="str">
        <f>RIGHT($N503,LEN($N503) - SEARCH("/",$N503))</f>
        <v>animation</v>
      </c>
      <c r="S503" s="9">
        <f>((($J503/60)/60)/24)+DATE(1970,1,1)</f>
        <v>40703.234386574077</v>
      </c>
      <c r="T503" s="9">
        <f>((($I503/60)/60)/24)+DATE(1970,1,1)</f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IF($D504=0,0,$E504*100/$D504)</f>
        <v>1.1499999999999999</v>
      </c>
      <c r="P504">
        <f>$E504/$L504</f>
        <v>57.5</v>
      </c>
      <c r="Q504" t="str">
        <f>LEFT($N504,SEARCH("/",$N504) - 1)</f>
        <v>film &amp; video</v>
      </c>
      <c r="R504" t="str">
        <f>RIGHT($N504,LEN($N504) - SEARCH("/",$N504))</f>
        <v>animation</v>
      </c>
      <c r="S504" s="9">
        <f>((($J504/60)/60)/24)+DATE(1970,1,1)</f>
        <v>40956.553530092591</v>
      </c>
      <c r="T504" s="9">
        <f>((($I504/60)/60)/24)+DATE(1970,1,1)</f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IF($D505=0,0,$E505*100/$D505)</f>
        <v>1.7538461538461538</v>
      </c>
      <c r="P505">
        <f>$E505/$L505</f>
        <v>12.666666666666666</v>
      </c>
      <c r="Q505" t="str">
        <f>LEFT($N505,SEARCH("/",$N505) - 1)</f>
        <v>film &amp; video</v>
      </c>
      <c r="R505" t="str">
        <f>RIGHT($N505,LEN($N505) - SEARCH("/",$N505))</f>
        <v>animation</v>
      </c>
      <c r="S505" s="9">
        <f>((($J505/60)/60)/24)+DATE(1970,1,1)</f>
        <v>41991.526655092588</v>
      </c>
      <c r="T505" s="9">
        <f>((($I505/60)/60)/24)+DATE(1970,1,1)</f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IF($D506=0,0,$E506*100/$D506)</f>
        <v>1.3673469387755102</v>
      </c>
      <c r="P506">
        <f>$E506/$L506</f>
        <v>67</v>
      </c>
      <c r="Q506" t="str">
        <f>LEFT($N506,SEARCH("/",$N506) - 1)</f>
        <v>film &amp; video</v>
      </c>
      <c r="R506" t="str">
        <f>RIGHT($N506,LEN($N506) - SEARCH("/",$N506))</f>
        <v>animation</v>
      </c>
      <c r="S506" s="9">
        <f>((($J506/60)/60)/24)+DATE(1970,1,1)</f>
        <v>40949.98364583333</v>
      </c>
      <c r="T506" s="9">
        <f>((($I506/60)/60)/24)+DATE(1970,1,1)</f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IF($D507=0,0,$E507*100/$D507)</f>
        <v>0.43333333333333335</v>
      </c>
      <c r="P507">
        <f>$E507/$L507</f>
        <v>3.7142857142857144</v>
      </c>
      <c r="Q507" t="str">
        <f>LEFT($N507,SEARCH("/",$N507) - 1)</f>
        <v>film &amp; video</v>
      </c>
      <c r="R507" t="str">
        <f>RIGHT($N507,LEN($N507) - SEARCH("/",$N507))</f>
        <v>animation</v>
      </c>
      <c r="S507" s="9">
        <f>((($J507/60)/60)/24)+DATE(1970,1,1)</f>
        <v>42318.098217592589</v>
      </c>
      <c r="T507" s="9">
        <f>((($I507/60)/60)/24)+DATE(1970,1,1)</f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IF($D508=0,0,$E508*100/$D508)</f>
        <v>0.125</v>
      </c>
      <c r="P508">
        <f>$E508/$L508</f>
        <v>250</v>
      </c>
      <c r="Q508" t="str">
        <f>LEFT($N508,SEARCH("/",$N508) - 1)</f>
        <v>film &amp; video</v>
      </c>
      <c r="R508" t="str">
        <f>RIGHT($N508,LEN($N508) - SEARCH("/",$N508))</f>
        <v>animation</v>
      </c>
      <c r="S508" s="9">
        <f>((($J508/60)/60)/24)+DATE(1970,1,1)</f>
        <v>41466.552314814813</v>
      </c>
      <c r="T508" s="9">
        <f>((($I508/60)/60)/24)+DATE(1970,1,1)</f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IF($D509=0,0,$E509*100/$D509)</f>
        <v>3.2</v>
      </c>
      <c r="P509">
        <f>$E509/$L509</f>
        <v>64</v>
      </c>
      <c r="Q509" t="str">
        <f>LEFT($N509,SEARCH("/",$N509) - 1)</f>
        <v>film &amp; video</v>
      </c>
      <c r="R509" t="str">
        <f>RIGHT($N509,LEN($N509) - SEARCH("/",$N509))</f>
        <v>animation</v>
      </c>
      <c r="S509" s="9">
        <f>((($J509/60)/60)/24)+DATE(1970,1,1)</f>
        <v>41156.958993055552</v>
      </c>
      <c r="T509" s="9">
        <f>((($I509/60)/60)/24)+DATE(1970,1,1)</f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IF($D510=0,0,$E510*100/$D510)</f>
        <v>0.8</v>
      </c>
      <c r="P510">
        <f>$E510/$L510</f>
        <v>133.33333333333334</v>
      </c>
      <c r="Q510" t="str">
        <f>LEFT($N510,SEARCH("/",$N510) - 1)</f>
        <v>film &amp; video</v>
      </c>
      <c r="R510" t="str">
        <f>RIGHT($N510,LEN($N510) - SEARCH("/",$N510))</f>
        <v>animation</v>
      </c>
      <c r="S510" s="9">
        <f>((($J510/60)/60)/24)+DATE(1970,1,1)</f>
        <v>40995.024317129632</v>
      </c>
      <c r="T510" s="9">
        <f>((($I510/60)/60)/24)+DATE(1970,1,1)</f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IF($D511=0,0,$E511*100/$D511)</f>
        <v>0.2</v>
      </c>
      <c r="P511">
        <f>$E511/$L511</f>
        <v>10</v>
      </c>
      <c r="Q511" t="str">
        <f>LEFT($N511,SEARCH("/",$N511) - 1)</f>
        <v>film &amp; video</v>
      </c>
      <c r="R511" t="str">
        <f>RIGHT($N511,LEN($N511) - SEARCH("/",$N511))</f>
        <v>animation</v>
      </c>
      <c r="S511" s="9">
        <f>((($J511/60)/60)/24)+DATE(1970,1,1)</f>
        <v>42153.631597222222</v>
      </c>
      <c r="T511" s="9">
        <f>((($I511/60)/60)/24)+DATE(1970,1,1)</f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IF($D512=0,0,$E512*100/$D512)</f>
        <v>0</v>
      </c>
      <c r="P512" t="e">
        <f>$E512/$L512</f>
        <v>#DIV/0!</v>
      </c>
      <c r="Q512" t="str">
        <f>LEFT($N512,SEARCH("/",$N512) - 1)</f>
        <v>film &amp; video</v>
      </c>
      <c r="R512" t="str">
        <f>RIGHT($N512,LEN($N512) - SEARCH("/",$N512))</f>
        <v>animation</v>
      </c>
      <c r="S512" s="9">
        <f>((($J512/60)/60)/24)+DATE(1970,1,1)</f>
        <v>42400.176377314812</v>
      </c>
      <c r="T512" s="9">
        <f>((($I512/60)/60)/24)+DATE(1970,1,1)</f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IF($D513=0,0,$E513*100/$D513)</f>
        <v>3</v>
      </c>
      <c r="P513">
        <f>$E513/$L513</f>
        <v>30</v>
      </c>
      <c r="Q513" t="str">
        <f>LEFT($N513,SEARCH("/",$N513) - 1)</f>
        <v>film &amp; video</v>
      </c>
      <c r="R513" t="str">
        <f>RIGHT($N513,LEN($N513) - SEARCH("/",$N513))</f>
        <v>animation</v>
      </c>
      <c r="S513" s="9">
        <f>((($J513/60)/60)/24)+DATE(1970,1,1)</f>
        <v>41340.303032407406</v>
      </c>
      <c r="T513" s="9">
        <f>((($I513/60)/60)/24)+DATE(1970,1,1)</f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IF($D514=0,0,$E514*100/$D514)</f>
        <v>0.13750000000000001</v>
      </c>
      <c r="P514">
        <f>$E514/$L514</f>
        <v>5.5</v>
      </c>
      <c r="Q514" t="str">
        <f>LEFT($N514,SEARCH("/",$N514) - 1)</f>
        <v>film &amp; video</v>
      </c>
      <c r="R514" t="str">
        <f>RIGHT($N514,LEN($N514) - SEARCH("/",$N514))</f>
        <v>animation</v>
      </c>
      <c r="S514" s="9">
        <f>((($J514/60)/60)/24)+DATE(1970,1,1)</f>
        <v>42649.742210648154</v>
      </c>
      <c r="T514" s="9">
        <f>((($I514/60)/60)/24)+DATE(1970,1,1)</f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IF($D515=0,0,$E515*100/$D515)</f>
        <v>13.923999999999999</v>
      </c>
      <c r="P515">
        <f>$E515/$L515</f>
        <v>102.38235294117646</v>
      </c>
      <c r="Q515" t="str">
        <f>LEFT($N515,SEARCH("/",$N515) - 1)</f>
        <v>film &amp; video</v>
      </c>
      <c r="R515" t="str">
        <f>RIGHT($N515,LEN($N515) - SEARCH("/",$N515))</f>
        <v>animation</v>
      </c>
      <c r="S515" s="9">
        <f>((($J515/60)/60)/24)+DATE(1970,1,1)</f>
        <v>42552.653993055559</v>
      </c>
      <c r="T515" s="9">
        <f>((($I515/60)/60)/24)+DATE(1970,1,1)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IF($D516=0,0,$E516*100/$D516)</f>
        <v>3.3333333333333335</v>
      </c>
      <c r="P516">
        <f>$E516/$L516</f>
        <v>16.666666666666668</v>
      </c>
      <c r="Q516" t="str">
        <f>LEFT($N516,SEARCH("/",$N516) - 1)</f>
        <v>film &amp; video</v>
      </c>
      <c r="R516" t="str">
        <f>RIGHT($N516,LEN($N516) - SEARCH("/",$N516))</f>
        <v>animation</v>
      </c>
      <c r="S516" s="9">
        <f>((($J516/60)/60)/24)+DATE(1970,1,1)</f>
        <v>41830.613969907405</v>
      </c>
      <c r="T516" s="9">
        <f>((($I516/60)/60)/24)+DATE(1970,1,1)</f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IF($D517=0,0,$E517*100/$D517)</f>
        <v>25.41340206185567</v>
      </c>
      <c r="P517">
        <f>$E517/$L517</f>
        <v>725.02941176470586</v>
      </c>
      <c r="Q517" t="str">
        <f>LEFT($N517,SEARCH("/",$N517) - 1)</f>
        <v>film &amp; video</v>
      </c>
      <c r="R517" t="str">
        <f>RIGHT($N517,LEN($N517) - SEARCH("/",$N517))</f>
        <v>animation</v>
      </c>
      <c r="S517" s="9">
        <f>((($J517/60)/60)/24)+DATE(1970,1,1)</f>
        <v>42327.490752314814</v>
      </c>
      <c r="T517" s="9">
        <f>((($I517/60)/60)/24)+DATE(1970,1,1)</f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IF($D518=0,0,$E518*100/$D518)</f>
        <v>0</v>
      </c>
      <c r="P518" t="e">
        <f>$E518/$L518</f>
        <v>#DIV/0!</v>
      </c>
      <c r="Q518" t="str">
        <f>LEFT($N518,SEARCH("/",$N518) - 1)</f>
        <v>film &amp; video</v>
      </c>
      <c r="R518" t="str">
        <f>RIGHT($N518,LEN($N518) - SEARCH("/",$N518))</f>
        <v>animation</v>
      </c>
      <c r="S518" s="9">
        <f>((($J518/60)/60)/24)+DATE(1970,1,1)</f>
        <v>42091.778703703705</v>
      </c>
      <c r="T518" s="9">
        <f>((($I518/60)/60)/24)+DATE(1970,1,1)</f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IF($D519=0,0,$E519*100/$D519)</f>
        <v>1.3666666666666667</v>
      </c>
      <c r="P519">
        <f>$E519/$L519</f>
        <v>68.333333333333329</v>
      </c>
      <c r="Q519" t="str">
        <f>LEFT($N519,SEARCH("/",$N519) - 1)</f>
        <v>film &amp; video</v>
      </c>
      <c r="R519" t="str">
        <f>RIGHT($N519,LEN($N519) - SEARCH("/",$N519))</f>
        <v>animation</v>
      </c>
      <c r="S519" s="9">
        <f>((($J519/60)/60)/24)+DATE(1970,1,1)</f>
        <v>42738.615289351852</v>
      </c>
      <c r="T519" s="9">
        <f>((($I519/60)/60)/24)+DATE(1970,1,1)</f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IF($D520=0,0,$E520*100/$D520)</f>
        <v>0</v>
      </c>
      <c r="P520" t="e">
        <f>$E520/$L520</f>
        <v>#DIV/0!</v>
      </c>
      <c r="Q520" t="str">
        <f>LEFT($N520,SEARCH("/",$N520) - 1)</f>
        <v>film &amp; video</v>
      </c>
      <c r="R520" t="str">
        <f>RIGHT($N520,LEN($N520) - SEARCH("/",$N520))</f>
        <v>animation</v>
      </c>
      <c r="S520" s="9">
        <f>((($J520/60)/60)/24)+DATE(1970,1,1)</f>
        <v>42223.616018518514</v>
      </c>
      <c r="T520" s="9">
        <f>((($I520/60)/60)/24)+DATE(1970,1,1)</f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IF($D521=0,0,$E521*100/$D521)</f>
        <v>22.881426547787683</v>
      </c>
      <c r="P521">
        <f>$E521/$L521</f>
        <v>39.228571428571428</v>
      </c>
      <c r="Q521" t="str">
        <f>LEFT($N521,SEARCH("/",$N521) - 1)</f>
        <v>film &amp; video</v>
      </c>
      <c r="R521" t="str">
        <f>RIGHT($N521,LEN($N521) - SEARCH("/",$N521))</f>
        <v>animation</v>
      </c>
      <c r="S521" s="9">
        <f>((($J521/60)/60)/24)+DATE(1970,1,1)</f>
        <v>41218.391446759262</v>
      </c>
      <c r="T521" s="9">
        <f>((($I521/60)/60)/24)+DATE(1970,1,1)</f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IF($D522=0,0,$E522*100/$D522)</f>
        <v>102.1</v>
      </c>
      <c r="P522">
        <f>$E522/$L522</f>
        <v>150.14705882352942</v>
      </c>
      <c r="Q522" t="str">
        <f>LEFT($N522,SEARCH("/",$N522) - 1)</f>
        <v>theater</v>
      </c>
      <c r="R522" t="str">
        <f>RIGHT($N522,LEN($N522) - SEARCH("/",$N522))</f>
        <v>plays</v>
      </c>
      <c r="S522" s="9">
        <f>((($J522/60)/60)/24)+DATE(1970,1,1)</f>
        <v>42318.702094907407</v>
      </c>
      <c r="T522" s="9">
        <f>((($I522/60)/60)/24)+DATE(1970,1,1)</f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IF($D523=0,0,$E523*100/$D523)</f>
        <v>104.64</v>
      </c>
      <c r="P523">
        <f>$E523/$L523</f>
        <v>93.428571428571431</v>
      </c>
      <c r="Q523" t="str">
        <f>LEFT($N523,SEARCH("/",$N523) - 1)</f>
        <v>theater</v>
      </c>
      <c r="R523" t="str">
        <f>RIGHT($N523,LEN($N523) - SEARCH("/",$N523))</f>
        <v>plays</v>
      </c>
      <c r="S523" s="9">
        <f>((($J523/60)/60)/24)+DATE(1970,1,1)</f>
        <v>42646.092812499999</v>
      </c>
      <c r="T523" s="9">
        <f>((($I523/60)/60)/24)+DATE(1970,1,1)</f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IF($D524=0,0,$E524*100/$D524)</f>
        <v>114.66666666666667</v>
      </c>
      <c r="P524">
        <f>$E524/$L524</f>
        <v>110.96774193548387</v>
      </c>
      <c r="Q524" t="str">
        <f>LEFT($N524,SEARCH("/",$N524) - 1)</f>
        <v>theater</v>
      </c>
      <c r="R524" t="str">
        <f>RIGHT($N524,LEN($N524) - SEARCH("/",$N524))</f>
        <v>plays</v>
      </c>
      <c r="S524" s="9">
        <f>((($J524/60)/60)/24)+DATE(1970,1,1)</f>
        <v>42430.040798611109</v>
      </c>
      <c r="T524" s="9">
        <f>((($I524/60)/60)/24)+DATE(1970,1,1)</f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IF($D525=0,0,$E525*100/$D525)</f>
        <v>120.6</v>
      </c>
      <c r="P525">
        <f>$E525/$L525</f>
        <v>71.785714285714292</v>
      </c>
      <c r="Q525" t="str">
        <f>LEFT($N525,SEARCH("/",$N525) - 1)</f>
        <v>theater</v>
      </c>
      <c r="R525" t="str">
        <f>RIGHT($N525,LEN($N525) - SEARCH("/",$N525))</f>
        <v>plays</v>
      </c>
      <c r="S525" s="9">
        <f>((($J525/60)/60)/24)+DATE(1970,1,1)</f>
        <v>42238.13282407407</v>
      </c>
      <c r="T525" s="9">
        <f>((($I525/60)/60)/24)+DATE(1970,1,1)</f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IF($D526=0,0,$E526*100/$D526)</f>
        <v>108.67285714285714</v>
      </c>
      <c r="P526">
        <f>$E526/$L526</f>
        <v>29.258076923076924</v>
      </c>
      <c r="Q526" t="str">
        <f>LEFT($N526,SEARCH("/",$N526) - 1)</f>
        <v>theater</v>
      </c>
      <c r="R526" t="str">
        <f>RIGHT($N526,LEN($N526) - SEARCH("/",$N526))</f>
        <v>plays</v>
      </c>
      <c r="S526" s="9">
        <f>((($J526/60)/60)/24)+DATE(1970,1,1)</f>
        <v>42492.717233796298</v>
      </c>
      <c r="T526" s="9">
        <f>((($I526/60)/60)/24)+DATE(1970,1,1)</f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IF($D527=0,0,$E527*100/$D527)</f>
        <v>100</v>
      </c>
      <c r="P527">
        <f>$E527/$L527</f>
        <v>1000</v>
      </c>
      <c r="Q527" t="str">
        <f>LEFT($N527,SEARCH("/",$N527) - 1)</f>
        <v>theater</v>
      </c>
      <c r="R527" t="str">
        <f>RIGHT($N527,LEN($N527) - SEARCH("/",$N527))</f>
        <v>plays</v>
      </c>
      <c r="S527" s="9">
        <f>((($J527/60)/60)/24)+DATE(1970,1,1)</f>
        <v>41850.400937500002</v>
      </c>
      <c r="T527" s="9">
        <f>((($I527/60)/60)/24)+DATE(1970,1,1)</f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IF($D528=0,0,$E528*100/$D528)</f>
        <v>114</v>
      </c>
      <c r="P528">
        <f>$E528/$L528</f>
        <v>74.347826086956516</v>
      </c>
      <c r="Q528" t="str">
        <f>LEFT($N528,SEARCH("/",$N528) - 1)</f>
        <v>theater</v>
      </c>
      <c r="R528" t="str">
        <f>RIGHT($N528,LEN($N528) - SEARCH("/",$N528))</f>
        <v>plays</v>
      </c>
      <c r="S528" s="9">
        <f>((($J528/60)/60)/24)+DATE(1970,1,1)</f>
        <v>42192.591944444444</v>
      </c>
      <c r="T528" s="9">
        <f>((($I528/60)/60)/24)+DATE(1970,1,1)</f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IF($D529=0,0,$E529*100/$D529)</f>
        <v>100.85</v>
      </c>
      <c r="P529">
        <f>$E529/$L529</f>
        <v>63.829113924050631</v>
      </c>
      <c r="Q529" t="str">
        <f>LEFT($N529,SEARCH("/",$N529) - 1)</f>
        <v>theater</v>
      </c>
      <c r="R529" t="str">
        <f>RIGHT($N529,LEN($N529) - SEARCH("/",$N529))</f>
        <v>plays</v>
      </c>
      <c r="S529" s="9">
        <f>((($J529/60)/60)/24)+DATE(1970,1,1)</f>
        <v>42753.205625000002</v>
      </c>
      <c r="T529" s="9">
        <f>((($I529/60)/60)/24)+DATE(1970,1,1)</f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IF($D530=0,0,$E530*100/$D530)</f>
        <v>115.65217391304348</v>
      </c>
      <c r="P530">
        <f>$E530/$L530</f>
        <v>44.333333333333336</v>
      </c>
      <c r="Q530" t="str">
        <f>LEFT($N530,SEARCH("/",$N530) - 1)</f>
        <v>theater</v>
      </c>
      <c r="R530" t="str">
        <f>RIGHT($N530,LEN($N530) - SEARCH("/",$N530))</f>
        <v>plays</v>
      </c>
      <c r="S530" s="9">
        <f>((($J530/60)/60)/24)+DATE(1970,1,1)</f>
        <v>42155.920219907406</v>
      </c>
      <c r="T530" s="9">
        <f>((($I530/60)/60)/24)+DATE(1970,1,1)</f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IF($D531=0,0,$E531*100/$D531)</f>
        <v>130.41666666666666</v>
      </c>
      <c r="P531">
        <f>$E531/$L531</f>
        <v>86.944444444444443</v>
      </c>
      <c r="Q531" t="str">
        <f>LEFT($N531,SEARCH("/",$N531) - 1)</f>
        <v>theater</v>
      </c>
      <c r="R531" t="str">
        <f>RIGHT($N531,LEN($N531) - SEARCH("/",$N531))</f>
        <v>plays</v>
      </c>
      <c r="S531" s="9">
        <f>((($J531/60)/60)/24)+DATE(1970,1,1)</f>
        <v>42725.031180555554</v>
      </c>
      <c r="T531" s="9">
        <f>((($I531/60)/60)/24)+DATE(1970,1,1)</f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IF($D532=0,0,$E532*100/$D532)</f>
        <v>107.7826725403818</v>
      </c>
      <c r="P532">
        <f>$E532/$L532</f>
        <v>126.55172413793103</v>
      </c>
      <c r="Q532" t="str">
        <f>LEFT($N532,SEARCH("/",$N532) - 1)</f>
        <v>theater</v>
      </c>
      <c r="R532" t="str">
        <f>RIGHT($N532,LEN($N532) - SEARCH("/",$N532))</f>
        <v>plays</v>
      </c>
      <c r="S532" s="9">
        <f>((($J532/60)/60)/24)+DATE(1970,1,1)</f>
        <v>42157.591064814813</v>
      </c>
      <c r="T532" s="9">
        <f>((($I532/60)/60)/24)+DATE(1970,1,1)</f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IF($D533=0,0,$E533*100/$D533)</f>
        <v>100</v>
      </c>
      <c r="P533">
        <f>$E533/$L533</f>
        <v>129.03225806451613</v>
      </c>
      <c r="Q533" t="str">
        <f>LEFT($N533,SEARCH("/",$N533) - 1)</f>
        <v>theater</v>
      </c>
      <c r="R533" t="str">
        <f>RIGHT($N533,LEN($N533) - SEARCH("/",$N533))</f>
        <v>plays</v>
      </c>
      <c r="S533" s="9">
        <f>((($J533/60)/60)/24)+DATE(1970,1,1)</f>
        <v>42676.065150462964</v>
      </c>
      <c r="T533" s="9">
        <f>((($I533/60)/60)/24)+DATE(1970,1,1)</f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IF($D534=0,0,$E534*100/$D534)</f>
        <v>123.25</v>
      </c>
      <c r="P534">
        <f>$E534/$L534</f>
        <v>71.242774566473983</v>
      </c>
      <c r="Q534" t="str">
        <f>LEFT($N534,SEARCH("/",$N534) - 1)</f>
        <v>theater</v>
      </c>
      <c r="R534" t="str">
        <f>RIGHT($N534,LEN($N534) - SEARCH("/",$N534))</f>
        <v>plays</v>
      </c>
      <c r="S534" s="9">
        <f>((($J534/60)/60)/24)+DATE(1970,1,1)</f>
        <v>42473.007037037038</v>
      </c>
      <c r="T534" s="9">
        <f>((($I534/60)/60)/24)+DATE(1970,1,1)</f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IF($D535=0,0,$E535*100/$D535)</f>
        <v>100.2</v>
      </c>
      <c r="P535">
        <f>$E535/$L535</f>
        <v>117.88235294117646</v>
      </c>
      <c r="Q535" t="str">
        <f>LEFT($N535,SEARCH("/",$N535) - 1)</f>
        <v>theater</v>
      </c>
      <c r="R535" t="str">
        <f>RIGHT($N535,LEN($N535) - SEARCH("/",$N535))</f>
        <v>plays</v>
      </c>
      <c r="S535" s="9">
        <f>((($J535/60)/60)/24)+DATE(1970,1,1)</f>
        <v>42482.43478009259</v>
      </c>
      <c r="T535" s="9">
        <f>((($I535/60)/60)/24)+DATE(1970,1,1)</f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IF($D536=0,0,$E536*100/$D536)</f>
        <v>104.66666666666667</v>
      </c>
      <c r="P536">
        <f>$E536/$L536</f>
        <v>327.08333333333331</v>
      </c>
      <c r="Q536" t="str">
        <f>LEFT($N536,SEARCH("/",$N536) - 1)</f>
        <v>theater</v>
      </c>
      <c r="R536" t="str">
        <f>RIGHT($N536,LEN($N536) - SEARCH("/",$N536))</f>
        <v>plays</v>
      </c>
      <c r="S536" s="9">
        <f>((($J536/60)/60)/24)+DATE(1970,1,1)</f>
        <v>42270.810995370368</v>
      </c>
      <c r="T536" s="9">
        <f>((($I536/60)/60)/24)+DATE(1970,1,1)</f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IF($D537=0,0,$E537*100/$D537)</f>
        <v>102.5</v>
      </c>
      <c r="P537">
        <f>$E537/$L537</f>
        <v>34.745762711864408</v>
      </c>
      <c r="Q537" t="str">
        <f>LEFT($N537,SEARCH("/",$N537) - 1)</f>
        <v>theater</v>
      </c>
      <c r="R537" t="str">
        <f>RIGHT($N537,LEN($N537) - SEARCH("/",$N537))</f>
        <v>plays</v>
      </c>
      <c r="S537" s="9">
        <f>((($J537/60)/60)/24)+DATE(1970,1,1)</f>
        <v>42711.545196759253</v>
      </c>
      <c r="T537" s="9">
        <f>((($I537/60)/60)/24)+DATE(1970,1,1)</f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IF($D538=0,0,$E538*100/$D538)</f>
        <v>118.25757575757575</v>
      </c>
      <c r="P538">
        <f>$E538/$L538</f>
        <v>100.06410256410257</v>
      </c>
      <c r="Q538" t="str">
        <f>LEFT($N538,SEARCH("/",$N538) - 1)</f>
        <v>theater</v>
      </c>
      <c r="R538" t="str">
        <f>RIGHT($N538,LEN($N538) - SEARCH("/",$N538))</f>
        <v>plays</v>
      </c>
      <c r="S538" s="9">
        <f>((($J538/60)/60)/24)+DATE(1970,1,1)</f>
        <v>42179.344988425932</v>
      </c>
      <c r="T538" s="9">
        <f>((($I538/60)/60)/24)+DATE(1970,1,1)</f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IF($D539=0,0,$E539*100/$D539)</f>
        <v>120.5</v>
      </c>
      <c r="P539">
        <f>$E539/$L539</f>
        <v>40.847457627118644</v>
      </c>
      <c r="Q539" t="str">
        <f>LEFT($N539,SEARCH("/",$N539) - 1)</f>
        <v>theater</v>
      </c>
      <c r="R539" t="str">
        <f>RIGHT($N539,LEN($N539) - SEARCH("/",$N539))</f>
        <v>plays</v>
      </c>
      <c r="S539" s="9">
        <f>((($J539/60)/60)/24)+DATE(1970,1,1)</f>
        <v>42282.768414351856</v>
      </c>
      <c r="T539" s="9">
        <f>((($I539/60)/60)/24)+DATE(1970,1,1)</f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IF($D540=0,0,$E540*100/$D540)</f>
        <v>302.42</v>
      </c>
      <c r="P540">
        <f>$E540/$L540</f>
        <v>252.01666666666668</v>
      </c>
      <c r="Q540" t="str">
        <f>LEFT($N540,SEARCH("/",$N540) - 1)</f>
        <v>theater</v>
      </c>
      <c r="R540" t="str">
        <f>RIGHT($N540,LEN($N540) - SEARCH("/",$N540))</f>
        <v>plays</v>
      </c>
      <c r="S540" s="9">
        <f>((($J540/60)/60)/24)+DATE(1970,1,1)</f>
        <v>42473.794710648144</v>
      </c>
      <c r="T540" s="9">
        <f>((($I540/60)/60)/24)+DATE(1970,1,1)</f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IF($D541=0,0,$E541*100/$D541)</f>
        <v>100.64400000000001</v>
      </c>
      <c r="P541">
        <f>$E541/$L541</f>
        <v>25.161000000000001</v>
      </c>
      <c r="Q541" t="str">
        <f>LEFT($N541,SEARCH("/",$N541) - 1)</f>
        <v>theater</v>
      </c>
      <c r="R541" t="str">
        <f>RIGHT($N541,LEN($N541) - SEARCH("/",$N541))</f>
        <v>plays</v>
      </c>
      <c r="S541" s="9">
        <f>((($J541/60)/60)/24)+DATE(1970,1,1)</f>
        <v>42535.049849537041</v>
      </c>
      <c r="T541" s="9">
        <f>((($I541/60)/60)/24)+DATE(1970,1,1)</f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IF($D542=0,0,$E542*100/$D542)</f>
        <v>6.6666666666666671E-3</v>
      </c>
      <c r="P542">
        <f>$E542/$L542</f>
        <v>1</v>
      </c>
      <c r="Q542" t="str">
        <f>LEFT($N542,SEARCH("/",$N542) - 1)</f>
        <v>technology</v>
      </c>
      <c r="R542" t="str">
        <f>RIGHT($N542,LEN($N542) - SEARCH("/",$N542))</f>
        <v>web</v>
      </c>
      <c r="S542" s="9">
        <f>((($J542/60)/60)/24)+DATE(1970,1,1)</f>
        <v>42009.817199074074</v>
      </c>
      <c r="T542" s="9">
        <f>((($I542/60)/60)/24)+DATE(1970,1,1)</f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IF($D543=0,0,$E543*100/$D543)</f>
        <v>0.55555555555555558</v>
      </c>
      <c r="P543">
        <f>$E543/$L543</f>
        <v>25</v>
      </c>
      <c r="Q543" t="str">
        <f>LEFT($N543,SEARCH("/",$N543) - 1)</f>
        <v>technology</v>
      </c>
      <c r="R543" t="str">
        <f>RIGHT($N543,LEN($N543) - SEARCH("/",$N543))</f>
        <v>web</v>
      </c>
      <c r="S543" s="9">
        <f>((($J543/60)/60)/24)+DATE(1970,1,1)</f>
        <v>42276.046689814815</v>
      </c>
      <c r="T543" s="9">
        <f>((($I543/60)/60)/24)+DATE(1970,1,1)</f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IF($D544=0,0,$E544*100/$D544)</f>
        <v>4.0000000000000002E-4</v>
      </c>
      <c r="P544">
        <f>$E544/$L544</f>
        <v>1</v>
      </c>
      <c r="Q544" t="str">
        <f>LEFT($N544,SEARCH("/",$N544) - 1)</f>
        <v>technology</v>
      </c>
      <c r="R544" t="str">
        <f>RIGHT($N544,LEN($N544) - SEARCH("/",$N544))</f>
        <v>web</v>
      </c>
      <c r="S544" s="9">
        <f>((($J544/60)/60)/24)+DATE(1970,1,1)</f>
        <v>42433.737453703703</v>
      </c>
      <c r="T544" s="9">
        <f>((($I544/60)/60)/24)+DATE(1970,1,1)</f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IF($D545=0,0,$E545*100/$D545)</f>
        <v>0.31818181818181818</v>
      </c>
      <c r="P545">
        <f>$E545/$L545</f>
        <v>35</v>
      </c>
      <c r="Q545" t="str">
        <f>LEFT($N545,SEARCH("/",$N545) - 1)</f>
        <v>technology</v>
      </c>
      <c r="R545" t="str">
        <f>RIGHT($N545,LEN($N545) - SEARCH("/",$N545))</f>
        <v>web</v>
      </c>
      <c r="S545" s="9">
        <f>((($J545/60)/60)/24)+DATE(1970,1,1)</f>
        <v>41914.092152777775</v>
      </c>
      <c r="T545" s="9">
        <f>((($I545/60)/60)/24)+DATE(1970,1,1)</f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IF($D546=0,0,$E546*100/$D546)</f>
        <v>1.2</v>
      </c>
      <c r="P546">
        <f>$E546/$L546</f>
        <v>3</v>
      </c>
      <c r="Q546" t="str">
        <f>LEFT($N546,SEARCH("/",$N546) - 1)</f>
        <v>technology</v>
      </c>
      <c r="R546" t="str">
        <f>RIGHT($N546,LEN($N546) - SEARCH("/",$N546))</f>
        <v>web</v>
      </c>
      <c r="S546" s="9">
        <f>((($J546/60)/60)/24)+DATE(1970,1,1)</f>
        <v>42525.656944444447</v>
      </c>
      <c r="T546" s="9">
        <f>((($I546/60)/60)/24)+DATE(1970,1,1)</f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IF($D547=0,0,$E547*100/$D547)</f>
        <v>27.384</v>
      </c>
      <c r="P547">
        <f>$E547/$L547</f>
        <v>402.70588235294116</v>
      </c>
      <c r="Q547" t="str">
        <f>LEFT($N547,SEARCH("/",$N547) - 1)</f>
        <v>technology</v>
      </c>
      <c r="R547" t="str">
        <f>RIGHT($N547,LEN($N547) - SEARCH("/",$N547))</f>
        <v>web</v>
      </c>
      <c r="S547" s="9">
        <f>((($J547/60)/60)/24)+DATE(1970,1,1)</f>
        <v>42283.592465277776</v>
      </c>
      <c r="T547" s="9">
        <f>((($I547/60)/60)/24)+DATE(1970,1,1)</f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IF($D548=0,0,$E548*100/$D548)</f>
        <v>8.666666666666667E-2</v>
      </c>
      <c r="P548">
        <f>$E548/$L548</f>
        <v>26</v>
      </c>
      <c r="Q548" t="str">
        <f>LEFT($N548,SEARCH("/",$N548) - 1)</f>
        <v>technology</v>
      </c>
      <c r="R548" t="str">
        <f>RIGHT($N548,LEN($N548) - SEARCH("/",$N548))</f>
        <v>web</v>
      </c>
      <c r="S548" s="9">
        <f>((($J548/60)/60)/24)+DATE(1970,1,1)</f>
        <v>42249.667997685188</v>
      </c>
      <c r="T548" s="9">
        <f>((($I548/60)/60)/24)+DATE(1970,1,1)</f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IF($D549=0,0,$E549*100/$D549)</f>
        <v>0</v>
      </c>
      <c r="P549" t="e">
        <f>$E549/$L549</f>
        <v>#DIV/0!</v>
      </c>
      <c r="Q549" t="str">
        <f>LEFT($N549,SEARCH("/",$N549) - 1)</f>
        <v>technology</v>
      </c>
      <c r="R549" t="str">
        <f>RIGHT($N549,LEN($N549) - SEARCH("/",$N549))</f>
        <v>web</v>
      </c>
      <c r="S549" s="9">
        <f>((($J549/60)/60)/24)+DATE(1970,1,1)</f>
        <v>42380.696342592593</v>
      </c>
      <c r="T549" s="9">
        <f>((($I549/60)/60)/24)+DATE(1970,1,1)</f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IF($D550=0,0,$E550*100/$D550)</f>
        <v>0.09</v>
      </c>
      <c r="P550">
        <f>$E550/$L550</f>
        <v>9</v>
      </c>
      <c r="Q550" t="str">
        <f>LEFT($N550,SEARCH("/",$N550) - 1)</f>
        <v>technology</v>
      </c>
      <c r="R550" t="str">
        <f>RIGHT($N550,LEN($N550) - SEARCH("/",$N550))</f>
        <v>web</v>
      </c>
      <c r="S550" s="9">
        <f>((($J550/60)/60)/24)+DATE(1970,1,1)</f>
        <v>42276.903333333335</v>
      </c>
      <c r="T550" s="9">
        <f>((($I550/60)/60)/24)+DATE(1970,1,1)</f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IF($D551=0,0,$E551*100/$D551)</f>
        <v>2.72</v>
      </c>
      <c r="P551">
        <f>$E551/$L551</f>
        <v>8.5</v>
      </c>
      <c r="Q551" t="str">
        <f>LEFT($N551,SEARCH("/",$N551) - 1)</f>
        <v>technology</v>
      </c>
      <c r="R551" t="str">
        <f>RIGHT($N551,LEN($N551) - SEARCH("/",$N551))</f>
        <v>web</v>
      </c>
      <c r="S551" s="9">
        <f>((($J551/60)/60)/24)+DATE(1970,1,1)</f>
        <v>42163.636828703704</v>
      </c>
      <c r="T551" s="9">
        <f>((($I551/60)/60)/24)+DATE(1970,1,1)</f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IF($D552=0,0,$E552*100/$D552)</f>
        <v>0.7</v>
      </c>
      <c r="P552">
        <f>$E552/$L552</f>
        <v>8.75</v>
      </c>
      <c r="Q552" t="str">
        <f>LEFT($N552,SEARCH("/",$N552) - 1)</f>
        <v>technology</v>
      </c>
      <c r="R552" t="str">
        <f>RIGHT($N552,LEN($N552) - SEARCH("/",$N552))</f>
        <v>web</v>
      </c>
      <c r="S552" s="9">
        <f>((($J552/60)/60)/24)+DATE(1970,1,1)</f>
        <v>42753.678761574076</v>
      </c>
      <c r="T552" s="9">
        <f>((($I552/60)/60)/24)+DATE(1970,1,1)</f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IF($D553=0,0,$E553*100/$D553)</f>
        <v>5.0413333333333332</v>
      </c>
      <c r="P553">
        <f>$E553/$L553</f>
        <v>135.03571428571428</v>
      </c>
      <c r="Q553" t="str">
        <f>LEFT($N553,SEARCH("/",$N553) - 1)</f>
        <v>technology</v>
      </c>
      <c r="R553" t="str">
        <f>RIGHT($N553,LEN($N553) - SEARCH("/",$N553))</f>
        <v>web</v>
      </c>
      <c r="S553" s="9">
        <f>((($J553/60)/60)/24)+DATE(1970,1,1)</f>
        <v>42173.275740740741</v>
      </c>
      <c r="T553" s="9">
        <f>((($I553/60)/60)/24)+DATE(1970,1,1)</f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IF($D554=0,0,$E554*100/$D554)</f>
        <v>0</v>
      </c>
      <c r="P554" t="e">
        <f>$E554/$L554</f>
        <v>#DIV/0!</v>
      </c>
      <c r="Q554" t="str">
        <f>LEFT($N554,SEARCH("/",$N554) - 1)</f>
        <v>technology</v>
      </c>
      <c r="R554" t="str">
        <f>RIGHT($N554,LEN($N554) - SEARCH("/",$N554))</f>
        <v>web</v>
      </c>
      <c r="S554" s="9">
        <f>((($J554/60)/60)/24)+DATE(1970,1,1)</f>
        <v>42318.616851851853</v>
      </c>
      <c r="T554" s="9">
        <f>((($I554/60)/60)/24)+DATE(1970,1,1)</f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IF($D555=0,0,$E555*100/$D555)</f>
        <v>0.49199999999999999</v>
      </c>
      <c r="P555">
        <f>$E555/$L555</f>
        <v>20.5</v>
      </c>
      <c r="Q555" t="str">
        <f>LEFT($N555,SEARCH("/",$N555) - 1)</f>
        <v>technology</v>
      </c>
      <c r="R555" t="str">
        <f>RIGHT($N555,LEN($N555) - SEARCH("/",$N555))</f>
        <v>web</v>
      </c>
      <c r="S555" s="9">
        <f>((($J555/60)/60)/24)+DATE(1970,1,1)</f>
        <v>41927.71980324074</v>
      </c>
      <c r="T555" s="9">
        <f>((($I555/60)/60)/24)+DATE(1970,1,1)</f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IF($D556=0,0,$E556*100/$D556)</f>
        <v>36.589147286821706</v>
      </c>
      <c r="P556">
        <f>$E556/$L556</f>
        <v>64.36363636363636</v>
      </c>
      <c r="Q556" t="str">
        <f>LEFT($N556,SEARCH("/",$N556) - 1)</f>
        <v>technology</v>
      </c>
      <c r="R556" t="str">
        <f>RIGHT($N556,LEN($N556) - SEARCH("/",$N556))</f>
        <v>web</v>
      </c>
      <c r="S556" s="9">
        <f>((($J556/60)/60)/24)+DATE(1970,1,1)</f>
        <v>41901.684861111113</v>
      </c>
      <c r="T556" s="9">
        <f>((($I556/60)/60)/24)+DATE(1970,1,1)</f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IF($D557=0,0,$E557*100/$D557)</f>
        <v>0</v>
      </c>
      <c r="P557" t="e">
        <f>$E557/$L557</f>
        <v>#DIV/0!</v>
      </c>
      <c r="Q557" t="str">
        <f>LEFT($N557,SEARCH("/",$N557) - 1)</f>
        <v>technology</v>
      </c>
      <c r="R557" t="str">
        <f>RIGHT($N557,LEN($N557) - SEARCH("/",$N557))</f>
        <v>web</v>
      </c>
      <c r="S557" s="9">
        <f>((($J557/60)/60)/24)+DATE(1970,1,1)</f>
        <v>42503.353506944448</v>
      </c>
      <c r="T557" s="9">
        <f>((($I557/60)/60)/24)+DATE(1970,1,1)</f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IF($D558=0,0,$E558*100/$D558)</f>
        <v>2.5</v>
      </c>
      <c r="P558">
        <f>$E558/$L558</f>
        <v>200</v>
      </c>
      <c r="Q558" t="str">
        <f>LEFT($N558,SEARCH("/",$N558) - 1)</f>
        <v>technology</v>
      </c>
      <c r="R558" t="str">
        <f>RIGHT($N558,LEN($N558) - SEARCH("/",$N558))</f>
        <v>web</v>
      </c>
      <c r="S558" s="9">
        <f>((($J558/60)/60)/24)+DATE(1970,1,1)</f>
        <v>42345.860150462962</v>
      </c>
      <c r="T558" s="9">
        <f>((($I558/60)/60)/24)+DATE(1970,1,1)</f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IF($D559=0,0,$E559*100/$D559)</f>
        <v>0.91066666666666662</v>
      </c>
      <c r="P559">
        <f>$E559/$L559</f>
        <v>68.3</v>
      </c>
      <c r="Q559" t="str">
        <f>LEFT($N559,SEARCH("/",$N559) - 1)</f>
        <v>technology</v>
      </c>
      <c r="R559" t="str">
        <f>RIGHT($N559,LEN($N559) - SEARCH("/",$N559))</f>
        <v>web</v>
      </c>
      <c r="S559" s="9">
        <f>((($J559/60)/60)/24)+DATE(1970,1,1)</f>
        <v>42676.942164351851</v>
      </c>
      <c r="T559" s="9">
        <f>((($I559/60)/60)/24)+DATE(1970,1,1)</f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IF($D560=0,0,$E560*100/$D560)</f>
        <v>0</v>
      </c>
      <c r="P560" t="e">
        <f>$E560/$L560</f>
        <v>#DIV/0!</v>
      </c>
      <c r="Q560" t="str">
        <f>LEFT($N560,SEARCH("/",$N560) - 1)</f>
        <v>technology</v>
      </c>
      <c r="R560" t="str">
        <f>RIGHT($N560,LEN($N560) - SEARCH("/",$N560))</f>
        <v>web</v>
      </c>
      <c r="S560" s="9">
        <f>((($J560/60)/60)/24)+DATE(1970,1,1)</f>
        <v>42057.883159722223</v>
      </c>
      <c r="T560" s="9">
        <f>((($I560/60)/60)/24)+DATE(1970,1,1)</f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IF($D561=0,0,$E561*100/$D561)</f>
        <v>2.0833333333333332E-2</v>
      </c>
      <c r="P561">
        <f>$E561/$L561</f>
        <v>50</v>
      </c>
      <c r="Q561" t="str">
        <f>LEFT($N561,SEARCH("/",$N561) - 1)</f>
        <v>technology</v>
      </c>
      <c r="R561" t="str">
        <f>RIGHT($N561,LEN($N561) - SEARCH("/",$N561))</f>
        <v>web</v>
      </c>
      <c r="S561" s="9">
        <f>((($J561/60)/60)/24)+DATE(1970,1,1)</f>
        <v>42321.283101851848</v>
      </c>
      <c r="T561" s="9">
        <f>((($I561/60)/60)/24)+DATE(1970,1,1)</f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IF($D562=0,0,$E562*100/$D562)</f>
        <v>1.2E-2</v>
      </c>
      <c r="P562">
        <f>$E562/$L562</f>
        <v>4</v>
      </c>
      <c r="Q562" t="str">
        <f>LEFT($N562,SEARCH("/",$N562) - 1)</f>
        <v>technology</v>
      </c>
      <c r="R562" t="str">
        <f>RIGHT($N562,LEN($N562) - SEARCH("/",$N562))</f>
        <v>web</v>
      </c>
      <c r="S562" s="9">
        <f>((($J562/60)/60)/24)+DATE(1970,1,1)</f>
        <v>41960.771354166667</v>
      </c>
      <c r="T562" s="9">
        <f>((($I562/60)/60)/24)+DATE(1970,1,1)</f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IF($D563=0,0,$E563*100/$D563)</f>
        <v>0.36666666666666664</v>
      </c>
      <c r="P563">
        <f>$E563/$L563</f>
        <v>27.5</v>
      </c>
      <c r="Q563" t="str">
        <f>LEFT($N563,SEARCH("/",$N563) - 1)</f>
        <v>technology</v>
      </c>
      <c r="R563" t="str">
        <f>RIGHT($N563,LEN($N563) - SEARCH("/",$N563))</f>
        <v>web</v>
      </c>
      <c r="S563" s="9">
        <f>((($J563/60)/60)/24)+DATE(1970,1,1)</f>
        <v>42268.658715277779</v>
      </c>
      <c r="T563" s="9">
        <f>((($I563/60)/60)/24)+DATE(1970,1,1)</f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IF($D564=0,0,$E564*100/$D564)</f>
        <v>0</v>
      </c>
      <c r="P564" t="e">
        <f>$E564/$L564</f>
        <v>#DIV/0!</v>
      </c>
      <c r="Q564" t="str">
        <f>LEFT($N564,SEARCH("/",$N564) - 1)</f>
        <v>technology</v>
      </c>
      <c r="R564" t="str">
        <f>RIGHT($N564,LEN($N564) - SEARCH("/",$N564))</f>
        <v>web</v>
      </c>
      <c r="S564" s="9">
        <f>((($J564/60)/60)/24)+DATE(1970,1,1)</f>
        <v>42692.389062500006</v>
      </c>
      <c r="T564" s="9">
        <f>((($I564/60)/60)/24)+DATE(1970,1,1)</f>
        <v>42722.389062500006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IF($D565=0,0,$E565*100/$D565)</f>
        <v>9.0666666666666673E-2</v>
      </c>
      <c r="P565">
        <f>$E565/$L565</f>
        <v>34</v>
      </c>
      <c r="Q565" t="str">
        <f>LEFT($N565,SEARCH("/",$N565) - 1)</f>
        <v>technology</v>
      </c>
      <c r="R565" t="str">
        <f>RIGHT($N565,LEN($N565) - SEARCH("/",$N565))</f>
        <v>web</v>
      </c>
      <c r="S565" s="9">
        <f>((($J565/60)/60)/24)+DATE(1970,1,1)</f>
        <v>42022.069988425923</v>
      </c>
      <c r="T565" s="9">
        <f>((($I565/60)/60)/24)+DATE(1970,1,1)</f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IF($D566=0,0,$E566*100/$D566)</f>
        <v>5.5555555555555558E-3</v>
      </c>
      <c r="P566">
        <f>$E566/$L566</f>
        <v>1</v>
      </c>
      <c r="Q566" t="str">
        <f>LEFT($N566,SEARCH("/",$N566) - 1)</f>
        <v>technology</v>
      </c>
      <c r="R566" t="str">
        <f>RIGHT($N566,LEN($N566) - SEARCH("/",$N566))</f>
        <v>web</v>
      </c>
      <c r="S566" s="9">
        <f>((($J566/60)/60)/24)+DATE(1970,1,1)</f>
        <v>42411.942997685182</v>
      </c>
      <c r="T566" s="9">
        <f>((($I566/60)/60)/24)+DATE(1970,1,1)</f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IF($D567=0,0,$E567*100/$D567)</f>
        <v>0</v>
      </c>
      <c r="P567" t="e">
        <f>$E567/$L567</f>
        <v>#DIV/0!</v>
      </c>
      <c r="Q567" t="str">
        <f>LEFT($N567,SEARCH("/",$N567) - 1)</f>
        <v>technology</v>
      </c>
      <c r="R567" t="str">
        <f>RIGHT($N567,LEN($N567) - SEARCH("/",$N567))</f>
        <v>web</v>
      </c>
      <c r="S567" s="9">
        <f>((($J567/60)/60)/24)+DATE(1970,1,1)</f>
        <v>42165.785289351858</v>
      </c>
      <c r="T567" s="9">
        <f>((($I567/60)/60)/24)+DATE(1970,1,1)</f>
        <v>42195.785289351858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IF($D568=0,0,$E568*100/$D568)</f>
        <v>0.02</v>
      </c>
      <c r="P568">
        <f>$E568/$L568</f>
        <v>1</v>
      </c>
      <c r="Q568" t="str">
        <f>LEFT($N568,SEARCH("/",$N568) - 1)</f>
        <v>technology</v>
      </c>
      <c r="R568" t="str">
        <f>RIGHT($N568,LEN($N568) - SEARCH("/",$N568))</f>
        <v>web</v>
      </c>
      <c r="S568" s="9">
        <f>((($J568/60)/60)/24)+DATE(1970,1,1)</f>
        <v>42535.68440972222</v>
      </c>
      <c r="T568" s="9">
        <f>((($I568/60)/60)/24)+DATE(1970,1,1)</f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IF($D569=0,0,$E569*100/$D569)</f>
        <v>0</v>
      </c>
      <c r="P569" t="e">
        <f>$E569/$L569</f>
        <v>#DIV/0!</v>
      </c>
      <c r="Q569" t="str">
        <f>LEFT($N569,SEARCH("/",$N569) - 1)</f>
        <v>technology</v>
      </c>
      <c r="R569" t="str">
        <f>RIGHT($N569,LEN($N569) - SEARCH("/",$N569))</f>
        <v>web</v>
      </c>
      <c r="S569" s="9">
        <f>((($J569/60)/60)/24)+DATE(1970,1,1)</f>
        <v>41975.842523148152</v>
      </c>
      <c r="T569" s="9">
        <f>((($I569/60)/60)/24)+DATE(1970,1,1)</f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IF($D570=0,0,$E570*100/$D570)</f>
        <v>1</v>
      </c>
      <c r="P570">
        <f>$E570/$L570</f>
        <v>49</v>
      </c>
      <c r="Q570" t="str">
        <f>LEFT($N570,SEARCH("/",$N570) - 1)</f>
        <v>technology</v>
      </c>
      <c r="R570" t="str">
        <f>RIGHT($N570,LEN($N570) - SEARCH("/",$N570))</f>
        <v>web</v>
      </c>
      <c r="S570" s="9">
        <f>((($J570/60)/60)/24)+DATE(1970,1,1)</f>
        <v>42348.9215625</v>
      </c>
      <c r="T570" s="9">
        <f>((($I570/60)/60)/24)+DATE(1970,1,1)</f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IF($D571=0,0,$E571*100/$D571)</f>
        <v>0.8</v>
      </c>
      <c r="P571">
        <f>$E571/$L571</f>
        <v>20</v>
      </c>
      <c r="Q571" t="str">
        <f>LEFT($N571,SEARCH("/",$N571) - 1)</f>
        <v>technology</v>
      </c>
      <c r="R571" t="str">
        <f>RIGHT($N571,LEN($N571) - SEARCH("/",$N571))</f>
        <v>web</v>
      </c>
      <c r="S571" s="9">
        <f>((($J571/60)/60)/24)+DATE(1970,1,1)</f>
        <v>42340.847361111111</v>
      </c>
      <c r="T571" s="9">
        <f>((($I571/60)/60)/24)+DATE(1970,1,1)</f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IF($D572=0,0,$E572*100/$D572)</f>
        <v>0.16705882352941176</v>
      </c>
      <c r="P572">
        <f>$E572/$L572</f>
        <v>142</v>
      </c>
      <c r="Q572" t="str">
        <f>LEFT($N572,SEARCH("/",$N572) - 1)</f>
        <v>technology</v>
      </c>
      <c r="R572" t="str">
        <f>RIGHT($N572,LEN($N572) - SEARCH("/",$N572))</f>
        <v>web</v>
      </c>
      <c r="S572" s="9">
        <f>((($J572/60)/60)/24)+DATE(1970,1,1)</f>
        <v>42388.798252314817</v>
      </c>
      <c r="T572" s="9">
        <f>((($I572/60)/60)/24)+DATE(1970,1,1)</f>
        <v>42418.798252314817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IF($D573=0,0,$E573*100/$D573)</f>
        <v>0.42399999999999999</v>
      </c>
      <c r="P573">
        <f>$E573/$L573</f>
        <v>53</v>
      </c>
      <c r="Q573" t="str">
        <f>LEFT($N573,SEARCH("/",$N573) - 1)</f>
        <v>technology</v>
      </c>
      <c r="R573" t="str">
        <f>RIGHT($N573,LEN($N573) - SEARCH("/",$N573))</f>
        <v>web</v>
      </c>
      <c r="S573" s="9">
        <f>((($J573/60)/60)/24)+DATE(1970,1,1)</f>
        <v>42192.816238425927</v>
      </c>
      <c r="T573" s="9">
        <f>((($I573/60)/60)/24)+DATE(1970,1,1)</f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IF($D574=0,0,$E574*100/$D574)</f>
        <v>0</v>
      </c>
      <c r="P574" t="e">
        <f>$E574/$L574</f>
        <v>#DIV/0!</v>
      </c>
      <c r="Q574" t="str">
        <f>LEFT($N574,SEARCH("/",$N574) - 1)</f>
        <v>technology</v>
      </c>
      <c r="R574" t="str">
        <f>RIGHT($N574,LEN($N574) - SEARCH("/",$N574))</f>
        <v>web</v>
      </c>
      <c r="S574" s="9">
        <f>((($J574/60)/60)/24)+DATE(1970,1,1)</f>
        <v>42282.71629629629</v>
      </c>
      <c r="T574" s="9">
        <f>((($I574/60)/60)/24)+DATE(1970,1,1)</f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IF($D575=0,0,$E575*100/$D575)</f>
        <v>0.38925389253892539</v>
      </c>
      <c r="P575">
        <f>$E575/$L575</f>
        <v>38.444444444444443</v>
      </c>
      <c r="Q575" t="str">
        <f>LEFT($N575,SEARCH("/",$N575) - 1)</f>
        <v>technology</v>
      </c>
      <c r="R575" t="str">
        <f>RIGHT($N575,LEN($N575) - SEARCH("/",$N575))</f>
        <v>web</v>
      </c>
      <c r="S575" s="9">
        <f>((($J575/60)/60)/24)+DATE(1970,1,1)</f>
        <v>41963.050127314811</v>
      </c>
      <c r="T575" s="9">
        <f>((($I575/60)/60)/24)+DATE(1970,1,1)</f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IF($D576=0,0,$E576*100/$D576)</f>
        <v>0.7155635062611807</v>
      </c>
      <c r="P576">
        <f>$E576/$L576</f>
        <v>20</v>
      </c>
      <c r="Q576" t="str">
        <f>LEFT($N576,SEARCH("/",$N576) - 1)</f>
        <v>technology</v>
      </c>
      <c r="R576" t="str">
        <f>RIGHT($N576,LEN($N576) - SEARCH("/",$N576))</f>
        <v>web</v>
      </c>
      <c r="S576" s="9">
        <f>((($J576/60)/60)/24)+DATE(1970,1,1)</f>
        <v>42632.443368055552</v>
      </c>
      <c r="T576" s="9">
        <f>((($I576/60)/60)/24)+DATE(1970,1,1)</f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IF($D577=0,0,$E577*100/$D577)</f>
        <v>0.43166666666666664</v>
      </c>
      <c r="P577">
        <f>$E577/$L577</f>
        <v>64.75</v>
      </c>
      <c r="Q577" t="str">
        <f>LEFT($N577,SEARCH("/",$N577) - 1)</f>
        <v>technology</v>
      </c>
      <c r="R577" t="str">
        <f>RIGHT($N577,LEN($N577) - SEARCH("/",$N577))</f>
        <v>web</v>
      </c>
      <c r="S577" s="9">
        <f>((($J577/60)/60)/24)+DATE(1970,1,1)</f>
        <v>42138.692627314813</v>
      </c>
      <c r="T577" s="9">
        <f>((($I577/60)/60)/24)+DATE(1970,1,1)</f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IF($D578=0,0,$E578*100/$D578)</f>
        <v>1.25E-3</v>
      </c>
      <c r="P578">
        <f>$E578/$L578</f>
        <v>1</v>
      </c>
      <c r="Q578" t="str">
        <f>LEFT($N578,SEARCH("/",$N578) - 1)</f>
        <v>technology</v>
      </c>
      <c r="R578" t="str">
        <f>RIGHT($N578,LEN($N578) - SEARCH("/",$N578))</f>
        <v>web</v>
      </c>
      <c r="S578" s="9">
        <f>((($J578/60)/60)/24)+DATE(1970,1,1)</f>
        <v>42031.471666666665</v>
      </c>
      <c r="T578" s="9">
        <f>((($I578/60)/60)/24)+DATE(1970,1,1)</f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IF($D579=0,0,$E579*100/$D579)</f>
        <v>0.2</v>
      </c>
      <c r="P579">
        <f>$E579/$L579</f>
        <v>10</v>
      </c>
      <c r="Q579" t="str">
        <f>LEFT($N579,SEARCH("/",$N579) - 1)</f>
        <v>technology</v>
      </c>
      <c r="R579" t="str">
        <f>RIGHT($N579,LEN($N579) - SEARCH("/",$N579))</f>
        <v>web</v>
      </c>
      <c r="S579" s="9">
        <f>((($J579/60)/60)/24)+DATE(1970,1,1)</f>
        <v>42450.589143518519</v>
      </c>
      <c r="T579" s="9">
        <f>((($I579/60)/60)/24)+DATE(1970,1,1)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IF($D580=0,0,$E580*100/$D580)</f>
        <v>1.12E-2</v>
      </c>
      <c r="P580">
        <f>$E580/$L580</f>
        <v>2</v>
      </c>
      <c r="Q580" t="str">
        <f>LEFT($N580,SEARCH("/",$N580) - 1)</f>
        <v>technology</v>
      </c>
      <c r="R580" t="str">
        <f>RIGHT($N580,LEN($N580) - SEARCH("/",$N580))</f>
        <v>web</v>
      </c>
      <c r="S580" s="9">
        <f>((($J580/60)/60)/24)+DATE(1970,1,1)</f>
        <v>42230.578622685185</v>
      </c>
      <c r="T580" s="9">
        <f>((($I580/60)/60)/24)+DATE(1970,1,1)</f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IF($D581=0,0,$E581*100/$D581)</f>
        <v>1.4583333333333333</v>
      </c>
      <c r="P581">
        <f>$E581/$L581</f>
        <v>35</v>
      </c>
      <c r="Q581" t="str">
        <f>LEFT($N581,SEARCH("/",$N581) - 1)</f>
        <v>technology</v>
      </c>
      <c r="R581" t="str">
        <f>RIGHT($N581,LEN($N581) - SEARCH("/",$N581))</f>
        <v>web</v>
      </c>
      <c r="S581" s="9">
        <f>((($J581/60)/60)/24)+DATE(1970,1,1)</f>
        <v>41968.852118055554</v>
      </c>
      <c r="T581" s="9">
        <f>((($I581/60)/60)/24)+DATE(1970,1,1)</f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IF($D582=0,0,$E582*100/$D582)</f>
        <v>3.3333333333333333E-2</v>
      </c>
      <c r="P582">
        <f>$E582/$L582</f>
        <v>1</v>
      </c>
      <c r="Q582" t="str">
        <f>LEFT($N582,SEARCH("/",$N582) - 1)</f>
        <v>technology</v>
      </c>
      <c r="R582" t="str">
        <f>RIGHT($N582,LEN($N582) - SEARCH("/",$N582))</f>
        <v>web</v>
      </c>
      <c r="S582" s="9">
        <f>((($J582/60)/60)/24)+DATE(1970,1,1)</f>
        <v>42605.908182870371</v>
      </c>
      <c r="T582" s="9">
        <f>((($I582/60)/60)/24)+DATE(1970,1,1)</f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IF($D583=0,0,$E583*100/$D583)</f>
        <v>0</v>
      </c>
      <c r="P583" t="e">
        <f>$E583/$L583</f>
        <v>#DIV/0!</v>
      </c>
      <c r="Q583" t="str">
        <f>LEFT($N583,SEARCH("/",$N583) - 1)</f>
        <v>technology</v>
      </c>
      <c r="R583" t="str">
        <f>RIGHT($N583,LEN($N583) - SEARCH("/",$N583))</f>
        <v>web</v>
      </c>
      <c r="S583" s="9">
        <f>((($J583/60)/60)/24)+DATE(1970,1,1)</f>
        <v>42188.012777777782</v>
      </c>
      <c r="T583" s="9">
        <f>((($I583/60)/60)/24)+DATE(1970,1,1)</f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IF($D584=0,0,$E584*100/$D584)</f>
        <v>0</v>
      </c>
      <c r="P584" t="e">
        <f>$E584/$L584</f>
        <v>#DIV/0!</v>
      </c>
      <c r="Q584" t="str">
        <f>LEFT($N584,SEARCH("/",$N584) - 1)</f>
        <v>technology</v>
      </c>
      <c r="R584" t="str">
        <f>RIGHT($N584,LEN($N584) - SEARCH("/",$N584))</f>
        <v>web</v>
      </c>
      <c r="S584" s="9">
        <f>((($J584/60)/60)/24)+DATE(1970,1,1)</f>
        <v>42055.739803240736</v>
      </c>
      <c r="T584" s="9">
        <f>((($I584/60)/60)/24)+DATE(1970,1,1)</f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IF($D585=0,0,$E585*100/$D585)</f>
        <v>1.1111111111111112E-2</v>
      </c>
      <c r="P585">
        <f>$E585/$L585</f>
        <v>1</v>
      </c>
      <c r="Q585" t="str">
        <f>LEFT($N585,SEARCH("/",$N585) - 1)</f>
        <v>technology</v>
      </c>
      <c r="R585" t="str">
        <f>RIGHT($N585,LEN($N585) - SEARCH("/",$N585))</f>
        <v>web</v>
      </c>
      <c r="S585" s="9">
        <f>((($J585/60)/60)/24)+DATE(1970,1,1)</f>
        <v>42052.93850694444</v>
      </c>
      <c r="T585" s="9">
        <f>((($I585/60)/60)/24)+DATE(1970,1,1)</f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IF($D586=0,0,$E586*100/$D586)</f>
        <v>1</v>
      </c>
      <c r="P586">
        <f>$E586/$L586</f>
        <v>5</v>
      </c>
      <c r="Q586" t="str">
        <f>LEFT($N586,SEARCH("/",$N586) - 1)</f>
        <v>technology</v>
      </c>
      <c r="R586" t="str">
        <f>RIGHT($N586,LEN($N586) - SEARCH("/",$N586))</f>
        <v>web</v>
      </c>
      <c r="S586" s="9">
        <f>((($J586/60)/60)/24)+DATE(1970,1,1)</f>
        <v>42049.716620370367</v>
      </c>
      <c r="T586" s="9">
        <f>((($I586/60)/60)/24)+DATE(1970,1,1)</f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IF($D587=0,0,$E587*100/$D587)</f>
        <v>0</v>
      </c>
      <c r="P587" t="e">
        <f>$E587/$L587</f>
        <v>#DIV/0!</v>
      </c>
      <c r="Q587" t="str">
        <f>LEFT($N587,SEARCH("/",$N587) - 1)</f>
        <v>technology</v>
      </c>
      <c r="R587" t="str">
        <f>RIGHT($N587,LEN($N587) - SEARCH("/",$N587))</f>
        <v>web</v>
      </c>
      <c r="S587" s="9">
        <f>((($J587/60)/60)/24)+DATE(1970,1,1)</f>
        <v>42283.3909375</v>
      </c>
      <c r="T587" s="9">
        <f>((($I587/60)/60)/24)+DATE(1970,1,1)</f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IF($D588=0,0,$E588*100/$D588)</f>
        <v>0.56000000000000005</v>
      </c>
      <c r="P588">
        <f>$E588/$L588</f>
        <v>14</v>
      </c>
      <c r="Q588" t="str">
        <f>LEFT($N588,SEARCH("/",$N588) - 1)</f>
        <v>technology</v>
      </c>
      <c r="R588" t="str">
        <f>RIGHT($N588,LEN($N588) - SEARCH("/",$N588))</f>
        <v>web</v>
      </c>
      <c r="S588" s="9">
        <f>((($J588/60)/60)/24)+DATE(1970,1,1)</f>
        <v>42020.854247685187</v>
      </c>
      <c r="T588" s="9">
        <f>((($I588/60)/60)/24)+DATE(1970,1,1)</f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IF($D589=0,0,$E589*100/$D589)</f>
        <v>9.0833333333333339</v>
      </c>
      <c r="P589">
        <f>$E589/$L589</f>
        <v>389.28571428571428</v>
      </c>
      <c r="Q589" t="str">
        <f>LEFT($N589,SEARCH("/",$N589) - 1)</f>
        <v>technology</v>
      </c>
      <c r="R589" t="str">
        <f>RIGHT($N589,LEN($N589) - SEARCH("/",$N589))</f>
        <v>web</v>
      </c>
      <c r="S589" s="9">
        <f>((($J589/60)/60)/24)+DATE(1970,1,1)</f>
        <v>42080.757326388892</v>
      </c>
      <c r="T589" s="9">
        <f>((($I589/60)/60)/24)+DATE(1970,1,1)</f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IF($D590=0,0,$E590*100/$D590)</f>
        <v>3.3444444444444446</v>
      </c>
      <c r="P590">
        <f>$E590/$L590</f>
        <v>150.5</v>
      </c>
      <c r="Q590" t="str">
        <f>LEFT($N590,SEARCH("/",$N590) - 1)</f>
        <v>technology</v>
      </c>
      <c r="R590" t="str">
        <f>RIGHT($N590,LEN($N590) - SEARCH("/",$N590))</f>
        <v>web</v>
      </c>
      <c r="S590" s="9">
        <f>((($J590/60)/60)/24)+DATE(1970,1,1)</f>
        <v>42631.769513888896</v>
      </c>
      <c r="T590" s="9">
        <f>((($I590/60)/60)/24)+DATE(1970,1,1)</f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IF($D591=0,0,$E591*100/$D591)</f>
        <v>1.3333333333333334E-2</v>
      </c>
      <c r="P591">
        <f>$E591/$L591</f>
        <v>1</v>
      </c>
      <c r="Q591" t="str">
        <f>LEFT($N591,SEARCH("/",$N591) - 1)</f>
        <v>technology</v>
      </c>
      <c r="R591" t="str">
        <f>RIGHT($N591,LEN($N591) - SEARCH("/",$N591))</f>
        <v>web</v>
      </c>
      <c r="S591" s="9">
        <f>((($J591/60)/60)/24)+DATE(1970,1,1)</f>
        <v>42178.614571759259</v>
      </c>
      <c r="T591" s="9">
        <f>((($I591/60)/60)/24)+DATE(1970,1,1)</f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IF($D592=0,0,$E592*100/$D592)</f>
        <v>4.46</v>
      </c>
      <c r="P592">
        <f>$E592/$L592</f>
        <v>24.777777777777779</v>
      </c>
      <c r="Q592" t="str">
        <f>LEFT($N592,SEARCH("/",$N592) - 1)</f>
        <v>technology</v>
      </c>
      <c r="R592" t="str">
        <f>RIGHT($N592,LEN($N592) - SEARCH("/",$N592))</f>
        <v>web</v>
      </c>
      <c r="S592" s="9">
        <f>((($J592/60)/60)/24)+DATE(1970,1,1)</f>
        <v>42377.554756944446</v>
      </c>
      <c r="T592" s="9">
        <f>((($I592/60)/60)/24)+DATE(1970,1,1)</f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IF($D593=0,0,$E593*100/$D593)</f>
        <v>6.0999999999999999E-2</v>
      </c>
      <c r="P593">
        <f>$E593/$L593</f>
        <v>30.5</v>
      </c>
      <c r="Q593" t="str">
        <f>LEFT($N593,SEARCH("/",$N593) - 1)</f>
        <v>technology</v>
      </c>
      <c r="R593" t="str">
        <f>RIGHT($N593,LEN($N593) - SEARCH("/",$N593))</f>
        <v>web</v>
      </c>
      <c r="S593" s="9">
        <f>((($J593/60)/60)/24)+DATE(1970,1,1)</f>
        <v>42177.543171296296</v>
      </c>
      <c r="T593" s="9">
        <f>((($I593/60)/60)/24)+DATE(1970,1,1)</f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IF($D594=0,0,$E594*100/$D594)</f>
        <v>3.3333333333333335</v>
      </c>
      <c r="P594">
        <f>$E594/$L594</f>
        <v>250</v>
      </c>
      <c r="Q594" t="str">
        <f>LEFT($N594,SEARCH("/",$N594) - 1)</f>
        <v>technology</v>
      </c>
      <c r="R594" t="str">
        <f>RIGHT($N594,LEN($N594) - SEARCH("/",$N594))</f>
        <v>web</v>
      </c>
      <c r="S594" s="9">
        <f>((($J594/60)/60)/24)+DATE(1970,1,1)</f>
        <v>41946.232175925928</v>
      </c>
      <c r="T594" s="9">
        <f>((($I594/60)/60)/24)+DATE(1970,1,1)</f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IF($D595=0,0,$E595*100/$D595)</f>
        <v>23</v>
      </c>
      <c r="P595">
        <f>$E595/$L595</f>
        <v>16.428571428571427</v>
      </c>
      <c r="Q595" t="str">
        <f>LEFT($N595,SEARCH("/",$N595) - 1)</f>
        <v>technology</v>
      </c>
      <c r="R595" t="str">
        <f>RIGHT($N595,LEN($N595) - SEARCH("/",$N595))</f>
        <v>web</v>
      </c>
      <c r="S595" s="9">
        <f>((($J595/60)/60)/24)+DATE(1970,1,1)</f>
        <v>42070.677604166667</v>
      </c>
      <c r="T595" s="9">
        <f>((($I595/60)/60)/24)+DATE(1970,1,1)</f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IF($D596=0,0,$E596*100/$D596)</f>
        <v>0.104</v>
      </c>
      <c r="P596">
        <f>$E596/$L596</f>
        <v>13</v>
      </c>
      <c r="Q596" t="str">
        <f>LEFT($N596,SEARCH("/",$N596) - 1)</f>
        <v>technology</v>
      </c>
      <c r="R596" t="str">
        <f>RIGHT($N596,LEN($N596) - SEARCH("/",$N596))</f>
        <v>web</v>
      </c>
      <c r="S596" s="9">
        <f>((($J596/60)/60)/24)+DATE(1970,1,1)</f>
        <v>42446.780162037037</v>
      </c>
      <c r="T596" s="9">
        <f>((($I596/60)/60)/24)+DATE(1970,1,1)</f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IF($D597=0,0,$E597*100/$D597)</f>
        <v>0.42599999999999999</v>
      </c>
      <c r="P597">
        <f>$E597/$L597</f>
        <v>53.25</v>
      </c>
      <c r="Q597" t="str">
        <f>LEFT($N597,SEARCH("/",$N597) - 1)</f>
        <v>technology</v>
      </c>
      <c r="R597" t="str">
        <f>RIGHT($N597,LEN($N597) - SEARCH("/",$N597))</f>
        <v>web</v>
      </c>
      <c r="S597" s="9">
        <f>((($J597/60)/60)/24)+DATE(1970,1,1)</f>
        <v>42083.069884259254</v>
      </c>
      <c r="T597" s="9">
        <f>((($I597/60)/60)/24)+DATE(1970,1,1)</f>
        <v>42128.069884259254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IF($D598=0,0,$E598*100/$D598)</f>
        <v>0.03</v>
      </c>
      <c r="P598">
        <f>$E598/$L598</f>
        <v>3</v>
      </c>
      <c r="Q598" t="str">
        <f>LEFT($N598,SEARCH("/",$N598) - 1)</f>
        <v>technology</v>
      </c>
      <c r="R598" t="str">
        <f>RIGHT($N598,LEN($N598) - SEARCH("/",$N598))</f>
        <v>web</v>
      </c>
      <c r="S598" s="9">
        <f>((($J598/60)/60)/24)+DATE(1970,1,1)</f>
        <v>42646.896898148145</v>
      </c>
      <c r="T598" s="9">
        <f>((($I598/60)/60)/24)+DATE(1970,1,1)</f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IF($D599=0,0,$E599*100/$D599)</f>
        <v>0.26666666666666666</v>
      </c>
      <c r="P599">
        <f>$E599/$L599</f>
        <v>10</v>
      </c>
      <c r="Q599" t="str">
        <f>LEFT($N599,SEARCH("/",$N599) - 1)</f>
        <v>technology</v>
      </c>
      <c r="R599" t="str">
        <f>RIGHT($N599,LEN($N599) - SEARCH("/",$N599))</f>
        <v>web</v>
      </c>
      <c r="S599" s="9">
        <f>((($J599/60)/60)/24)+DATE(1970,1,1)</f>
        <v>42545.705266203702</v>
      </c>
      <c r="T599" s="9">
        <f>((($I599/60)/60)/24)+DATE(1970,1,1)</f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IF($D600=0,0,$E600*100/$D600)</f>
        <v>34</v>
      </c>
      <c r="P600">
        <f>$E600/$L600</f>
        <v>121.42857142857143</v>
      </c>
      <c r="Q600" t="str">
        <f>LEFT($N600,SEARCH("/",$N600) - 1)</f>
        <v>technology</v>
      </c>
      <c r="R600" t="str">
        <f>RIGHT($N600,LEN($N600) - SEARCH("/",$N600))</f>
        <v>web</v>
      </c>
      <c r="S600" s="9">
        <f>((($J600/60)/60)/24)+DATE(1970,1,1)</f>
        <v>41948.00209490741</v>
      </c>
      <c r="T600" s="9">
        <f>((($I600/60)/60)/24)+DATE(1970,1,1)</f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IF($D601=0,0,$E601*100/$D601)</f>
        <v>6.2E-2</v>
      </c>
      <c r="P601">
        <f>$E601/$L601</f>
        <v>15.5</v>
      </c>
      <c r="Q601" t="str">
        <f>LEFT($N601,SEARCH("/",$N601) - 1)</f>
        <v>technology</v>
      </c>
      <c r="R601" t="str">
        <f>RIGHT($N601,LEN($N601) - SEARCH("/",$N601))</f>
        <v>web</v>
      </c>
      <c r="S601" s="9">
        <f>((($J601/60)/60)/24)+DATE(1970,1,1)</f>
        <v>42047.812523148154</v>
      </c>
      <c r="T601" s="9">
        <f>((($I601/60)/60)/24)+DATE(1970,1,1)</f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IF($D602=0,0,$E602*100/$D602)</f>
        <v>2</v>
      </c>
      <c r="P602">
        <f>$E602/$L602</f>
        <v>100</v>
      </c>
      <c r="Q602" t="str">
        <f>LEFT($N602,SEARCH("/",$N602) - 1)</f>
        <v>technology</v>
      </c>
      <c r="R602" t="str">
        <f>RIGHT($N602,LEN($N602) - SEARCH("/",$N602))</f>
        <v>web</v>
      </c>
      <c r="S602" s="9">
        <f>((($J602/60)/60)/24)+DATE(1970,1,1)</f>
        <v>42073.798171296294</v>
      </c>
      <c r="T602" s="9">
        <f>((($I602/60)/60)/24)+DATE(1970,1,1)</f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IF($D603=0,0,$E603*100/$D603)</f>
        <v>1.4</v>
      </c>
      <c r="P603">
        <f>$E603/$L603</f>
        <v>23.333333333333332</v>
      </c>
      <c r="Q603" t="str">
        <f>LEFT($N603,SEARCH("/",$N603) - 1)</f>
        <v>technology</v>
      </c>
      <c r="R603" t="str">
        <f>RIGHT($N603,LEN($N603) - SEARCH("/",$N603))</f>
        <v>web</v>
      </c>
      <c r="S603" s="9">
        <f>((($J603/60)/60)/24)+DATE(1970,1,1)</f>
        <v>41969.858090277776</v>
      </c>
      <c r="T603" s="9">
        <f>((($I603/60)/60)/24)+DATE(1970,1,1)</f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IF($D604=0,0,$E604*100/$D604)</f>
        <v>0</v>
      </c>
      <c r="P604" t="e">
        <f>$E604/$L604</f>
        <v>#DIV/0!</v>
      </c>
      <c r="Q604" t="str">
        <f>LEFT($N604,SEARCH("/",$N604) - 1)</f>
        <v>technology</v>
      </c>
      <c r="R604" t="str">
        <f>RIGHT($N604,LEN($N604) - SEARCH("/",$N604))</f>
        <v>web</v>
      </c>
      <c r="S604" s="9">
        <f>((($J604/60)/60)/24)+DATE(1970,1,1)</f>
        <v>42143.79415509259</v>
      </c>
      <c r="T604" s="9">
        <f>((($I604/60)/60)/24)+DATE(1970,1,1)</f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IF($D605=0,0,$E605*100/$D605)</f>
        <v>3.9334666666666664</v>
      </c>
      <c r="P605">
        <f>$E605/$L605</f>
        <v>45.386153846153846</v>
      </c>
      <c r="Q605" t="str">
        <f>LEFT($N605,SEARCH("/",$N605) - 1)</f>
        <v>technology</v>
      </c>
      <c r="R605" t="str">
        <f>RIGHT($N605,LEN($N605) - SEARCH("/",$N605))</f>
        <v>web</v>
      </c>
      <c r="S605" s="9">
        <f>((($J605/60)/60)/24)+DATE(1970,1,1)</f>
        <v>41835.639155092591</v>
      </c>
      <c r="T605" s="9">
        <f>((($I605/60)/60)/24)+DATE(1970,1,1)</f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IF($D606=0,0,$E606*100/$D606)</f>
        <v>0</v>
      </c>
      <c r="P606" t="e">
        <f>$E606/$L606</f>
        <v>#DIV/0!</v>
      </c>
      <c r="Q606" t="str">
        <f>LEFT($N606,SEARCH("/",$N606) - 1)</f>
        <v>technology</v>
      </c>
      <c r="R606" t="str">
        <f>RIGHT($N606,LEN($N606) - SEARCH("/",$N606))</f>
        <v>web</v>
      </c>
      <c r="S606" s="9">
        <f>((($J606/60)/60)/24)+DATE(1970,1,1)</f>
        <v>41849.035370370373</v>
      </c>
      <c r="T606" s="9">
        <f>((($I606/60)/60)/24)+DATE(1970,1,1)</f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IF($D607=0,0,$E607*100/$D607)</f>
        <v>2.62</v>
      </c>
      <c r="P607">
        <f>$E607/$L607</f>
        <v>16.375</v>
      </c>
      <c r="Q607" t="str">
        <f>LEFT($N607,SEARCH("/",$N607) - 1)</f>
        <v>technology</v>
      </c>
      <c r="R607" t="str">
        <f>RIGHT($N607,LEN($N607) - SEARCH("/",$N607))</f>
        <v>web</v>
      </c>
      <c r="S607" s="9">
        <f>((($J607/60)/60)/24)+DATE(1970,1,1)</f>
        <v>42194.357731481476</v>
      </c>
      <c r="T607" s="9">
        <f>((($I607/60)/60)/24)+DATE(1970,1,1)</f>
        <v>42239.357731481476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IF($D608=0,0,$E608*100/$D608)</f>
        <v>0.2</v>
      </c>
      <c r="P608">
        <f>$E608/$L608</f>
        <v>10</v>
      </c>
      <c r="Q608" t="str">
        <f>LEFT($N608,SEARCH("/",$N608) - 1)</f>
        <v>technology</v>
      </c>
      <c r="R608" t="str">
        <f>RIGHT($N608,LEN($N608) - SEARCH("/",$N608))</f>
        <v>web</v>
      </c>
      <c r="S608" s="9">
        <f>((($J608/60)/60)/24)+DATE(1970,1,1)</f>
        <v>42102.650567129633</v>
      </c>
      <c r="T608" s="9">
        <f>((($I608/60)/60)/24)+DATE(1970,1,1)</f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IF($D609=0,0,$E609*100/$D609)</f>
        <v>0</v>
      </c>
      <c r="P609" t="e">
        <f>$E609/$L609</f>
        <v>#DIV/0!</v>
      </c>
      <c r="Q609" t="str">
        <f>LEFT($N609,SEARCH("/",$N609) - 1)</f>
        <v>technology</v>
      </c>
      <c r="R609" t="str">
        <f>RIGHT($N609,LEN($N609) - SEARCH("/",$N609))</f>
        <v>web</v>
      </c>
      <c r="S609" s="9">
        <f>((($J609/60)/60)/24)+DATE(1970,1,1)</f>
        <v>42300.825648148151</v>
      </c>
      <c r="T609" s="9">
        <f>((($I609/60)/60)/24)+DATE(1970,1,1)</f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IF($D610=0,0,$E610*100/$D610)</f>
        <v>0.97399999999999998</v>
      </c>
      <c r="P610">
        <f>$E610/$L610</f>
        <v>292.2</v>
      </c>
      <c r="Q610" t="str">
        <f>LEFT($N610,SEARCH("/",$N610) - 1)</f>
        <v>technology</v>
      </c>
      <c r="R610" t="str">
        <f>RIGHT($N610,LEN($N610) - SEARCH("/",$N610))</f>
        <v>web</v>
      </c>
      <c r="S610" s="9">
        <f>((($J610/60)/60)/24)+DATE(1970,1,1)</f>
        <v>42140.921064814815</v>
      </c>
      <c r="T610" s="9">
        <f>((($I610/60)/60)/24)+DATE(1970,1,1)</f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IF($D611=0,0,$E611*100/$D611)</f>
        <v>0.64102564102564108</v>
      </c>
      <c r="P611">
        <f>$E611/$L611</f>
        <v>5</v>
      </c>
      <c r="Q611" t="str">
        <f>LEFT($N611,SEARCH("/",$N611) - 1)</f>
        <v>technology</v>
      </c>
      <c r="R611" t="str">
        <f>RIGHT($N611,LEN($N611) - SEARCH("/",$N611))</f>
        <v>web</v>
      </c>
      <c r="S611" s="9">
        <f>((($J611/60)/60)/24)+DATE(1970,1,1)</f>
        <v>42307.034074074079</v>
      </c>
      <c r="T611" s="9">
        <f>((($I611/60)/60)/24)+DATE(1970,1,1)</f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IF($D612=0,0,$E612*100/$D612)</f>
        <v>0</v>
      </c>
      <c r="P612" t="e">
        <f>$E612/$L612</f>
        <v>#DIV/0!</v>
      </c>
      <c r="Q612" t="str">
        <f>LEFT($N612,SEARCH("/",$N612) - 1)</f>
        <v>technology</v>
      </c>
      <c r="R612" t="str">
        <f>RIGHT($N612,LEN($N612) - SEARCH("/",$N612))</f>
        <v>web</v>
      </c>
      <c r="S612" s="9">
        <f>((($J612/60)/60)/24)+DATE(1970,1,1)</f>
        <v>42086.83085648148</v>
      </c>
      <c r="T612" s="9">
        <f>((($I612/60)/60)/24)+DATE(1970,1,1)</f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IF($D613=0,0,$E613*100/$D613)</f>
        <v>0</v>
      </c>
      <c r="P613" t="e">
        <f>$E613/$L613</f>
        <v>#DIV/0!</v>
      </c>
      <c r="Q613" t="str">
        <f>LEFT($N613,SEARCH("/",$N613) - 1)</f>
        <v>technology</v>
      </c>
      <c r="R613" t="str">
        <f>RIGHT($N613,LEN($N613) - SEARCH("/",$N613))</f>
        <v>web</v>
      </c>
      <c r="S613" s="9">
        <f>((($J613/60)/60)/24)+DATE(1970,1,1)</f>
        <v>42328.560613425929</v>
      </c>
      <c r="T613" s="9">
        <f>((($I613/60)/60)/24)+DATE(1970,1,1)</f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IF($D614=0,0,$E614*100/$D614)</f>
        <v>0</v>
      </c>
      <c r="P614" t="e">
        <f>$E614/$L614</f>
        <v>#DIV/0!</v>
      </c>
      <c r="Q614" t="str">
        <f>LEFT($N614,SEARCH("/",$N614) - 1)</f>
        <v>technology</v>
      </c>
      <c r="R614" t="str">
        <f>RIGHT($N614,LEN($N614) - SEARCH("/",$N614))</f>
        <v>web</v>
      </c>
      <c r="S614" s="9">
        <f>((($J614/60)/60)/24)+DATE(1970,1,1)</f>
        <v>42585.031782407401</v>
      </c>
      <c r="T614" s="9">
        <f>((($I614/60)/60)/24)+DATE(1970,1,1)</f>
        <v>42615.031782407401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IF($D615=0,0,$E615*100/$D615)</f>
        <v>21.363333333333333</v>
      </c>
      <c r="P615">
        <f>$E615/$L615</f>
        <v>105.93388429752066</v>
      </c>
      <c r="Q615" t="str">
        <f>LEFT($N615,SEARCH("/",$N615) - 1)</f>
        <v>technology</v>
      </c>
      <c r="R615" t="str">
        <f>RIGHT($N615,LEN($N615) - SEARCH("/",$N615))</f>
        <v>web</v>
      </c>
      <c r="S615" s="9">
        <f>((($J615/60)/60)/24)+DATE(1970,1,1)</f>
        <v>42247.496759259258</v>
      </c>
      <c r="T615" s="9">
        <f>((($I615/60)/60)/24)+DATE(1970,1,1)</f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IF($D616=0,0,$E616*100/$D616)</f>
        <v>0</v>
      </c>
      <c r="P616" t="e">
        <f>$E616/$L616</f>
        <v>#DIV/0!</v>
      </c>
      <c r="Q616" t="str">
        <f>LEFT($N616,SEARCH("/",$N616) - 1)</f>
        <v>technology</v>
      </c>
      <c r="R616" t="str">
        <f>RIGHT($N616,LEN($N616) - SEARCH("/",$N616))</f>
        <v>web</v>
      </c>
      <c r="S616" s="9">
        <f>((($J616/60)/60)/24)+DATE(1970,1,1)</f>
        <v>42515.061805555553</v>
      </c>
      <c r="T616" s="9">
        <f>((($I616/60)/60)/24)+DATE(1970,1,1)</f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IF($D617=0,0,$E617*100/$D617)</f>
        <v>0</v>
      </c>
      <c r="P617" t="e">
        <f>$E617/$L617</f>
        <v>#DIV/0!</v>
      </c>
      <c r="Q617" t="str">
        <f>LEFT($N617,SEARCH("/",$N617) - 1)</f>
        <v>technology</v>
      </c>
      <c r="R617" t="str">
        <f>RIGHT($N617,LEN($N617) - SEARCH("/",$N617))</f>
        <v>web</v>
      </c>
      <c r="S617" s="9">
        <f>((($J617/60)/60)/24)+DATE(1970,1,1)</f>
        <v>42242.122210648144</v>
      </c>
      <c r="T617" s="9">
        <f>((($I617/60)/60)/24)+DATE(1970,1,1)</f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IF($D618=0,0,$E618*100/$D618)</f>
        <v>0</v>
      </c>
      <c r="P618" t="e">
        <f>$E618/$L618</f>
        <v>#DIV/0!</v>
      </c>
      <c r="Q618" t="str">
        <f>LEFT($N618,SEARCH("/",$N618) - 1)</f>
        <v>technology</v>
      </c>
      <c r="R618" t="str">
        <f>RIGHT($N618,LEN($N618) - SEARCH("/",$N618))</f>
        <v>web</v>
      </c>
      <c r="S618" s="9">
        <f>((($J618/60)/60)/24)+DATE(1970,1,1)</f>
        <v>42761.376238425932</v>
      </c>
      <c r="T618" s="9">
        <f>((($I618/60)/60)/24)+DATE(1970,1,1)</f>
        <v>42791.376238425932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IF($D619=0,0,$E619*100/$D619)</f>
        <v>3</v>
      </c>
      <c r="P619">
        <f>$E619/$L619</f>
        <v>20</v>
      </c>
      <c r="Q619" t="str">
        <f>LEFT($N619,SEARCH("/",$N619) - 1)</f>
        <v>technology</v>
      </c>
      <c r="R619" t="str">
        <f>RIGHT($N619,LEN($N619) - SEARCH("/",$N619))</f>
        <v>web</v>
      </c>
      <c r="S619" s="9">
        <f>((($J619/60)/60)/24)+DATE(1970,1,1)</f>
        <v>42087.343090277776</v>
      </c>
      <c r="T619" s="9">
        <f>((($I619/60)/60)/24)+DATE(1970,1,1)</f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IF($D620=0,0,$E620*100/$D620)</f>
        <v>0</v>
      </c>
      <c r="P620" t="e">
        <f>$E620/$L620</f>
        <v>#DIV/0!</v>
      </c>
      <c r="Q620" t="str">
        <f>LEFT($N620,SEARCH("/",$N620) - 1)</f>
        <v>technology</v>
      </c>
      <c r="R620" t="str">
        <f>RIGHT($N620,LEN($N620) - SEARCH("/",$N620))</f>
        <v>web</v>
      </c>
      <c r="S620" s="9">
        <f>((($J620/60)/60)/24)+DATE(1970,1,1)</f>
        <v>42317.810219907406</v>
      </c>
      <c r="T620" s="9">
        <f>((($I620/60)/60)/24)+DATE(1970,1,1)</f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IF($D621=0,0,$E621*100/$D621)</f>
        <v>4.0000000000000003E-5</v>
      </c>
      <c r="P621">
        <f>$E621/$L621</f>
        <v>1</v>
      </c>
      <c r="Q621" t="str">
        <f>LEFT($N621,SEARCH("/",$N621) - 1)</f>
        <v>technology</v>
      </c>
      <c r="R621" t="str">
        <f>RIGHT($N621,LEN($N621) - SEARCH("/",$N621))</f>
        <v>web</v>
      </c>
      <c r="S621" s="9">
        <f>((($J621/60)/60)/24)+DATE(1970,1,1)</f>
        <v>41908.650347222225</v>
      </c>
      <c r="T621" s="9">
        <f>((($I621/60)/60)/24)+DATE(1970,1,1)</f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IF($D622=0,0,$E622*100/$D622)</f>
        <v>1</v>
      </c>
      <c r="P622">
        <f>$E622/$L622</f>
        <v>300</v>
      </c>
      <c r="Q622" t="str">
        <f>LEFT($N622,SEARCH("/",$N622) - 1)</f>
        <v>technology</v>
      </c>
      <c r="R622" t="str">
        <f>RIGHT($N622,LEN($N622) - SEARCH("/",$N622))</f>
        <v>web</v>
      </c>
      <c r="S622" s="9">
        <f>((($J622/60)/60)/24)+DATE(1970,1,1)</f>
        <v>41831.716874999998</v>
      </c>
      <c r="T622" s="9">
        <f>((($I622/60)/60)/24)+DATE(1970,1,1)</f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IF($D623=0,0,$E623*100/$D623)</f>
        <v>1.044</v>
      </c>
      <c r="P623">
        <f>$E623/$L623</f>
        <v>87</v>
      </c>
      <c r="Q623" t="str">
        <f>LEFT($N623,SEARCH("/",$N623) - 1)</f>
        <v>technology</v>
      </c>
      <c r="R623" t="str">
        <f>RIGHT($N623,LEN($N623) - SEARCH("/",$N623))</f>
        <v>web</v>
      </c>
      <c r="S623" s="9">
        <f>((($J623/60)/60)/24)+DATE(1970,1,1)</f>
        <v>42528.987696759257</v>
      </c>
      <c r="T623" s="9">
        <f>((($I623/60)/60)/24)+DATE(1970,1,1)</f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IF($D624=0,0,$E624*100/$D624)</f>
        <v>5.6833333333333336</v>
      </c>
      <c r="P624">
        <f>$E624/$L624</f>
        <v>37.888888888888886</v>
      </c>
      <c r="Q624" t="str">
        <f>LEFT($N624,SEARCH("/",$N624) - 1)</f>
        <v>technology</v>
      </c>
      <c r="R624" t="str">
        <f>RIGHT($N624,LEN($N624) - SEARCH("/",$N624))</f>
        <v>web</v>
      </c>
      <c r="S624" s="9">
        <f>((($J624/60)/60)/24)+DATE(1970,1,1)</f>
        <v>42532.774745370371</v>
      </c>
      <c r="T624" s="9">
        <f>((($I624/60)/60)/24)+DATE(1970,1,1)</f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IF($D625=0,0,$E625*100/$D625)</f>
        <v>0</v>
      </c>
      <c r="P625" t="e">
        <f>$E625/$L625</f>
        <v>#DIV/0!</v>
      </c>
      <c r="Q625" t="str">
        <f>LEFT($N625,SEARCH("/",$N625) - 1)</f>
        <v>technology</v>
      </c>
      <c r="R625" t="str">
        <f>RIGHT($N625,LEN($N625) - SEARCH("/",$N625))</f>
        <v>web</v>
      </c>
      <c r="S625" s="9">
        <f>((($J625/60)/60)/24)+DATE(1970,1,1)</f>
        <v>42122.009224537032</v>
      </c>
      <c r="T625" s="9">
        <f>((($I625/60)/60)/24)+DATE(1970,1,1)</f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IF($D626=0,0,$E626*100/$D626)</f>
        <v>0</v>
      </c>
      <c r="P626" t="e">
        <f>$E626/$L626</f>
        <v>#DIV/0!</v>
      </c>
      <c r="Q626" t="str">
        <f>LEFT($N626,SEARCH("/",$N626) - 1)</f>
        <v>technology</v>
      </c>
      <c r="R626" t="str">
        <f>RIGHT($N626,LEN($N626) - SEARCH("/",$N626))</f>
        <v>web</v>
      </c>
      <c r="S626" s="9">
        <f>((($J626/60)/60)/24)+DATE(1970,1,1)</f>
        <v>42108.988900462966</v>
      </c>
      <c r="T626" s="9">
        <f>((($I626/60)/60)/24)+DATE(1970,1,1)</f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IF($D627=0,0,$E627*100/$D627)</f>
        <v>0</v>
      </c>
      <c r="P627" t="e">
        <f>$E627/$L627</f>
        <v>#DIV/0!</v>
      </c>
      <c r="Q627" t="str">
        <f>LEFT($N627,SEARCH("/",$N627) - 1)</f>
        <v>technology</v>
      </c>
      <c r="R627" t="str">
        <f>RIGHT($N627,LEN($N627) - SEARCH("/",$N627))</f>
        <v>web</v>
      </c>
      <c r="S627" s="9">
        <f>((($J627/60)/60)/24)+DATE(1970,1,1)</f>
        <v>42790.895567129628</v>
      </c>
      <c r="T627" s="9">
        <f>((($I627/60)/60)/24)+DATE(1970,1,1)</f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IF($D628=0,0,$E628*100/$D628)</f>
        <v>17.38</v>
      </c>
      <c r="P628">
        <f>$E628/$L628</f>
        <v>111.41025641025641</v>
      </c>
      <c r="Q628" t="str">
        <f>LEFT($N628,SEARCH("/",$N628) - 1)</f>
        <v>technology</v>
      </c>
      <c r="R628" t="str">
        <f>RIGHT($N628,LEN($N628) - SEARCH("/",$N628))</f>
        <v>web</v>
      </c>
      <c r="S628" s="9">
        <f>((($J628/60)/60)/24)+DATE(1970,1,1)</f>
        <v>42198.559479166666</v>
      </c>
      <c r="T628" s="9">
        <f>((($I628/60)/60)/24)+DATE(1970,1,1)</f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IF($D629=0,0,$E629*100/$D629)</f>
        <v>0.02</v>
      </c>
      <c r="P629">
        <f>$E629/$L629</f>
        <v>90</v>
      </c>
      <c r="Q629" t="str">
        <f>LEFT($N629,SEARCH("/",$N629) - 1)</f>
        <v>technology</v>
      </c>
      <c r="R629" t="str">
        <f>RIGHT($N629,LEN($N629) - SEARCH("/",$N629))</f>
        <v>web</v>
      </c>
      <c r="S629" s="9">
        <f>((($J629/60)/60)/24)+DATE(1970,1,1)</f>
        <v>42384.306840277779</v>
      </c>
      <c r="T629" s="9">
        <f>((($I629/60)/60)/24)+DATE(1970,1,1)</f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IF($D630=0,0,$E630*100/$D630)</f>
        <v>0</v>
      </c>
      <c r="P630" t="e">
        <f>$E630/$L630</f>
        <v>#DIV/0!</v>
      </c>
      <c r="Q630" t="str">
        <f>LEFT($N630,SEARCH("/",$N630) - 1)</f>
        <v>technology</v>
      </c>
      <c r="R630" t="str">
        <f>RIGHT($N630,LEN($N630) - SEARCH("/",$N630))</f>
        <v>web</v>
      </c>
      <c r="S630" s="9">
        <f>((($J630/60)/60)/24)+DATE(1970,1,1)</f>
        <v>41803.692789351851</v>
      </c>
      <c r="T630" s="9">
        <f>((($I630/60)/60)/24)+DATE(1970,1,1)</f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IF($D631=0,0,$E631*100/$D631)</f>
        <v>0.17499999999999999</v>
      </c>
      <c r="P631">
        <f>$E631/$L631</f>
        <v>116.66666666666667</v>
      </c>
      <c r="Q631" t="str">
        <f>LEFT($N631,SEARCH("/",$N631) - 1)</f>
        <v>technology</v>
      </c>
      <c r="R631" t="str">
        <f>RIGHT($N631,LEN($N631) - SEARCH("/",$N631))</f>
        <v>web</v>
      </c>
      <c r="S631" s="9">
        <f>((($J631/60)/60)/24)+DATE(1970,1,1)</f>
        <v>42474.637824074074</v>
      </c>
      <c r="T631" s="9">
        <f>((($I631/60)/60)/24)+DATE(1970,1,1)</f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IF($D632=0,0,$E632*100/$D632)</f>
        <v>8.3340278356529712E-2</v>
      </c>
      <c r="P632">
        <f>$E632/$L632</f>
        <v>10</v>
      </c>
      <c r="Q632" t="str">
        <f>LEFT($N632,SEARCH("/",$N632) - 1)</f>
        <v>technology</v>
      </c>
      <c r="R632" t="str">
        <f>RIGHT($N632,LEN($N632) - SEARCH("/",$N632))</f>
        <v>web</v>
      </c>
      <c r="S632" s="9">
        <f>((($J632/60)/60)/24)+DATE(1970,1,1)</f>
        <v>42223.619456018518</v>
      </c>
      <c r="T632" s="9">
        <f>((($I632/60)/60)/24)+DATE(1970,1,1)</f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IF($D633=0,0,$E633*100/$D633)</f>
        <v>1.38</v>
      </c>
      <c r="P633">
        <f>$E633/$L633</f>
        <v>76.666666666666671</v>
      </c>
      <c r="Q633" t="str">
        <f>LEFT($N633,SEARCH("/",$N633) - 1)</f>
        <v>technology</v>
      </c>
      <c r="R633" t="str">
        <f>RIGHT($N633,LEN($N633) - SEARCH("/",$N633))</f>
        <v>web</v>
      </c>
      <c r="S633" s="9">
        <f>((($J633/60)/60)/24)+DATE(1970,1,1)</f>
        <v>42489.772326388891</v>
      </c>
      <c r="T633" s="9">
        <f>((($I633/60)/60)/24)+DATE(1970,1,1)</f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IF($D634=0,0,$E634*100/$D634)</f>
        <v>0</v>
      </c>
      <c r="P634" t="e">
        <f>$E634/$L634</f>
        <v>#DIV/0!</v>
      </c>
      <c r="Q634" t="str">
        <f>LEFT($N634,SEARCH("/",$N634) - 1)</f>
        <v>technology</v>
      </c>
      <c r="R634" t="str">
        <f>RIGHT($N634,LEN($N634) - SEARCH("/",$N634))</f>
        <v>web</v>
      </c>
      <c r="S634" s="9">
        <f>((($J634/60)/60)/24)+DATE(1970,1,1)</f>
        <v>42303.659317129626</v>
      </c>
      <c r="T634" s="9">
        <f>((($I634/60)/60)/24)+DATE(1970,1,1)</f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IF($D635=0,0,$E635*100/$D635)</f>
        <v>12.45</v>
      </c>
      <c r="P635">
        <f>$E635/$L635</f>
        <v>49.8</v>
      </c>
      <c r="Q635" t="str">
        <f>LEFT($N635,SEARCH("/",$N635) - 1)</f>
        <v>technology</v>
      </c>
      <c r="R635" t="str">
        <f>RIGHT($N635,LEN($N635) - SEARCH("/",$N635))</f>
        <v>web</v>
      </c>
      <c r="S635" s="9">
        <f>((($J635/60)/60)/24)+DATE(1970,1,1)</f>
        <v>42507.29932870371</v>
      </c>
      <c r="T635" s="9">
        <f>((($I635/60)/60)/24)+DATE(1970,1,1)</f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IF($D636=0,0,$E636*100/$D636)</f>
        <v>0.02</v>
      </c>
      <c r="P636">
        <f>$E636/$L636</f>
        <v>1</v>
      </c>
      <c r="Q636" t="str">
        <f>LEFT($N636,SEARCH("/",$N636) - 1)</f>
        <v>technology</v>
      </c>
      <c r="R636" t="str">
        <f>RIGHT($N636,LEN($N636) - SEARCH("/",$N636))</f>
        <v>web</v>
      </c>
      <c r="S636" s="9">
        <f>((($J636/60)/60)/24)+DATE(1970,1,1)</f>
        <v>42031.928576388891</v>
      </c>
      <c r="T636" s="9">
        <f>((($I636/60)/60)/24)+DATE(1970,1,1)</f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IF($D637=0,0,$E637*100/$D637)</f>
        <v>8.0000000000000002E-3</v>
      </c>
      <c r="P637">
        <f>$E637/$L637</f>
        <v>2</v>
      </c>
      <c r="Q637" t="str">
        <f>LEFT($N637,SEARCH("/",$N637) - 1)</f>
        <v>technology</v>
      </c>
      <c r="R637" t="str">
        <f>RIGHT($N637,LEN($N637) - SEARCH("/",$N637))</f>
        <v>web</v>
      </c>
      <c r="S637" s="9">
        <f>((($J637/60)/60)/24)+DATE(1970,1,1)</f>
        <v>42076.092152777783</v>
      </c>
      <c r="T637" s="9">
        <f>((($I637/60)/60)/24)+DATE(1970,1,1)</f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IF($D638=0,0,$E638*100/$D638)</f>
        <v>0.2</v>
      </c>
      <c r="P638">
        <f>$E638/$L638</f>
        <v>4</v>
      </c>
      <c r="Q638" t="str">
        <f>LEFT($N638,SEARCH("/",$N638) - 1)</f>
        <v>technology</v>
      </c>
      <c r="R638" t="str">
        <f>RIGHT($N638,LEN($N638) - SEARCH("/",$N638))</f>
        <v>web</v>
      </c>
      <c r="S638" s="9">
        <f>((($J638/60)/60)/24)+DATE(1970,1,1)</f>
        <v>42131.455439814818</v>
      </c>
      <c r="T638" s="9">
        <f>((($I638/60)/60)/24)+DATE(1970,1,1)</f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IF($D639=0,0,$E639*100/$D639)</f>
        <v>0</v>
      </c>
      <c r="P639" t="e">
        <f>$E639/$L639</f>
        <v>#DIV/0!</v>
      </c>
      <c r="Q639" t="str">
        <f>LEFT($N639,SEARCH("/",$N639) - 1)</f>
        <v>technology</v>
      </c>
      <c r="R639" t="str">
        <f>RIGHT($N639,LEN($N639) - SEARCH("/",$N639))</f>
        <v>web</v>
      </c>
      <c r="S639" s="9">
        <f>((($J639/60)/60)/24)+DATE(1970,1,1)</f>
        <v>42762.962013888886</v>
      </c>
      <c r="T639" s="9">
        <f>((($I639/60)/60)/24)+DATE(1970,1,1)</f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IF($D640=0,0,$E640*100/$D640)</f>
        <v>8.9999999999999993E-3</v>
      </c>
      <c r="P640">
        <f>$E640/$L640</f>
        <v>3</v>
      </c>
      <c r="Q640" t="str">
        <f>LEFT($N640,SEARCH("/",$N640) - 1)</f>
        <v>technology</v>
      </c>
      <c r="R640" t="str">
        <f>RIGHT($N640,LEN($N640) - SEARCH("/",$N640))</f>
        <v>web</v>
      </c>
      <c r="S640" s="9">
        <f>((($J640/60)/60)/24)+DATE(1970,1,1)</f>
        <v>42759.593310185184</v>
      </c>
      <c r="T640" s="9">
        <f>((($I640/60)/60)/24)+DATE(1970,1,1)</f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IF($D641=0,0,$E641*100/$D641)</f>
        <v>1E-4</v>
      </c>
      <c r="P641">
        <f>$E641/$L641</f>
        <v>1</v>
      </c>
      <c r="Q641" t="str">
        <f>LEFT($N641,SEARCH("/",$N641) - 1)</f>
        <v>technology</v>
      </c>
      <c r="R641" t="str">
        <f>RIGHT($N641,LEN($N641) - SEARCH("/",$N641))</f>
        <v>web</v>
      </c>
      <c r="S641" s="9">
        <f>((($J641/60)/60)/24)+DATE(1970,1,1)</f>
        <v>41865.583275462966</v>
      </c>
      <c r="T641" s="9">
        <f>((($I641/60)/60)/24)+DATE(1970,1,1)</f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IF($D642=0,0,$E642*100/$D642)</f>
        <v>144.28571428571428</v>
      </c>
      <c r="P642">
        <f>$E642/$L642</f>
        <v>50.5</v>
      </c>
      <c r="Q642" t="str">
        <f>LEFT($N642,SEARCH("/",$N642) - 1)</f>
        <v>technology</v>
      </c>
      <c r="R642" t="str">
        <f>RIGHT($N642,LEN($N642) - SEARCH("/",$N642))</f>
        <v>wearables</v>
      </c>
      <c r="S642" s="9">
        <f>((($J642/60)/60)/24)+DATE(1970,1,1)</f>
        <v>42683.420312500006</v>
      </c>
      <c r="T642" s="9">
        <f>((($I642/60)/60)/24)+DATE(1970,1,1)</f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IF($D643=0,0,$E643*100/$D643)</f>
        <v>119.16249999999999</v>
      </c>
      <c r="P643">
        <f>$E643/$L643</f>
        <v>151.31746031746033</v>
      </c>
      <c r="Q643" t="str">
        <f>LEFT($N643,SEARCH("/",$N643) - 1)</f>
        <v>technology</v>
      </c>
      <c r="R643" t="str">
        <f>RIGHT($N643,LEN($N643) - SEARCH("/",$N643))</f>
        <v>wearables</v>
      </c>
      <c r="S643" s="9">
        <f>((($J643/60)/60)/24)+DATE(1970,1,1)</f>
        <v>42199.57</v>
      </c>
      <c r="T643" s="9">
        <f>((($I643/60)/60)/24)+DATE(1970,1,1)</f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IF($D644=0,0,$E644*100/$D644)</f>
        <v>1460.4849999999999</v>
      </c>
      <c r="P644">
        <f>$E644/$L644</f>
        <v>134.3592456301748</v>
      </c>
      <c r="Q644" t="str">
        <f>LEFT($N644,SEARCH("/",$N644) - 1)</f>
        <v>technology</v>
      </c>
      <c r="R644" t="str">
        <f>RIGHT($N644,LEN($N644) - SEARCH("/",$N644))</f>
        <v>wearables</v>
      </c>
      <c r="S644" s="9">
        <f>((($J644/60)/60)/24)+DATE(1970,1,1)</f>
        <v>42199.651319444441</v>
      </c>
      <c r="T644" s="9">
        <f>((($I644/60)/60)/24)+DATE(1970,1,1)</f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IF($D645=0,0,$E645*100/$D645)</f>
        <v>105.80800000000001</v>
      </c>
      <c r="P645">
        <f>$E645/$L645</f>
        <v>174.02631578947367</v>
      </c>
      <c r="Q645" t="str">
        <f>LEFT($N645,SEARCH("/",$N645) - 1)</f>
        <v>technology</v>
      </c>
      <c r="R645" t="str">
        <f>RIGHT($N645,LEN($N645) - SEARCH("/",$N645))</f>
        <v>wearables</v>
      </c>
      <c r="S645" s="9">
        <f>((($J645/60)/60)/24)+DATE(1970,1,1)</f>
        <v>42100.642071759255</v>
      </c>
      <c r="T645" s="9">
        <f>((($I645/60)/60)/24)+DATE(1970,1,1)</f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IF($D646=0,0,$E646*100/$D646)</f>
        <v>300.11792000000003</v>
      </c>
      <c r="P646">
        <f>$E646/$L646</f>
        <v>73.486268364348675</v>
      </c>
      <c r="Q646" t="str">
        <f>LEFT($N646,SEARCH("/",$N646) - 1)</f>
        <v>technology</v>
      </c>
      <c r="R646" t="str">
        <f>RIGHT($N646,LEN($N646) - SEARCH("/",$N646))</f>
        <v>wearables</v>
      </c>
      <c r="S646" s="9">
        <f>((($J646/60)/60)/24)+DATE(1970,1,1)</f>
        <v>41898.665960648148</v>
      </c>
      <c r="T646" s="9">
        <f>((($I646/60)/60)/24)+DATE(1970,1,1)</f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IF($D647=0,0,$E647*100/$D647)</f>
        <v>278.7</v>
      </c>
      <c r="P647">
        <f>$E647/$L647</f>
        <v>23.518987341772153</v>
      </c>
      <c r="Q647" t="str">
        <f>LEFT($N647,SEARCH("/",$N647) - 1)</f>
        <v>technology</v>
      </c>
      <c r="R647" t="str">
        <f>RIGHT($N647,LEN($N647) - SEARCH("/",$N647))</f>
        <v>wearables</v>
      </c>
      <c r="S647" s="9">
        <f>((($J647/60)/60)/24)+DATE(1970,1,1)</f>
        <v>42564.026319444441</v>
      </c>
      <c r="T647" s="9">
        <f>((($I647/60)/60)/24)+DATE(1970,1,1)</f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IF($D648=0,0,$E648*100/$D648)</f>
        <v>131.87625</v>
      </c>
      <c r="P648">
        <f>$E648/$L648</f>
        <v>39.074444444444445</v>
      </c>
      <c r="Q648" t="str">
        <f>LEFT($N648,SEARCH("/",$N648) - 1)</f>
        <v>technology</v>
      </c>
      <c r="R648" t="str">
        <f>RIGHT($N648,LEN($N648) - SEARCH("/",$N648))</f>
        <v>wearables</v>
      </c>
      <c r="S648" s="9">
        <f>((($J648/60)/60)/24)+DATE(1970,1,1)</f>
        <v>41832.852627314816</v>
      </c>
      <c r="T648" s="9">
        <f>((($I648/60)/60)/24)+DATE(1970,1,1)</f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IF($D649=0,0,$E649*100/$D649)</f>
        <v>107.05</v>
      </c>
      <c r="P649">
        <f>$E649/$L649</f>
        <v>125.94117647058823</v>
      </c>
      <c r="Q649" t="str">
        <f>LEFT($N649,SEARCH("/",$N649) - 1)</f>
        <v>technology</v>
      </c>
      <c r="R649" t="str">
        <f>RIGHT($N649,LEN($N649) - SEARCH("/",$N649))</f>
        <v>wearables</v>
      </c>
      <c r="S649" s="9">
        <f>((($J649/60)/60)/24)+DATE(1970,1,1)</f>
        <v>42416.767928240741</v>
      </c>
      <c r="T649" s="9">
        <f>((($I649/60)/60)/24)+DATE(1970,1,1)</f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IF($D650=0,0,$E650*100/$D650)</f>
        <v>126.82285714285715</v>
      </c>
      <c r="P650">
        <f>$E650/$L650</f>
        <v>1644</v>
      </c>
      <c r="Q650" t="str">
        <f>LEFT($N650,SEARCH("/",$N650) - 1)</f>
        <v>technology</v>
      </c>
      <c r="R650" t="str">
        <f>RIGHT($N650,LEN($N650) - SEARCH("/",$N650))</f>
        <v>wearables</v>
      </c>
      <c r="S650" s="9">
        <f>((($J650/60)/60)/24)+DATE(1970,1,1)</f>
        <v>41891.693379629629</v>
      </c>
      <c r="T650" s="9">
        <f>((($I650/60)/60)/24)+DATE(1970,1,1)</f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IF($D651=0,0,$E651*100/$D651)</f>
        <v>139.96</v>
      </c>
      <c r="P651">
        <f>$E651/$L651</f>
        <v>42.670731707317074</v>
      </c>
      <c r="Q651" t="str">
        <f>LEFT($N651,SEARCH("/",$N651) - 1)</f>
        <v>technology</v>
      </c>
      <c r="R651" t="str">
        <f>RIGHT($N651,LEN($N651) - SEARCH("/",$N651))</f>
        <v>wearables</v>
      </c>
      <c r="S651" s="9">
        <f>((($J651/60)/60)/24)+DATE(1970,1,1)</f>
        <v>41877.912187499998</v>
      </c>
      <c r="T651" s="9">
        <f>((($I651/60)/60)/24)+DATE(1970,1,1)</f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IF($D652=0,0,$E652*100/$D652)</f>
        <v>112.4</v>
      </c>
      <c r="P652">
        <f>$E652/$L652</f>
        <v>35.125</v>
      </c>
      <c r="Q652" t="str">
        <f>LEFT($N652,SEARCH("/",$N652) - 1)</f>
        <v>technology</v>
      </c>
      <c r="R652" t="str">
        <f>RIGHT($N652,LEN($N652) - SEARCH("/",$N652))</f>
        <v>wearables</v>
      </c>
      <c r="S652" s="9">
        <f>((($J652/60)/60)/24)+DATE(1970,1,1)</f>
        <v>41932.036851851852</v>
      </c>
      <c r="T652" s="9">
        <f>((($I652/60)/60)/24)+DATE(1970,1,1)</f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IF($D653=0,0,$E653*100/$D653)</f>
        <v>100.52800000000001</v>
      </c>
      <c r="P653">
        <f>$E653/$L653</f>
        <v>239.35238095238094</v>
      </c>
      <c r="Q653" t="str">
        <f>LEFT($N653,SEARCH("/",$N653) - 1)</f>
        <v>technology</v>
      </c>
      <c r="R653" t="str">
        <f>RIGHT($N653,LEN($N653) - SEARCH("/",$N653))</f>
        <v>wearables</v>
      </c>
      <c r="S653" s="9">
        <f>((($J653/60)/60)/24)+DATE(1970,1,1)</f>
        <v>41956.017488425925</v>
      </c>
      <c r="T653" s="9">
        <f>((($I653/60)/60)/24)+DATE(1970,1,1)</f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IF($D654=0,0,$E654*100/$D654)</f>
        <v>100.46666666666667</v>
      </c>
      <c r="P654">
        <f>$E654/$L654</f>
        <v>107.64285714285714</v>
      </c>
      <c r="Q654" t="str">
        <f>LEFT($N654,SEARCH("/",$N654) - 1)</f>
        <v>technology</v>
      </c>
      <c r="R654" t="str">
        <f>RIGHT($N654,LEN($N654) - SEARCH("/",$N654))</f>
        <v>wearables</v>
      </c>
      <c r="S654" s="9">
        <f>((($J654/60)/60)/24)+DATE(1970,1,1)</f>
        <v>42675.690393518518</v>
      </c>
      <c r="T654" s="9">
        <f>((($I654/60)/60)/24)+DATE(1970,1,1)</f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IF($D655=0,0,$E655*100/$D655)</f>
        <v>141.446</v>
      </c>
      <c r="P655">
        <f>$E655/$L655</f>
        <v>95.830623306233065</v>
      </c>
      <c r="Q655" t="str">
        <f>LEFT($N655,SEARCH("/",$N655) - 1)</f>
        <v>technology</v>
      </c>
      <c r="R655" t="str">
        <f>RIGHT($N655,LEN($N655) - SEARCH("/",$N655))</f>
        <v>wearables</v>
      </c>
      <c r="S655" s="9">
        <f>((($J655/60)/60)/24)+DATE(1970,1,1)</f>
        <v>42199.618518518517</v>
      </c>
      <c r="T655" s="9">
        <f>((($I655/60)/60)/24)+DATE(1970,1,1)</f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IF($D656=0,0,$E656*100/$D656)</f>
        <v>267.29166666666669</v>
      </c>
      <c r="P656">
        <f>$E656/$L656</f>
        <v>31.663376110562684</v>
      </c>
      <c r="Q656" t="str">
        <f>LEFT($N656,SEARCH("/",$N656) - 1)</f>
        <v>technology</v>
      </c>
      <c r="R656" t="str">
        <f>RIGHT($N656,LEN($N656) - SEARCH("/",$N656))</f>
        <v>wearables</v>
      </c>
      <c r="S656" s="9">
        <f>((($J656/60)/60)/24)+DATE(1970,1,1)</f>
        <v>42163.957326388889</v>
      </c>
      <c r="T656" s="9">
        <f>((($I656/60)/60)/24)+DATE(1970,1,1)</f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IF($D657=0,0,$E657*100/$D657)</f>
        <v>146.88749999999999</v>
      </c>
      <c r="P657">
        <f>$E657/$L657</f>
        <v>42.886861313868614</v>
      </c>
      <c r="Q657" t="str">
        <f>LEFT($N657,SEARCH("/",$N657) - 1)</f>
        <v>technology</v>
      </c>
      <c r="R657" t="str">
        <f>RIGHT($N657,LEN($N657) - SEARCH("/",$N657))</f>
        <v>wearables</v>
      </c>
      <c r="S657" s="9">
        <f>((($J657/60)/60)/24)+DATE(1970,1,1)</f>
        <v>42045.957314814819</v>
      </c>
      <c r="T657" s="9">
        <f>((($I657/60)/60)/24)+DATE(1970,1,1)</f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IF($D658=0,0,$E658*100/$D658)</f>
        <v>213.56</v>
      </c>
      <c r="P658">
        <f>$E658/$L658</f>
        <v>122.73563218390805</v>
      </c>
      <c r="Q658" t="str">
        <f>LEFT($N658,SEARCH("/",$N658) - 1)</f>
        <v>technology</v>
      </c>
      <c r="R658" t="str">
        <f>RIGHT($N658,LEN($N658) - SEARCH("/",$N658))</f>
        <v>wearables</v>
      </c>
      <c r="S658" s="9">
        <f>((($J658/60)/60)/24)+DATE(1970,1,1)</f>
        <v>42417.804618055554</v>
      </c>
      <c r="T658" s="9">
        <f>((($I658/60)/60)/24)+DATE(1970,1,1)</f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IF($D659=0,0,$E659*100/$D659)</f>
        <v>125.7</v>
      </c>
      <c r="P659">
        <f>$E659/$L659</f>
        <v>190.45454545454547</v>
      </c>
      <c r="Q659" t="str">
        <f>LEFT($N659,SEARCH("/",$N659) - 1)</f>
        <v>technology</v>
      </c>
      <c r="R659" t="str">
        <f>RIGHT($N659,LEN($N659) - SEARCH("/",$N659))</f>
        <v>wearables</v>
      </c>
      <c r="S659" s="9">
        <f>((($J659/60)/60)/24)+DATE(1970,1,1)</f>
        <v>42331.84574074074</v>
      </c>
      <c r="T659" s="9">
        <f>((($I659/60)/60)/24)+DATE(1970,1,1)</f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IF($D660=0,0,$E660*100/$D660)</f>
        <v>104.46206037108834</v>
      </c>
      <c r="P660">
        <f>$E660/$L660</f>
        <v>109.33695652173913</v>
      </c>
      <c r="Q660" t="str">
        <f>LEFT($N660,SEARCH("/",$N660) - 1)</f>
        <v>technology</v>
      </c>
      <c r="R660" t="str">
        <f>RIGHT($N660,LEN($N660) - SEARCH("/",$N660))</f>
        <v>wearables</v>
      </c>
      <c r="S660" s="9">
        <f>((($J660/60)/60)/24)+DATE(1970,1,1)</f>
        <v>42179.160752314812</v>
      </c>
      <c r="T660" s="9">
        <f>((($I660/60)/60)/24)+DATE(1970,1,1)</f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IF($D661=0,0,$E661*100/$D661)</f>
        <v>100.56666666666666</v>
      </c>
      <c r="P661">
        <f>$E661/$L661</f>
        <v>143.66666666666666</v>
      </c>
      <c r="Q661" t="str">
        <f>LEFT($N661,SEARCH("/",$N661) - 1)</f>
        <v>technology</v>
      </c>
      <c r="R661" t="str">
        <f>RIGHT($N661,LEN($N661) - SEARCH("/",$N661))</f>
        <v>wearables</v>
      </c>
      <c r="S661" s="9">
        <f>((($J661/60)/60)/24)+DATE(1970,1,1)</f>
        <v>42209.593692129631</v>
      </c>
      <c r="T661" s="9">
        <f>((($I661/60)/60)/24)+DATE(1970,1,1)</f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IF($D662=0,0,$E662*100/$D662)</f>
        <v>3.0579999999999998</v>
      </c>
      <c r="P662">
        <f>$E662/$L662</f>
        <v>84.944444444444443</v>
      </c>
      <c r="Q662" t="str">
        <f>LEFT($N662,SEARCH("/",$N662) - 1)</f>
        <v>technology</v>
      </c>
      <c r="R662" t="str">
        <f>RIGHT($N662,LEN($N662) - SEARCH("/",$N662))</f>
        <v>wearables</v>
      </c>
      <c r="S662" s="9">
        <f>((($J662/60)/60)/24)+DATE(1970,1,1)</f>
        <v>41922.741655092592</v>
      </c>
      <c r="T662" s="9">
        <f>((($I662/60)/60)/24)+DATE(1970,1,1)</f>
        <v>41952.783321759263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IF($D663=0,0,$E663*100/$D663)</f>
        <v>0.95</v>
      </c>
      <c r="P663">
        <f>$E663/$L663</f>
        <v>10.555555555555555</v>
      </c>
      <c r="Q663" t="str">
        <f>LEFT($N663,SEARCH("/",$N663) - 1)</f>
        <v>technology</v>
      </c>
      <c r="R663" t="str">
        <f>RIGHT($N663,LEN($N663) - SEARCH("/",$N663))</f>
        <v>wearables</v>
      </c>
      <c r="S663" s="9">
        <f>((($J663/60)/60)/24)+DATE(1970,1,1)</f>
        <v>42636.645358796297</v>
      </c>
      <c r="T663" s="9">
        <f>((($I663/60)/60)/24)+DATE(1970,1,1)</f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IF($D664=0,0,$E664*100/$D664)</f>
        <v>0.4</v>
      </c>
      <c r="P664">
        <f>$E664/$L664</f>
        <v>39</v>
      </c>
      <c r="Q664" t="str">
        <f>LEFT($N664,SEARCH("/",$N664) - 1)</f>
        <v>technology</v>
      </c>
      <c r="R664" t="str">
        <f>RIGHT($N664,LEN($N664) - SEARCH("/",$N664))</f>
        <v>wearables</v>
      </c>
      <c r="S664" s="9">
        <f>((($J664/60)/60)/24)+DATE(1970,1,1)</f>
        <v>41990.438043981485</v>
      </c>
      <c r="T664" s="9">
        <f>((($I664/60)/60)/24)+DATE(1970,1,1)</f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IF($D665=0,0,$E665*100/$D665)</f>
        <v>0.35</v>
      </c>
      <c r="P665">
        <f>$E665/$L665</f>
        <v>100</v>
      </c>
      <c r="Q665" t="str">
        <f>LEFT($N665,SEARCH("/",$N665) - 1)</f>
        <v>technology</v>
      </c>
      <c r="R665" t="str">
        <f>RIGHT($N665,LEN($N665) - SEARCH("/",$N665))</f>
        <v>wearables</v>
      </c>
      <c r="S665" s="9">
        <f>((($J665/60)/60)/24)+DATE(1970,1,1)</f>
        <v>42173.843240740738</v>
      </c>
      <c r="T665" s="9">
        <f>((($I665/60)/60)/24)+DATE(1970,1,1)</f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IF($D666=0,0,$E666*100/$D666)</f>
        <v>7.5333333333333332</v>
      </c>
      <c r="P666">
        <f>$E666/$L666</f>
        <v>31.172413793103448</v>
      </c>
      <c r="Q666" t="str">
        <f>LEFT($N666,SEARCH("/",$N666) - 1)</f>
        <v>technology</v>
      </c>
      <c r="R666" t="str">
        <f>RIGHT($N666,LEN($N666) - SEARCH("/",$N666))</f>
        <v>wearables</v>
      </c>
      <c r="S666" s="9">
        <f>((($J666/60)/60)/24)+DATE(1970,1,1)</f>
        <v>42077.666377314818</v>
      </c>
      <c r="T666" s="9">
        <f>((($I666/60)/60)/24)+DATE(1970,1,1)</f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IF($D667=0,0,$E667*100/$D667)</f>
        <v>18.64</v>
      </c>
      <c r="P667">
        <f>$E667/$L667</f>
        <v>155.33333333333334</v>
      </c>
      <c r="Q667" t="str">
        <f>LEFT($N667,SEARCH("/",$N667) - 1)</f>
        <v>technology</v>
      </c>
      <c r="R667" t="str">
        <f>RIGHT($N667,LEN($N667) - SEARCH("/",$N667))</f>
        <v>wearables</v>
      </c>
      <c r="S667" s="9">
        <f>((($J667/60)/60)/24)+DATE(1970,1,1)</f>
        <v>42688.711354166662</v>
      </c>
      <c r="T667" s="9">
        <f>((($I667/60)/60)/24)+DATE(1970,1,1)</f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IF($D668=0,0,$E668*100/$D668)</f>
        <v>4.0000000000000001E-3</v>
      </c>
      <c r="P668">
        <f>$E668/$L668</f>
        <v>2</v>
      </c>
      <c r="Q668" t="str">
        <f>LEFT($N668,SEARCH("/",$N668) - 1)</f>
        <v>technology</v>
      </c>
      <c r="R668" t="str">
        <f>RIGHT($N668,LEN($N668) - SEARCH("/",$N668))</f>
        <v>wearables</v>
      </c>
      <c r="S668" s="9">
        <f>((($J668/60)/60)/24)+DATE(1970,1,1)</f>
        <v>41838.832152777781</v>
      </c>
      <c r="T668" s="9">
        <f>((($I668/60)/60)/24)+DATE(1970,1,1)</f>
        <v>41868.832152777781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IF($D669=0,0,$E669*100/$D669)</f>
        <v>10.02</v>
      </c>
      <c r="P669">
        <f>$E669/$L669</f>
        <v>178.92857142857142</v>
      </c>
      <c r="Q669" t="str">
        <f>LEFT($N669,SEARCH("/",$N669) - 1)</f>
        <v>technology</v>
      </c>
      <c r="R669" t="str">
        <f>RIGHT($N669,LEN($N669) - SEARCH("/",$N669))</f>
        <v>wearables</v>
      </c>
      <c r="S669" s="9">
        <f>((($J669/60)/60)/24)+DATE(1970,1,1)</f>
        <v>42632.373414351852</v>
      </c>
      <c r="T669" s="9">
        <f>((($I669/60)/60)/24)+DATE(1970,1,1)</f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IF($D670=0,0,$E670*100/$D670)</f>
        <v>4.5599999999999996</v>
      </c>
      <c r="P670">
        <f>$E670/$L670</f>
        <v>27.36</v>
      </c>
      <c r="Q670" t="str">
        <f>LEFT($N670,SEARCH("/",$N670) - 1)</f>
        <v>technology</v>
      </c>
      <c r="R670" t="str">
        <f>RIGHT($N670,LEN($N670) - SEARCH("/",$N670))</f>
        <v>wearables</v>
      </c>
      <c r="S670" s="9">
        <f>((($J670/60)/60)/24)+DATE(1970,1,1)</f>
        <v>42090.831273148149</v>
      </c>
      <c r="T670" s="9">
        <f>((($I670/60)/60)/24)+DATE(1970,1,1)</f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IF($D671=0,0,$E671*100/$D671)</f>
        <v>21.5075</v>
      </c>
      <c r="P671">
        <f>$E671/$L671</f>
        <v>1536.25</v>
      </c>
      <c r="Q671" t="str">
        <f>LEFT($N671,SEARCH("/",$N671) - 1)</f>
        <v>technology</v>
      </c>
      <c r="R671" t="str">
        <f>RIGHT($N671,LEN($N671) - SEARCH("/",$N671))</f>
        <v>wearables</v>
      </c>
      <c r="S671" s="9">
        <f>((($J671/60)/60)/24)+DATE(1970,1,1)</f>
        <v>42527.625671296293</v>
      </c>
      <c r="T671" s="9">
        <f>((($I671/60)/60)/24)+DATE(1970,1,1)</f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IF($D672=0,0,$E672*100/$D672)</f>
        <v>29.276666666666667</v>
      </c>
      <c r="P672">
        <f>$E672/$L672</f>
        <v>84.99677419354839</v>
      </c>
      <c r="Q672" t="str">
        <f>LEFT($N672,SEARCH("/",$N672) - 1)</f>
        <v>technology</v>
      </c>
      <c r="R672" t="str">
        <f>RIGHT($N672,LEN($N672) - SEARCH("/",$N672))</f>
        <v>wearables</v>
      </c>
      <c r="S672" s="9">
        <f>((($J672/60)/60)/24)+DATE(1970,1,1)</f>
        <v>42506.709722222222</v>
      </c>
      <c r="T672" s="9">
        <f>((($I672/60)/60)/24)+DATE(1970,1,1)</f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IF($D673=0,0,$E673*100/$D673)</f>
        <v>39.426666666666669</v>
      </c>
      <c r="P673">
        <f>$E673/$L673</f>
        <v>788.5333333333333</v>
      </c>
      <c r="Q673" t="str">
        <f>LEFT($N673,SEARCH("/",$N673) - 1)</f>
        <v>technology</v>
      </c>
      <c r="R673" t="str">
        <f>RIGHT($N673,LEN($N673) - SEARCH("/",$N673))</f>
        <v>wearables</v>
      </c>
      <c r="S673" s="9">
        <f>((($J673/60)/60)/24)+DATE(1970,1,1)</f>
        <v>41984.692731481482</v>
      </c>
      <c r="T673" s="9">
        <f>((($I673/60)/60)/24)+DATE(1970,1,1)</f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IF($D674=0,0,$E674*100/$D674)</f>
        <v>21.628</v>
      </c>
      <c r="P674">
        <f>$E674/$L674</f>
        <v>50.29767441860465</v>
      </c>
      <c r="Q674" t="str">
        <f>LEFT($N674,SEARCH("/",$N674) - 1)</f>
        <v>technology</v>
      </c>
      <c r="R674" t="str">
        <f>RIGHT($N674,LEN($N674) - SEARCH("/",$N674))</f>
        <v>wearables</v>
      </c>
      <c r="S674" s="9">
        <f>((($J674/60)/60)/24)+DATE(1970,1,1)</f>
        <v>41974.219490740739</v>
      </c>
      <c r="T674" s="9">
        <f>((($I674/60)/60)/24)+DATE(1970,1,1)</f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IF($D675=0,0,$E675*100/$D675)</f>
        <v>0.20499999999999999</v>
      </c>
      <c r="P675">
        <f>$E675/$L675</f>
        <v>68.333333333333329</v>
      </c>
      <c r="Q675" t="str">
        <f>LEFT($N675,SEARCH("/",$N675) - 1)</f>
        <v>technology</v>
      </c>
      <c r="R675" t="str">
        <f>RIGHT($N675,LEN($N675) - SEARCH("/",$N675))</f>
        <v>wearables</v>
      </c>
      <c r="S675" s="9">
        <f>((($J675/60)/60)/24)+DATE(1970,1,1)</f>
        <v>41838.840474537035</v>
      </c>
      <c r="T675" s="9">
        <f>((($I675/60)/60)/24)+DATE(1970,1,1)</f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IF($D676=0,0,$E676*100/$D676)</f>
        <v>0.03</v>
      </c>
      <c r="P676">
        <f>$E676/$L676</f>
        <v>7.5</v>
      </c>
      <c r="Q676" t="str">
        <f>LEFT($N676,SEARCH("/",$N676) - 1)</f>
        <v>technology</v>
      </c>
      <c r="R676" t="str">
        <f>RIGHT($N676,LEN($N676) - SEARCH("/",$N676))</f>
        <v>wearables</v>
      </c>
      <c r="S676" s="9">
        <f>((($J676/60)/60)/24)+DATE(1970,1,1)</f>
        <v>41803.116053240738</v>
      </c>
      <c r="T676" s="9">
        <f>((($I676/60)/60)/24)+DATE(1970,1,1)</f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IF($D677=0,0,$E677*100/$D677)</f>
        <v>14.85</v>
      </c>
      <c r="P677">
        <f>$E677/$L677</f>
        <v>34.269230769230766</v>
      </c>
      <c r="Q677" t="str">
        <f>LEFT($N677,SEARCH("/",$N677) - 1)</f>
        <v>technology</v>
      </c>
      <c r="R677" t="str">
        <f>RIGHT($N677,LEN($N677) - SEARCH("/",$N677))</f>
        <v>wearables</v>
      </c>
      <c r="S677" s="9">
        <f>((($J677/60)/60)/24)+DATE(1970,1,1)</f>
        <v>41975.930601851855</v>
      </c>
      <c r="T677" s="9">
        <f>((($I677/60)/60)/24)+DATE(1970,1,1)</f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IF($D678=0,0,$E678*100/$D678)</f>
        <v>1.4710000000000001</v>
      </c>
      <c r="P678">
        <f>$E678/$L678</f>
        <v>61.291666666666664</v>
      </c>
      <c r="Q678" t="str">
        <f>LEFT($N678,SEARCH("/",$N678) - 1)</f>
        <v>technology</v>
      </c>
      <c r="R678" t="str">
        <f>RIGHT($N678,LEN($N678) - SEARCH("/",$N678))</f>
        <v>wearables</v>
      </c>
      <c r="S678" s="9">
        <f>((($J678/60)/60)/24)+DATE(1970,1,1)</f>
        <v>42012.768298611118</v>
      </c>
      <c r="T678" s="9">
        <f>((($I678/60)/60)/24)+DATE(1970,1,1)</f>
        <v>42042.768298611118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IF($D679=0,0,$E679*100/$D679)</f>
        <v>25.584</v>
      </c>
      <c r="P679">
        <f>$E679/$L679</f>
        <v>133.25</v>
      </c>
      <c r="Q679" t="str">
        <f>LEFT($N679,SEARCH("/",$N679) - 1)</f>
        <v>technology</v>
      </c>
      <c r="R679" t="str">
        <f>RIGHT($N679,LEN($N679) - SEARCH("/",$N679))</f>
        <v>wearables</v>
      </c>
      <c r="S679" s="9">
        <f>((($J679/60)/60)/24)+DATE(1970,1,1)</f>
        <v>42504.403877314813</v>
      </c>
      <c r="T679" s="9">
        <f>((($I679/60)/60)/24)+DATE(1970,1,1)</f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IF($D680=0,0,$E680*100/$D680)</f>
        <v>3.8206896551724139</v>
      </c>
      <c r="P680">
        <f>$E680/$L680</f>
        <v>65.17647058823529</v>
      </c>
      <c r="Q680" t="str">
        <f>LEFT($N680,SEARCH("/",$N680) - 1)</f>
        <v>technology</v>
      </c>
      <c r="R680" t="str">
        <f>RIGHT($N680,LEN($N680) - SEARCH("/",$N680))</f>
        <v>wearables</v>
      </c>
      <c r="S680" s="9">
        <f>((($J680/60)/60)/24)+DATE(1970,1,1)</f>
        <v>42481.376597222217</v>
      </c>
      <c r="T680" s="9">
        <f>((($I680/60)/60)/24)+DATE(1970,1,1)</f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IF($D681=0,0,$E681*100/$D681)</f>
        <v>15.485964912280702</v>
      </c>
      <c r="P681">
        <f>$E681/$L681</f>
        <v>93.90425531914893</v>
      </c>
      <c r="Q681" t="str">
        <f>LEFT($N681,SEARCH("/",$N681) - 1)</f>
        <v>technology</v>
      </c>
      <c r="R681" t="str">
        <f>RIGHT($N681,LEN($N681) - SEARCH("/",$N681))</f>
        <v>wearables</v>
      </c>
      <c r="S681" s="9">
        <f>((($J681/60)/60)/24)+DATE(1970,1,1)</f>
        <v>42556.695706018523</v>
      </c>
      <c r="T681" s="9">
        <f>((($I681/60)/60)/24)+DATE(1970,1,1)</f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IF($D682=0,0,$E682*100/$D682)</f>
        <v>25.911999999999999</v>
      </c>
      <c r="P682">
        <f>$E682/$L682</f>
        <v>150.65116279069767</v>
      </c>
      <c r="Q682" t="str">
        <f>LEFT($N682,SEARCH("/",$N682) - 1)</f>
        <v>technology</v>
      </c>
      <c r="R682" t="str">
        <f>RIGHT($N682,LEN($N682) - SEARCH("/",$N682))</f>
        <v>wearables</v>
      </c>
      <c r="S682" s="9">
        <f>((($J682/60)/60)/24)+DATE(1970,1,1)</f>
        <v>41864.501516203702</v>
      </c>
      <c r="T682" s="9">
        <f>((($I682/60)/60)/24)+DATE(1970,1,1)</f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IF($D683=0,0,$E683*100/$D683)</f>
        <v>0.04</v>
      </c>
      <c r="P683">
        <f>$E683/$L683</f>
        <v>1</v>
      </c>
      <c r="Q683" t="str">
        <f>LEFT($N683,SEARCH("/",$N683) - 1)</f>
        <v>technology</v>
      </c>
      <c r="R683" t="str">
        <f>RIGHT($N683,LEN($N683) - SEARCH("/",$N683))</f>
        <v>wearables</v>
      </c>
      <c r="S683" s="9">
        <f>((($J683/60)/60)/24)+DATE(1970,1,1)</f>
        <v>42639.805601851855</v>
      </c>
      <c r="T683" s="9">
        <f>((($I683/60)/60)/24)+DATE(1970,1,1)</f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IF($D684=0,0,$E684*100/$D684)</f>
        <v>0.106</v>
      </c>
      <c r="P684">
        <f>$E684/$L684</f>
        <v>13.25</v>
      </c>
      <c r="Q684" t="str">
        <f>LEFT($N684,SEARCH("/",$N684) - 1)</f>
        <v>technology</v>
      </c>
      <c r="R684" t="str">
        <f>RIGHT($N684,LEN($N684) - SEARCH("/",$N684))</f>
        <v>wearables</v>
      </c>
      <c r="S684" s="9">
        <f>((($J684/60)/60)/24)+DATE(1970,1,1)</f>
        <v>42778.765300925923</v>
      </c>
      <c r="T684" s="9">
        <f>((($I684/60)/60)/24)+DATE(1970,1,1)</f>
        <v>42808.723634259266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IF($D685=0,0,$E685*100/$D685)</f>
        <v>0.85142857142857142</v>
      </c>
      <c r="P685">
        <f>$E685/$L685</f>
        <v>99.333333333333329</v>
      </c>
      <c r="Q685" t="str">
        <f>LEFT($N685,SEARCH("/",$N685) - 1)</f>
        <v>technology</v>
      </c>
      <c r="R685" t="str">
        <f>RIGHT($N685,LEN($N685) - SEARCH("/",$N685))</f>
        <v>wearables</v>
      </c>
      <c r="S685" s="9">
        <f>((($J685/60)/60)/24)+DATE(1970,1,1)</f>
        <v>42634.900046296301</v>
      </c>
      <c r="T685" s="9">
        <f>((($I685/60)/60)/24)+DATE(1970,1,1)</f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IF($D686=0,0,$E686*100/$D686)</f>
        <v>7.4837499999999997</v>
      </c>
      <c r="P686">
        <f>$E686/$L686</f>
        <v>177.39259259259259</v>
      </c>
      <c r="Q686" t="str">
        <f>LEFT($N686,SEARCH("/",$N686) - 1)</f>
        <v>technology</v>
      </c>
      <c r="R686" t="str">
        <f>RIGHT($N686,LEN($N686) - SEARCH("/",$N686))</f>
        <v>wearables</v>
      </c>
      <c r="S686" s="9">
        <f>((($J686/60)/60)/24)+DATE(1970,1,1)</f>
        <v>41809.473275462966</v>
      </c>
      <c r="T686" s="9">
        <f>((($I686/60)/60)/24)+DATE(1970,1,1)</f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IF($D687=0,0,$E687*100/$D687)</f>
        <v>27.65</v>
      </c>
      <c r="P687">
        <f>$E687/$L687</f>
        <v>55.3</v>
      </c>
      <c r="Q687" t="str">
        <f>LEFT($N687,SEARCH("/",$N687) - 1)</f>
        <v>technology</v>
      </c>
      <c r="R687" t="str">
        <f>RIGHT($N687,LEN($N687) - SEARCH("/",$N687))</f>
        <v>wearables</v>
      </c>
      <c r="S687" s="9">
        <f>((($J687/60)/60)/24)+DATE(1970,1,1)</f>
        <v>41971.866574074069</v>
      </c>
      <c r="T687" s="9">
        <f>((($I687/60)/60)/24)+DATE(1970,1,1)</f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IF($D688=0,0,$E688*100/$D688)</f>
        <v>0</v>
      </c>
      <c r="P688" t="e">
        <f>$E688/$L688</f>
        <v>#DIV/0!</v>
      </c>
      <c r="Q688" t="str">
        <f>LEFT($N688,SEARCH("/",$N688) - 1)</f>
        <v>technology</v>
      </c>
      <c r="R688" t="str">
        <f>RIGHT($N688,LEN($N688) - SEARCH("/",$N688))</f>
        <v>wearables</v>
      </c>
      <c r="S688" s="9">
        <f>((($J688/60)/60)/24)+DATE(1970,1,1)</f>
        <v>42189.673263888893</v>
      </c>
      <c r="T688" s="9">
        <f>((($I688/60)/60)/24)+DATE(1970,1,1)</f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IF($D689=0,0,$E689*100/$D689)</f>
        <v>3.55</v>
      </c>
      <c r="P689">
        <f>$E689/$L689</f>
        <v>591.66666666666663</v>
      </c>
      <c r="Q689" t="str">
        <f>LEFT($N689,SEARCH("/",$N689) - 1)</f>
        <v>technology</v>
      </c>
      <c r="R689" t="str">
        <f>RIGHT($N689,LEN($N689) - SEARCH("/",$N689))</f>
        <v>wearables</v>
      </c>
      <c r="S689" s="9">
        <f>((($J689/60)/60)/24)+DATE(1970,1,1)</f>
        <v>42711.750613425931</v>
      </c>
      <c r="T689" s="9">
        <f>((($I689/60)/60)/24)+DATE(1970,1,1)</f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IF($D690=0,0,$E690*100/$D690)</f>
        <v>72.989999999999995</v>
      </c>
      <c r="P690">
        <f>$E690/$L690</f>
        <v>405.5</v>
      </c>
      <c r="Q690" t="str">
        <f>LEFT($N690,SEARCH("/",$N690) - 1)</f>
        <v>technology</v>
      </c>
      <c r="R690" t="str">
        <f>RIGHT($N690,LEN($N690) - SEARCH("/",$N690))</f>
        <v>wearables</v>
      </c>
      <c r="S690" s="9">
        <f>((($J690/60)/60)/24)+DATE(1970,1,1)</f>
        <v>42262.104780092588</v>
      </c>
      <c r="T690" s="9">
        <f>((($I690/60)/60)/24)+DATE(1970,1,1)</f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IF($D691=0,0,$E691*100/$D691)</f>
        <v>57.64875</v>
      </c>
      <c r="P691">
        <f>$E691/$L691</f>
        <v>343.14732142857144</v>
      </c>
      <c r="Q691" t="str">
        <f>LEFT($N691,SEARCH("/",$N691) - 1)</f>
        <v>technology</v>
      </c>
      <c r="R691" t="str">
        <f>RIGHT($N691,LEN($N691) - SEARCH("/",$N691))</f>
        <v>wearables</v>
      </c>
      <c r="S691" s="9">
        <f>((($J691/60)/60)/24)+DATE(1970,1,1)</f>
        <v>42675.66778935185</v>
      </c>
      <c r="T691" s="9">
        <f>((($I691/60)/60)/24)+DATE(1970,1,1)</f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IF($D692=0,0,$E692*100/$D692)</f>
        <v>12.34</v>
      </c>
      <c r="P692">
        <f>$E692/$L692</f>
        <v>72.588235294117652</v>
      </c>
      <c r="Q692" t="str">
        <f>LEFT($N692,SEARCH("/",$N692) - 1)</f>
        <v>technology</v>
      </c>
      <c r="R692" t="str">
        <f>RIGHT($N692,LEN($N692) - SEARCH("/",$N692))</f>
        <v>wearables</v>
      </c>
      <c r="S692" s="9">
        <f>((($J692/60)/60)/24)+DATE(1970,1,1)</f>
        <v>42579.634733796294</v>
      </c>
      <c r="T692" s="9">
        <f>((($I692/60)/60)/24)+DATE(1970,1,1)</f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IF($D693=0,0,$E693*100/$D693)</f>
        <v>0.52</v>
      </c>
      <c r="P693">
        <f>$E693/$L693</f>
        <v>26</v>
      </c>
      <c r="Q693" t="str">
        <f>LEFT($N693,SEARCH("/",$N693) - 1)</f>
        <v>technology</v>
      </c>
      <c r="R693" t="str">
        <f>RIGHT($N693,LEN($N693) - SEARCH("/",$N693))</f>
        <v>wearables</v>
      </c>
      <c r="S693" s="9">
        <f>((($J693/60)/60)/24)+DATE(1970,1,1)</f>
        <v>42158.028310185182</v>
      </c>
      <c r="T693" s="9">
        <f>((($I693/60)/60)/24)+DATE(1970,1,1)</f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IF($D694=0,0,$E694*100/$D694)</f>
        <v>6.53</v>
      </c>
      <c r="P694">
        <f>$E694/$L694</f>
        <v>6.4975124378109452</v>
      </c>
      <c r="Q694" t="str">
        <f>LEFT($N694,SEARCH("/",$N694) - 1)</f>
        <v>technology</v>
      </c>
      <c r="R694" t="str">
        <f>RIGHT($N694,LEN($N694) - SEARCH("/",$N694))</f>
        <v>wearables</v>
      </c>
      <c r="S694" s="9">
        <f>((($J694/60)/60)/24)+DATE(1970,1,1)</f>
        <v>42696.37572916667</v>
      </c>
      <c r="T694" s="9">
        <f>((($I694/60)/60)/24)+DATE(1970,1,1)</f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IF($D695=0,0,$E695*100/$D695)</f>
        <v>35.338000000000001</v>
      </c>
      <c r="P695">
        <f>$E695/$L695</f>
        <v>119.38513513513513</v>
      </c>
      <c r="Q695" t="str">
        <f>LEFT($N695,SEARCH("/",$N695) - 1)</f>
        <v>technology</v>
      </c>
      <c r="R695" t="str">
        <f>RIGHT($N695,LEN($N695) - SEARCH("/",$N695))</f>
        <v>wearables</v>
      </c>
      <c r="S695" s="9">
        <f>((($J695/60)/60)/24)+DATE(1970,1,1)</f>
        <v>42094.808182870373</v>
      </c>
      <c r="T695" s="9">
        <f>((($I695/60)/60)/24)+DATE(1970,1,1)</f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IF($D696=0,0,$E696*100/$D696)</f>
        <v>0.39333333333333331</v>
      </c>
      <c r="P696">
        <f>$E696/$L696</f>
        <v>84.285714285714292</v>
      </c>
      <c r="Q696" t="str">
        <f>LEFT($N696,SEARCH("/",$N696) - 1)</f>
        <v>technology</v>
      </c>
      <c r="R696" t="str">
        <f>RIGHT($N696,LEN($N696) - SEARCH("/",$N696))</f>
        <v>wearables</v>
      </c>
      <c r="S696" s="9">
        <f>((($J696/60)/60)/24)+DATE(1970,1,1)</f>
        <v>42737.663877314815</v>
      </c>
      <c r="T696" s="9">
        <f>((($I696/60)/60)/24)+DATE(1970,1,1)</f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IF($D697=0,0,$E697*100/$D697)</f>
        <v>1.06</v>
      </c>
      <c r="P697">
        <f>$E697/$L697</f>
        <v>90.857142857142861</v>
      </c>
      <c r="Q697" t="str">
        <f>LEFT($N697,SEARCH("/",$N697) - 1)</f>
        <v>technology</v>
      </c>
      <c r="R697" t="str">
        <f>RIGHT($N697,LEN($N697) - SEARCH("/",$N697))</f>
        <v>wearables</v>
      </c>
      <c r="S697" s="9">
        <f>((($J697/60)/60)/24)+DATE(1970,1,1)</f>
        <v>41913.521064814813</v>
      </c>
      <c r="T697" s="9">
        <f>((($I697/60)/60)/24)+DATE(1970,1,1)</f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IF($D698=0,0,$E698*100/$D698)</f>
        <v>5.7142857142857147E-4</v>
      </c>
      <c r="P698">
        <f>$E698/$L698</f>
        <v>1</v>
      </c>
      <c r="Q698" t="str">
        <f>LEFT($N698,SEARCH("/",$N698) - 1)</f>
        <v>technology</v>
      </c>
      <c r="R698" t="str">
        <f>RIGHT($N698,LEN($N698) - SEARCH("/",$N698))</f>
        <v>wearables</v>
      </c>
      <c r="S698" s="9">
        <f>((($J698/60)/60)/24)+DATE(1970,1,1)</f>
        <v>41815.927106481482</v>
      </c>
      <c r="T698" s="9">
        <f>((($I698/60)/60)/24)+DATE(1970,1,1)</f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IF($D699=0,0,$E699*100/$D699)</f>
        <v>46.38</v>
      </c>
      <c r="P699">
        <f>$E699/$L699</f>
        <v>20.342105263157894</v>
      </c>
      <c r="Q699" t="str">
        <f>LEFT($N699,SEARCH("/",$N699) - 1)</f>
        <v>technology</v>
      </c>
      <c r="R699" t="str">
        <f>RIGHT($N699,LEN($N699) - SEARCH("/",$N699))</f>
        <v>wearables</v>
      </c>
      <c r="S699" s="9">
        <f>((($J699/60)/60)/24)+DATE(1970,1,1)</f>
        <v>42388.523020833338</v>
      </c>
      <c r="T699" s="9">
        <f>((($I699/60)/60)/24)+DATE(1970,1,1)</f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IF($D700=0,0,$E700*100/$D700)</f>
        <v>15.39</v>
      </c>
      <c r="P700">
        <f>$E700/$L700</f>
        <v>530.68965517241384</v>
      </c>
      <c r="Q700" t="str">
        <f>LEFT($N700,SEARCH("/",$N700) - 1)</f>
        <v>technology</v>
      </c>
      <c r="R700" t="str">
        <f>RIGHT($N700,LEN($N700) - SEARCH("/",$N700))</f>
        <v>wearables</v>
      </c>
      <c r="S700" s="9">
        <f>((($J700/60)/60)/24)+DATE(1970,1,1)</f>
        <v>41866.931076388886</v>
      </c>
      <c r="T700" s="9">
        <f>((($I700/60)/60)/24)+DATE(1970,1,1)</f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IF($D701=0,0,$E701*100/$D701)</f>
        <v>82.422107692307691</v>
      </c>
      <c r="P701">
        <f>$E701/$L701</f>
        <v>120.39184269662923</v>
      </c>
      <c r="Q701" t="str">
        <f>LEFT($N701,SEARCH("/",$N701) - 1)</f>
        <v>technology</v>
      </c>
      <c r="R701" t="str">
        <f>RIGHT($N701,LEN($N701) - SEARCH("/",$N701))</f>
        <v>wearables</v>
      </c>
      <c r="S701" s="9">
        <f>((($J701/60)/60)/24)+DATE(1970,1,1)</f>
        <v>41563.485509259262</v>
      </c>
      <c r="T701" s="9">
        <f>((($I701/60)/60)/24)+DATE(1970,1,1)</f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IF($D702=0,0,$E702*100/$D702)</f>
        <v>2.6866666666666665</v>
      </c>
      <c r="P702">
        <f>$E702/$L702</f>
        <v>13</v>
      </c>
      <c r="Q702" t="str">
        <f>LEFT($N702,SEARCH("/",$N702) - 1)</f>
        <v>technology</v>
      </c>
      <c r="R702" t="str">
        <f>RIGHT($N702,LEN($N702) - SEARCH("/",$N702))</f>
        <v>wearables</v>
      </c>
      <c r="S702" s="9">
        <f>((($J702/60)/60)/24)+DATE(1970,1,1)</f>
        <v>42715.688437500001</v>
      </c>
      <c r="T702" s="9">
        <f>((($I702/60)/60)/24)+DATE(1970,1,1)</f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IF($D703=0,0,$E703*100/$D703)</f>
        <v>26.6</v>
      </c>
      <c r="P703">
        <f>$E703/$L703</f>
        <v>291.33333333333331</v>
      </c>
      <c r="Q703" t="str">
        <f>LEFT($N703,SEARCH("/",$N703) - 1)</f>
        <v>technology</v>
      </c>
      <c r="R703" t="str">
        <f>RIGHT($N703,LEN($N703) - SEARCH("/",$N703))</f>
        <v>wearables</v>
      </c>
      <c r="S703" s="9">
        <f>((($J703/60)/60)/24)+DATE(1970,1,1)</f>
        <v>41813.662962962961</v>
      </c>
      <c r="T703" s="9">
        <f>((($I703/60)/60)/24)+DATE(1970,1,1)</f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IF($D704=0,0,$E704*100/$D704)</f>
        <v>30.813400000000001</v>
      </c>
      <c r="P704">
        <f>$E704/$L704</f>
        <v>124.9191891891892</v>
      </c>
      <c r="Q704" t="str">
        <f>LEFT($N704,SEARCH("/",$N704) - 1)</f>
        <v>technology</v>
      </c>
      <c r="R704" t="str">
        <f>RIGHT($N704,LEN($N704) - SEARCH("/",$N704))</f>
        <v>wearables</v>
      </c>
      <c r="S704" s="9">
        <f>((($J704/60)/60)/24)+DATE(1970,1,1)</f>
        <v>42668.726701388892</v>
      </c>
      <c r="T704" s="9">
        <f>((($I704/60)/60)/24)+DATE(1970,1,1)</f>
        <v>42698.768368055549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IF($D705=0,0,$E705*100/$D705)</f>
        <v>5.58</v>
      </c>
      <c r="P705">
        <f>$E705/$L705</f>
        <v>119.57142857142857</v>
      </c>
      <c r="Q705" t="str">
        <f>LEFT($N705,SEARCH("/",$N705) - 1)</f>
        <v>technology</v>
      </c>
      <c r="R705" t="str">
        <f>RIGHT($N705,LEN($N705) - SEARCH("/",$N705))</f>
        <v>wearables</v>
      </c>
      <c r="S705" s="9">
        <f>((($J705/60)/60)/24)+DATE(1970,1,1)</f>
        <v>42711.950798611113</v>
      </c>
      <c r="T705" s="9">
        <f>((($I705/60)/60)/24)+DATE(1970,1,1)</f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IF($D706=0,0,$E706*100/$D706)</f>
        <v>0.87454545454545451</v>
      </c>
      <c r="P706">
        <f>$E706/$L706</f>
        <v>120.25</v>
      </c>
      <c r="Q706" t="str">
        <f>LEFT($N706,SEARCH("/",$N706) - 1)</f>
        <v>technology</v>
      </c>
      <c r="R706" t="str">
        <f>RIGHT($N706,LEN($N706) - SEARCH("/",$N706))</f>
        <v>wearables</v>
      </c>
      <c r="S706" s="9">
        <f>((($J706/60)/60)/24)+DATE(1970,1,1)</f>
        <v>42726.192916666667</v>
      </c>
      <c r="T706" s="9">
        <f>((($I706/60)/60)/24)+DATE(1970,1,1)</f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IF($D707=0,0,$E707*100/$D707)</f>
        <v>0.97699999999999998</v>
      </c>
      <c r="P707">
        <f>$E707/$L707</f>
        <v>195.4</v>
      </c>
      <c r="Q707" t="str">
        <f>LEFT($N707,SEARCH("/",$N707) - 1)</f>
        <v>technology</v>
      </c>
      <c r="R707" t="str">
        <f>RIGHT($N707,LEN($N707) - SEARCH("/",$N707))</f>
        <v>wearables</v>
      </c>
      <c r="S707" s="9">
        <f>((($J707/60)/60)/24)+DATE(1970,1,1)</f>
        <v>42726.491643518515</v>
      </c>
      <c r="T707" s="9">
        <f>((($I707/60)/60)/24)+DATE(1970,1,1)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IF($D708=0,0,$E708*100/$D708)</f>
        <v>0</v>
      </c>
      <c r="P708" t="e">
        <f>$E708/$L708</f>
        <v>#DIV/0!</v>
      </c>
      <c r="Q708" t="str">
        <f>LEFT($N708,SEARCH("/",$N708) - 1)</f>
        <v>technology</v>
      </c>
      <c r="R708" t="str">
        <f>RIGHT($N708,LEN($N708) - SEARCH("/",$N708))</f>
        <v>wearables</v>
      </c>
      <c r="S708" s="9">
        <f>((($J708/60)/60)/24)+DATE(1970,1,1)</f>
        <v>42676.995173611111</v>
      </c>
      <c r="T708" s="9">
        <f>((($I708/60)/60)/24)+DATE(1970,1,1)</f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IF($D709=0,0,$E709*100/$D709)</f>
        <v>78.927352941176466</v>
      </c>
      <c r="P709">
        <f>$E709/$L709</f>
        <v>117.69868421052631</v>
      </c>
      <c r="Q709" t="str">
        <f>LEFT($N709,SEARCH("/",$N709) - 1)</f>
        <v>technology</v>
      </c>
      <c r="R709" t="str">
        <f>RIGHT($N709,LEN($N709) - SEARCH("/",$N709))</f>
        <v>wearables</v>
      </c>
      <c r="S709" s="9">
        <f>((($J709/60)/60)/24)+DATE(1970,1,1)</f>
        <v>42696.663506944446</v>
      </c>
      <c r="T709" s="9">
        <f>((($I709/60)/60)/24)+DATE(1970,1,1)</f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IF($D710=0,0,$E710*100/$D710)</f>
        <v>22.092500000000001</v>
      </c>
      <c r="P710">
        <f>$E710/$L710</f>
        <v>23.948509485094849</v>
      </c>
      <c r="Q710" t="str">
        <f>LEFT($N710,SEARCH("/",$N710) - 1)</f>
        <v>technology</v>
      </c>
      <c r="R710" t="str">
        <f>RIGHT($N710,LEN($N710) - SEARCH("/",$N710))</f>
        <v>wearables</v>
      </c>
      <c r="S710" s="9">
        <f>((($J710/60)/60)/24)+DATE(1970,1,1)</f>
        <v>41835.581018518518</v>
      </c>
      <c r="T710" s="9">
        <f>((($I710/60)/60)/24)+DATE(1970,1,1)</f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IF($D711=0,0,$E711*100/$D711)</f>
        <v>0.40666666666666668</v>
      </c>
      <c r="P711">
        <f>$E711/$L711</f>
        <v>30.5</v>
      </c>
      <c r="Q711" t="str">
        <f>LEFT($N711,SEARCH("/",$N711) - 1)</f>
        <v>technology</v>
      </c>
      <c r="R711" t="str">
        <f>RIGHT($N711,LEN($N711) - SEARCH("/",$N711))</f>
        <v>wearables</v>
      </c>
      <c r="S711" s="9">
        <f>((($J711/60)/60)/24)+DATE(1970,1,1)</f>
        <v>41948.041192129633</v>
      </c>
      <c r="T711" s="9">
        <f>((($I711/60)/60)/24)+DATE(1970,1,1)</f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IF($D712=0,0,$E712*100/$D712)</f>
        <v>0</v>
      </c>
      <c r="P712" t="e">
        <f>$E712/$L712</f>
        <v>#DIV/0!</v>
      </c>
      <c r="Q712" t="str">
        <f>LEFT($N712,SEARCH("/",$N712) - 1)</f>
        <v>technology</v>
      </c>
      <c r="R712" t="str">
        <f>RIGHT($N712,LEN($N712) - SEARCH("/",$N712))</f>
        <v>wearables</v>
      </c>
      <c r="S712" s="9">
        <f>((($J712/60)/60)/24)+DATE(1970,1,1)</f>
        <v>41837.984976851854</v>
      </c>
      <c r="T712" s="9">
        <f>((($I712/60)/60)/24)+DATE(1970,1,1)</f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IF($D713=0,0,$E713*100/$D713)</f>
        <v>33.790999999999997</v>
      </c>
      <c r="P713">
        <f>$E713/$L713</f>
        <v>99.973372781065095</v>
      </c>
      <c r="Q713" t="str">
        <f>LEFT($N713,SEARCH("/",$N713) - 1)</f>
        <v>technology</v>
      </c>
      <c r="R713" t="str">
        <f>RIGHT($N713,LEN($N713) - SEARCH("/",$N713))</f>
        <v>wearables</v>
      </c>
      <c r="S713" s="9">
        <f>((($J713/60)/60)/24)+DATE(1970,1,1)</f>
        <v>42678.459120370375</v>
      </c>
      <c r="T713" s="9">
        <f>((($I713/60)/60)/24)+DATE(1970,1,1)</f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IF($D714=0,0,$E714*100/$D714)</f>
        <v>0.21649484536082475</v>
      </c>
      <c r="P714">
        <f>$E714/$L714</f>
        <v>26.25</v>
      </c>
      <c r="Q714" t="str">
        <f>LEFT($N714,SEARCH("/",$N714) - 1)</f>
        <v>technology</v>
      </c>
      <c r="R714" t="str">
        <f>RIGHT($N714,LEN($N714) - SEARCH("/",$N714))</f>
        <v>wearables</v>
      </c>
      <c r="S714" s="9">
        <f>((($J714/60)/60)/24)+DATE(1970,1,1)</f>
        <v>42384.680925925932</v>
      </c>
      <c r="T714" s="9">
        <f>((($I714/60)/60)/24)+DATE(1970,1,1)</f>
        <v>42414.680925925932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IF($D715=0,0,$E715*100/$D715)</f>
        <v>0.79600000000000004</v>
      </c>
      <c r="P715">
        <f>$E715/$L715</f>
        <v>199</v>
      </c>
      <c r="Q715" t="str">
        <f>LEFT($N715,SEARCH("/",$N715) - 1)</f>
        <v>technology</v>
      </c>
      <c r="R715" t="str">
        <f>RIGHT($N715,LEN($N715) - SEARCH("/",$N715))</f>
        <v>wearables</v>
      </c>
      <c r="S715" s="9">
        <f>((($J715/60)/60)/24)+DATE(1970,1,1)</f>
        <v>42496.529305555552</v>
      </c>
      <c r="T715" s="9">
        <f>((($I715/60)/60)/24)+DATE(1970,1,1)</f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IF($D716=0,0,$E716*100/$D716)</f>
        <v>14.993333333333334</v>
      </c>
      <c r="P716">
        <f>$E716/$L716</f>
        <v>80.321428571428569</v>
      </c>
      <c r="Q716" t="str">
        <f>LEFT($N716,SEARCH("/",$N716) - 1)</f>
        <v>technology</v>
      </c>
      <c r="R716" t="str">
        <f>RIGHT($N716,LEN($N716) - SEARCH("/",$N716))</f>
        <v>wearables</v>
      </c>
      <c r="S716" s="9">
        <f>((($J716/60)/60)/24)+DATE(1970,1,1)</f>
        <v>42734.787986111114</v>
      </c>
      <c r="T716" s="9">
        <f>((($I716/60)/60)/24)+DATE(1970,1,1)</f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IF($D717=0,0,$E717*100/$D717)</f>
        <v>5.0509090909090908</v>
      </c>
      <c r="P717">
        <f>$E717/$L717</f>
        <v>115.75</v>
      </c>
      <c r="Q717" t="str">
        <f>LEFT($N717,SEARCH("/",$N717) - 1)</f>
        <v>technology</v>
      </c>
      <c r="R717" t="str">
        <f>RIGHT($N717,LEN($N717) - SEARCH("/",$N717))</f>
        <v>wearables</v>
      </c>
      <c r="S717" s="9">
        <f>((($J717/60)/60)/24)+DATE(1970,1,1)</f>
        <v>42273.090740740736</v>
      </c>
      <c r="T717" s="9">
        <f>((($I717/60)/60)/24)+DATE(1970,1,1)</f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IF($D718=0,0,$E718*100/$D718)</f>
        <v>10.214285714285714</v>
      </c>
      <c r="P718">
        <f>$E718/$L718</f>
        <v>44.6875</v>
      </c>
      <c r="Q718" t="str">
        <f>LEFT($N718,SEARCH("/",$N718) - 1)</f>
        <v>technology</v>
      </c>
      <c r="R718" t="str">
        <f>RIGHT($N718,LEN($N718) - SEARCH("/",$N718))</f>
        <v>wearables</v>
      </c>
      <c r="S718" s="9">
        <f>((($J718/60)/60)/24)+DATE(1970,1,1)</f>
        <v>41940.658645833333</v>
      </c>
      <c r="T718" s="9">
        <f>((($I718/60)/60)/24)+DATE(1970,1,1)</f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IF($D719=0,0,$E719*100/$D719)</f>
        <v>0.30499999999999999</v>
      </c>
      <c r="P719">
        <f>$E719/$L719</f>
        <v>76.25</v>
      </c>
      <c r="Q719" t="str">
        <f>LEFT($N719,SEARCH("/",$N719) - 1)</f>
        <v>technology</v>
      </c>
      <c r="R719" t="str">
        <f>RIGHT($N719,LEN($N719) - SEARCH("/",$N719))</f>
        <v>wearables</v>
      </c>
      <c r="S719" s="9">
        <f>((($J719/60)/60)/24)+DATE(1970,1,1)</f>
        <v>41857.854189814818</v>
      </c>
      <c r="T719" s="9">
        <f>((($I719/60)/60)/24)+DATE(1970,1,1)</f>
        <v>41887.854189814818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IF($D720=0,0,$E720*100/$D720)</f>
        <v>0.75</v>
      </c>
      <c r="P720">
        <f>$E720/$L720</f>
        <v>22.5</v>
      </c>
      <c r="Q720" t="str">
        <f>LEFT($N720,SEARCH("/",$N720) - 1)</f>
        <v>technology</v>
      </c>
      <c r="R720" t="str">
        <f>RIGHT($N720,LEN($N720) - SEARCH("/",$N720))</f>
        <v>wearables</v>
      </c>
      <c r="S720" s="9">
        <f>((($J720/60)/60)/24)+DATE(1970,1,1)</f>
        <v>42752.845451388886</v>
      </c>
      <c r="T720" s="9">
        <f>((($I720/60)/60)/24)+DATE(1970,1,1)</f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IF($D721=0,0,$E721*100/$D721)</f>
        <v>1.2933333333333332</v>
      </c>
      <c r="P721">
        <f>$E721/$L721</f>
        <v>19.399999999999999</v>
      </c>
      <c r="Q721" t="str">
        <f>LEFT($N721,SEARCH("/",$N721) - 1)</f>
        <v>technology</v>
      </c>
      <c r="R721" t="str">
        <f>RIGHT($N721,LEN($N721) - SEARCH("/",$N721))</f>
        <v>wearables</v>
      </c>
      <c r="S721" s="9">
        <f>((($J721/60)/60)/24)+DATE(1970,1,1)</f>
        <v>42409.040231481486</v>
      </c>
      <c r="T721" s="9">
        <f>((($I721/60)/60)/24)+DATE(1970,1,1)</f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IF($D722=0,0,$E722*100/$D722)</f>
        <v>143.94736842105263</v>
      </c>
      <c r="P722">
        <f>$E722/$L722</f>
        <v>66.707317073170728</v>
      </c>
      <c r="Q722" t="str">
        <f>LEFT($N722,SEARCH("/",$N722) - 1)</f>
        <v>publishing</v>
      </c>
      <c r="R722" t="str">
        <f>RIGHT($N722,LEN($N722) - SEARCH("/",$N722))</f>
        <v>nonfiction</v>
      </c>
      <c r="S722" s="9">
        <f>((($J722/60)/60)/24)+DATE(1970,1,1)</f>
        <v>40909.649201388893</v>
      </c>
      <c r="T722" s="9">
        <f>((($I722/60)/60)/24)+DATE(1970,1,1)</f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IF($D723=0,0,$E723*100/$D723)</f>
        <v>122.10975609756098</v>
      </c>
      <c r="P723">
        <f>$E723/$L723</f>
        <v>84.142857142857139</v>
      </c>
      <c r="Q723" t="str">
        <f>LEFT($N723,SEARCH("/",$N723) - 1)</f>
        <v>publishing</v>
      </c>
      <c r="R723" t="str">
        <f>RIGHT($N723,LEN($N723) - SEARCH("/",$N723))</f>
        <v>nonfiction</v>
      </c>
      <c r="S723" s="9">
        <f>((($J723/60)/60)/24)+DATE(1970,1,1)</f>
        <v>41807.571840277778</v>
      </c>
      <c r="T723" s="9">
        <f>((($I723/60)/60)/24)+DATE(1970,1,1)</f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IF($D724=0,0,$E724*100/$D724)</f>
        <v>132.024</v>
      </c>
      <c r="P724">
        <f>$E724/$L724</f>
        <v>215.72549019607843</v>
      </c>
      <c r="Q724" t="str">
        <f>LEFT($N724,SEARCH("/",$N724) - 1)</f>
        <v>publishing</v>
      </c>
      <c r="R724" t="str">
        <f>RIGHT($N724,LEN($N724) - SEARCH("/",$N724))</f>
        <v>nonfiction</v>
      </c>
      <c r="S724" s="9">
        <f>((($J724/60)/60)/24)+DATE(1970,1,1)</f>
        <v>40977.805300925924</v>
      </c>
      <c r="T724" s="9">
        <f>((($I724/60)/60)/24)+DATE(1970,1,1)</f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IF($D725=0,0,$E725*100/$D725)</f>
        <v>109.38</v>
      </c>
      <c r="P725">
        <f>$E725/$L725</f>
        <v>54.69</v>
      </c>
      <c r="Q725" t="str">
        <f>LEFT($N725,SEARCH("/",$N725) - 1)</f>
        <v>publishing</v>
      </c>
      <c r="R725" t="str">
        <f>RIGHT($N725,LEN($N725) - SEARCH("/",$N725))</f>
        <v>nonfiction</v>
      </c>
      <c r="S725" s="9">
        <f>((($J725/60)/60)/24)+DATE(1970,1,1)</f>
        <v>42184.816539351858</v>
      </c>
      <c r="T725" s="9">
        <f>((($I725/60)/60)/24)+DATE(1970,1,1)</f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IF($D726=0,0,$E726*100/$D726)</f>
        <v>105.47157142857142</v>
      </c>
      <c r="P726">
        <f>$E726/$L726</f>
        <v>51.62944055944056</v>
      </c>
      <c r="Q726" t="str">
        <f>LEFT($N726,SEARCH("/",$N726) - 1)</f>
        <v>publishing</v>
      </c>
      <c r="R726" t="str">
        <f>RIGHT($N726,LEN($N726) - SEARCH("/",$N726))</f>
        <v>nonfiction</v>
      </c>
      <c r="S726" s="9">
        <f>((($J726/60)/60)/24)+DATE(1970,1,1)</f>
        <v>40694.638460648144</v>
      </c>
      <c r="T726" s="9">
        <f>((($I726/60)/60)/24)+DATE(1970,1,1)</f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IF($D727=0,0,$E727*100/$D727)</f>
        <v>100.35</v>
      </c>
      <c r="P727">
        <f>$E727/$L727</f>
        <v>143.35714285714286</v>
      </c>
      <c r="Q727" t="str">
        <f>LEFT($N727,SEARCH("/",$N727) - 1)</f>
        <v>publishing</v>
      </c>
      <c r="R727" t="str">
        <f>RIGHT($N727,LEN($N727) - SEARCH("/",$N727))</f>
        <v>nonfiction</v>
      </c>
      <c r="S727" s="9">
        <f>((($J727/60)/60)/24)+DATE(1970,1,1)</f>
        <v>42321.626296296294</v>
      </c>
      <c r="T727" s="9">
        <f>((($I727/60)/60)/24)+DATE(1970,1,1)</f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IF($D728=0,0,$E728*100/$D728)</f>
        <v>101.4</v>
      </c>
      <c r="P728">
        <f>$E728/$L728</f>
        <v>72.428571428571431</v>
      </c>
      <c r="Q728" t="str">
        <f>LEFT($N728,SEARCH("/",$N728) - 1)</f>
        <v>publishing</v>
      </c>
      <c r="R728" t="str">
        <f>RIGHT($N728,LEN($N728) - SEARCH("/",$N728))</f>
        <v>nonfiction</v>
      </c>
      <c r="S728" s="9">
        <f>((($J728/60)/60)/24)+DATE(1970,1,1)</f>
        <v>41346.042673611111</v>
      </c>
      <c r="T728" s="9">
        <f>((($I728/60)/60)/24)+DATE(1970,1,1)</f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IF($D729=0,0,$E729*100/$D729)</f>
        <v>155.51428571428571</v>
      </c>
      <c r="P729">
        <f>$E729/$L729</f>
        <v>36.530201342281877</v>
      </c>
      <c r="Q729" t="str">
        <f>LEFT($N729,SEARCH("/",$N729) - 1)</f>
        <v>publishing</v>
      </c>
      <c r="R729" t="str">
        <f>RIGHT($N729,LEN($N729) - SEARCH("/",$N729))</f>
        <v>nonfiction</v>
      </c>
      <c r="S729" s="9">
        <f>((($J729/60)/60)/24)+DATE(1970,1,1)</f>
        <v>41247.020243055551</v>
      </c>
      <c r="T729" s="9">
        <f>((($I729/60)/60)/24)+DATE(1970,1,1)</f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IF($D730=0,0,$E730*100/$D730)</f>
        <v>105.566</v>
      </c>
      <c r="P730">
        <f>$E730/$L730</f>
        <v>60.903461538461535</v>
      </c>
      <c r="Q730" t="str">
        <f>LEFT($N730,SEARCH("/",$N730) - 1)</f>
        <v>publishing</v>
      </c>
      <c r="R730" t="str">
        <f>RIGHT($N730,LEN($N730) - SEARCH("/",$N730))</f>
        <v>nonfiction</v>
      </c>
      <c r="S730" s="9">
        <f>((($J730/60)/60)/24)+DATE(1970,1,1)</f>
        <v>40731.837465277778</v>
      </c>
      <c r="T730" s="9">
        <f>((($I730/60)/60)/24)+DATE(1970,1,1)</f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IF($D731=0,0,$E731*100/$D731)</f>
        <v>130.65</v>
      </c>
      <c r="P731">
        <f>$E731/$L731</f>
        <v>43.55</v>
      </c>
      <c r="Q731" t="str">
        <f>LEFT($N731,SEARCH("/",$N731) - 1)</f>
        <v>publishing</v>
      </c>
      <c r="R731" t="str">
        <f>RIGHT($N731,LEN($N731) - SEARCH("/",$N731))</f>
        <v>nonfiction</v>
      </c>
      <c r="S731" s="9">
        <f>((($J731/60)/60)/24)+DATE(1970,1,1)</f>
        <v>41111.185891203706</v>
      </c>
      <c r="T731" s="9">
        <f>((($I731/60)/60)/24)+DATE(1970,1,1)</f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IF($D732=0,0,$E732*100/$D732)</f>
        <v>132.19</v>
      </c>
      <c r="P732">
        <f>$E732/$L732</f>
        <v>99.766037735849054</v>
      </c>
      <c r="Q732" t="str">
        <f>LEFT($N732,SEARCH("/",$N732) - 1)</f>
        <v>publishing</v>
      </c>
      <c r="R732" t="str">
        <f>RIGHT($N732,LEN($N732) - SEARCH("/",$N732))</f>
        <v>nonfiction</v>
      </c>
      <c r="S732" s="9">
        <f>((($J732/60)/60)/24)+DATE(1970,1,1)</f>
        <v>40854.745266203703</v>
      </c>
      <c r="T732" s="9">
        <f>((($I732/60)/60)/24)+DATE(1970,1,1)</f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IF($D733=0,0,$E733*100/$D733)</f>
        <v>126</v>
      </c>
      <c r="P733">
        <f>$E733/$L733</f>
        <v>88.732394366197184</v>
      </c>
      <c r="Q733" t="str">
        <f>LEFT($N733,SEARCH("/",$N733) - 1)</f>
        <v>publishing</v>
      </c>
      <c r="R733" t="str">
        <f>RIGHT($N733,LEN($N733) - SEARCH("/",$N733))</f>
        <v>nonfiction</v>
      </c>
      <c r="S733" s="9">
        <f>((($J733/60)/60)/24)+DATE(1970,1,1)</f>
        <v>40879.795682870368</v>
      </c>
      <c r="T733" s="9">
        <f>((($I733/60)/60)/24)+DATE(1970,1,1)</f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IF($D734=0,0,$E734*100/$D734)</f>
        <v>160</v>
      </c>
      <c r="P734">
        <f>$E734/$L734</f>
        <v>4.9230769230769234</v>
      </c>
      <c r="Q734" t="str">
        <f>LEFT($N734,SEARCH("/",$N734) - 1)</f>
        <v>publishing</v>
      </c>
      <c r="R734" t="str">
        <f>RIGHT($N734,LEN($N734) - SEARCH("/",$N734))</f>
        <v>nonfiction</v>
      </c>
      <c r="S734" s="9">
        <f>((($J734/60)/60)/24)+DATE(1970,1,1)</f>
        <v>41486.424317129626</v>
      </c>
      <c r="T734" s="9">
        <f>((($I734/60)/60)/24)+DATE(1970,1,1)</f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IF($D735=0,0,$E735*100/$D735)</f>
        <v>120.48</v>
      </c>
      <c r="P735">
        <f>$E735/$L735</f>
        <v>17.822485207100591</v>
      </c>
      <c r="Q735" t="str">
        <f>LEFT($N735,SEARCH("/",$N735) - 1)</f>
        <v>publishing</v>
      </c>
      <c r="R735" t="str">
        <f>RIGHT($N735,LEN($N735) - SEARCH("/",$N735))</f>
        <v>nonfiction</v>
      </c>
      <c r="S735" s="9">
        <f>((($J735/60)/60)/24)+DATE(1970,1,1)</f>
        <v>41598.420046296298</v>
      </c>
      <c r="T735" s="9">
        <f>((($I735/60)/60)/24)+DATE(1970,1,1)</f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IF($D736=0,0,$E736*100/$D736)</f>
        <v>125.52941176470588</v>
      </c>
      <c r="P736">
        <f>$E736/$L736</f>
        <v>187.19298245614036</v>
      </c>
      <c r="Q736" t="str">
        <f>LEFT($N736,SEARCH("/",$N736) - 1)</f>
        <v>publishing</v>
      </c>
      <c r="R736" t="str">
        <f>RIGHT($N736,LEN($N736) - SEARCH("/",$N736))</f>
        <v>nonfiction</v>
      </c>
      <c r="S736" s="9">
        <f>((($J736/60)/60)/24)+DATE(1970,1,1)</f>
        <v>42102.164583333331</v>
      </c>
      <c r="T736" s="9">
        <f>((($I736/60)/60)/24)+DATE(1970,1,1)</f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IF($D737=0,0,$E737*100/$D737)</f>
        <v>114.4063829787234</v>
      </c>
      <c r="P737">
        <f>$E737/$L737</f>
        <v>234.80786026200875</v>
      </c>
      <c r="Q737" t="str">
        <f>LEFT($N737,SEARCH("/",$N737) - 1)</f>
        <v>publishing</v>
      </c>
      <c r="R737" t="str">
        <f>RIGHT($N737,LEN($N737) - SEARCH("/",$N737))</f>
        <v>nonfiction</v>
      </c>
      <c r="S737" s="9">
        <f>((($J737/60)/60)/24)+DATE(1970,1,1)</f>
        <v>41946.029467592591</v>
      </c>
      <c r="T737" s="9">
        <f>((($I737/60)/60)/24)+DATE(1970,1,1)</f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IF($D738=0,0,$E738*100/$D738)</f>
        <v>315.13888888888891</v>
      </c>
      <c r="P738">
        <f>$E738/$L738</f>
        <v>105.04629629629629</v>
      </c>
      <c r="Q738" t="str">
        <f>LEFT($N738,SEARCH("/",$N738) - 1)</f>
        <v>publishing</v>
      </c>
      <c r="R738" t="str">
        <f>RIGHT($N738,LEN($N738) - SEARCH("/",$N738))</f>
        <v>nonfiction</v>
      </c>
      <c r="S738" s="9">
        <f>((($J738/60)/60)/24)+DATE(1970,1,1)</f>
        <v>41579.734259259261</v>
      </c>
      <c r="T738" s="9">
        <f>((($I738/60)/60)/24)+DATE(1970,1,1)</f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IF($D739=0,0,$E739*100/$D739)</f>
        <v>122.4</v>
      </c>
      <c r="P739">
        <f>$E739/$L739</f>
        <v>56.666666666666664</v>
      </c>
      <c r="Q739" t="str">
        <f>LEFT($N739,SEARCH("/",$N739) - 1)</f>
        <v>publishing</v>
      </c>
      <c r="R739" t="str">
        <f>RIGHT($N739,LEN($N739) - SEARCH("/",$N739))</f>
        <v>nonfiction</v>
      </c>
      <c r="S739" s="9">
        <f>((($J739/60)/60)/24)+DATE(1970,1,1)</f>
        <v>41667.275312500002</v>
      </c>
      <c r="T739" s="9">
        <f>((($I739/60)/60)/24)+DATE(1970,1,1)</f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IF($D740=0,0,$E740*100/$D740)</f>
        <v>106.73333333333333</v>
      </c>
      <c r="P740">
        <f>$E740/$L740</f>
        <v>39.048780487804876</v>
      </c>
      <c r="Q740" t="str">
        <f>LEFT($N740,SEARCH("/",$N740) - 1)</f>
        <v>publishing</v>
      </c>
      <c r="R740" t="str">
        <f>RIGHT($N740,LEN($N740) - SEARCH("/",$N740))</f>
        <v>nonfiction</v>
      </c>
      <c r="S740" s="9">
        <f>((($J740/60)/60)/24)+DATE(1970,1,1)</f>
        <v>41943.604097222218</v>
      </c>
      <c r="T740" s="9">
        <f>((($I740/60)/60)/24)+DATE(1970,1,1)</f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IF($D741=0,0,$E741*100/$D741)</f>
        <v>158.33333333333334</v>
      </c>
      <c r="P741">
        <f>$E741/$L741</f>
        <v>68.345323741007192</v>
      </c>
      <c r="Q741" t="str">
        <f>LEFT($N741,SEARCH("/",$N741) - 1)</f>
        <v>publishing</v>
      </c>
      <c r="R741" t="str">
        <f>RIGHT($N741,LEN($N741) - SEARCH("/",$N741))</f>
        <v>nonfiction</v>
      </c>
      <c r="S741" s="9">
        <f>((($J741/60)/60)/24)+DATE(1970,1,1)</f>
        <v>41829.502650462964</v>
      </c>
      <c r="T741" s="9">
        <f>((($I741/60)/60)/24)+DATE(1970,1,1)</f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IF($D742=0,0,$E742*100/$D742)</f>
        <v>107.4</v>
      </c>
      <c r="P742">
        <f>$E742/$L742</f>
        <v>169.57894736842104</v>
      </c>
      <c r="Q742" t="str">
        <f>LEFT($N742,SEARCH("/",$N742) - 1)</f>
        <v>publishing</v>
      </c>
      <c r="R742" t="str">
        <f>RIGHT($N742,LEN($N742) - SEARCH("/",$N742))</f>
        <v>nonfiction</v>
      </c>
      <c r="S742" s="9">
        <f>((($J742/60)/60)/24)+DATE(1970,1,1)</f>
        <v>42162.146782407406</v>
      </c>
      <c r="T742" s="9">
        <f>((($I742/60)/60)/24)+DATE(1970,1,1)</f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IF($D743=0,0,$E743*100/$D743)</f>
        <v>102.26</v>
      </c>
      <c r="P743">
        <f>$E743/$L743</f>
        <v>141.42340425531913</v>
      </c>
      <c r="Q743" t="str">
        <f>LEFT($N743,SEARCH("/",$N743) - 1)</f>
        <v>publishing</v>
      </c>
      <c r="R743" t="str">
        <f>RIGHT($N743,LEN($N743) - SEARCH("/",$N743))</f>
        <v>nonfiction</v>
      </c>
      <c r="S743" s="9">
        <f>((($J743/60)/60)/24)+DATE(1970,1,1)</f>
        <v>41401.648217592592</v>
      </c>
      <c r="T743" s="9">
        <f>((($I743/60)/60)/24)+DATE(1970,1,1)</f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IF($D744=0,0,$E744*100/$D744)</f>
        <v>110.71428571428571</v>
      </c>
      <c r="P744">
        <f>$E744/$L744</f>
        <v>67.391304347826093</v>
      </c>
      <c r="Q744" t="str">
        <f>LEFT($N744,SEARCH("/",$N744) - 1)</f>
        <v>publishing</v>
      </c>
      <c r="R744" t="str">
        <f>RIGHT($N744,LEN($N744) - SEARCH("/",$N744))</f>
        <v>nonfiction</v>
      </c>
      <c r="S744" s="9">
        <f>((($J744/60)/60)/24)+DATE(1970,1,1)</f>
        <v>41689.917962962965</v>
      </c>
      <c r="T744" s="9">
        <f>((($I744/60)/60)/24)+DATE(1970,1,1)</f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IF($D745=0,0,$E745*100/$D745)</f>
        <v>148</v>
      </c>
      <c r="P745">
        <f>$E745/$L745</f>
        <v>54.266666666666666</v>
      </c>
      <c r="Q745" t="str">
        <f>LEFT($N745,SEARCH("/",$N745) - 1)</f>
        <v>publishing</v>
      </c>
      <c r="R745" t="str">
        <f>RIGHT($N745,LEN($N745) - SEARCH("/",$N745))</f>
        <v>nonfiction</v>
      </c>
      <c r="S745" s="9">
        <f>((($J745/60)/60)/24)+DATE(1970,1,1)</f>
        <v>40990.709317129629</v>
      </c>
      <c r="T745" s="9">
        <f>((($I745/60)/60)/24)+DATE(1970,1,1)</f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IF($D746=0,0,$E746*100/$D746)</f>
        <v>102.32</v>
      </c>
      <c r="P746">
        <f>$E746/$L746</f>
        <v>82.516129032258064</v>
      </c>
      <c r="Q746" t="str">
        <f>LEFT($N746,SEARCH("/",$N746) - 1)</f>
        <v>publishing</v>
      </c>
      <c r="R746" t="str">
        <f>RIGHT($N746,LEN($N746) - SEARCH("/",$N746))</f>
        <v>nonfiction</v>
      </c>
      <c r="S746" s="9">
        <f>((($J746/60)/60)/24)+DATE(1970,1,1)</f>
        <v>41226.95721064815</v>
      </c>
      <c r="T746" s="9">
        <f>((($I746/60)/60)/24)+DATE(1970,1,1)</f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IF($D747=0,0,$E747*100/$D747)</f>
        <v>179.09909909909911</v>
      </c>
      <c r="P747">
        <f>$E747/$L747</f>
        <v>53.729729729729726</v>
      </c>
      <c r="Q747" t="str">
        <f>LEFT($N747,SEARCH("/",$N747) - 1)</f>
        <v>publishing</v>
      </c>
      <c r="R747" t="str">
        <f>RIGHT($N747,LEN($N747) - SEARCH("/",$N747))</f>
        <v>nonfiction</v>
      </c>
      <c r="S747" s="9">
        <f>((($J747/60)/60)/24)+DATE(1970,1,1)</f>
        <v>41367.572280092594</v>
      </c>
      <c r="T747" s="9">
        <f>((($I747/60)/60)/24)+DATE(1970,1,1)</f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IF($D748=0,0,$E748*100/$D748)</f>
        <v>111.08135252761969</v>
      </c>
      <c r="P748">
        <f>$E748/$L748</f>
        <v>34.206185567010309</v>
      </c>
      <c r="Q748" t="str">
        <f>LEFT($N748,SEARCH("/",$N748) - 1)</f>
        <v>publishing</v>
      </c>
      <c r="R748" t="str">
        <f>RIGHT($N748,LEN($N748) - SEARCH("/",$N748))</f>
        <v>nonfiction</v>
      </c>
      <c r="S748" s="9">
        <f>((($J748/60)/60)/24)+DATE(1970,1,1)</f>
        <v>41157.042928240742</v>
      </c>
      <c r="T748" s="9">
        <f>((($I748/60)/60)/24)+DATE(1970,1,1)</f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IF($D749=0,0,$E749*100/$D749)</f>
        <v>100.04285714285714</v>
      </c>
      <c r="P749">
        <f>$E749/$L749</f>
        <v>127.32727272727273</v>
      </c>
      <c r="Q749" t="str">
        <f>LEFT($N749,SEARCH("/",$N749) - 1)</f>
        <v>publishing</v>
      </c>
      <c r="R749" t="str">
        <f>RIGHT($N749,LEN($N749) - SEARCH("/",$N749))</f>
        <v>nonfiction</v>
      </c>
      <c r="S749" s="9">
        <f>((($J749/60)/60)/24)+DATE(1970,1,1)</f>
        <v>41988.548831018517</v>
      </c>
      <c r="T749" s="9">
        <f>((($I749/60)/60)/24)+DATE(1970,1,1)</f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IF($D750=0,0,$E750*100/$D750)</f>
        <v>100.25</v>
      </c>
      <c r="P750">
        <f>$E750/$L750</f>
        <v>45.56818181818182</v>
      </c>
      <c r="Q750" t="str">
        <f>LEFT($N750,SEARCH("/",$N750) - 1)</f>
        <v>publishing</v>
      </c>
      <c r="R750" t="str">
        <f>RIGHT($N750,LEN($N750) - SEARCH("/",$N750))</f>
        <v>nonfiction</v>
      </c>
      <c r="S750" s="9">
        <f>((($J750/60)/60)/24)+DATE(1970,1,1)</f>
        <v>41831.846828703703</v>
      </c>
      <c r="T750" s="9">
        <f>((($I750/60)/60)/24)+DATE(1970,1,1)</f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IF($D751=0,0,$E751*100/$D751)</f>
        <v>105.56</v>
      </c>
      <c r="P751">
        <f>$E751/$L751</f>
        <v>95.963636363636368</v>
      </c>
      <c r="Q751" t="str">
        <f>LEFT($N751,SEARCH("/",$N751) - 1)</f>
        <v>publishing</v>
      </c>
      <c r="R751" t="str">
        <f>RIGHT($N751,LEN($N751) - SEARCH("/",$N751))</f>
        <v>nonfiction</v>
      </c>
      <c r="S751" s="9">
        <f>((($J751/60)/60)/24)+DATE(1970,1,1)</f>
        <v>42733.94131944445</v>
      </c>
      <c r="T751" s="9">
        <f>((($I751/60)/60)/24)+DATE(1970,1,1)</f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IF($D752=0,0,$E752*100/$D752)</f>
        <v>102.58775877587759</v>
      </c>
      <c r="P752">
        <f>$E752/$L752</f>
        <v>77.271186440677965</v>
      </c>
      <c r="Q752" t="str">
        <f>LEFT($N752,SEARCH("/",$N752) - 1)</f>
        <v>publishing</v>
      </c>
      <c r="R752" t="str">
        <f>RIGHT($N752,LEN($N752) - SEARCH("/",$N752))</f>
        <v>nonfiction</v>
      </c>
      <c r="S752" s="9">
        <f>((($J752/60)/60)/24)+DATE(1970,1,1)</f>
        <v>41299.878148148149</v>
      </c>
      <c r="T752" s="9">
        <f>((($I752/60)/60)/24)+DATE(1970,1,1)</f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IF($D753=0,0,$E753*100/$D753)</f>
        <v>118.5</v>
      </c>
      <c r="P753">
        <f>$E753/$L753</f>
        <v>57.338709677419352</v>
      </c>
      <c r="Q753" t="str">
        <f>LEFT($N753,SEARCH("/",$N753) - 1)</f>
        <v>publishing</v>
      </c>
      <c r="R753" t="str">
        <f>RIGHT($N753,LEN($N753) - SEARCH("/",$N753))</f>
        <v>nonfiction</v>
      </c>
      <c r="S753" s="9">
        <f>((($J753/60)/60)/24)+DATE(1970,1,1)</f>
        <v>40713.630497685182</v>
      </c>
      <c r="T753" s="9">
        <f>((($I753/60)/60)/24)+DATE(1970,1,1)</f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IF($D754=0,0,$E754*100/$D754)</f>
        <v>111.7</v>
      </c>
      <c r="P754">
        <f>$E754/$L754</f>
        <v>53.19047619047619</v>
      </c>
      <c r="Q754" t="str">
        <f>LEFT($N754,SEARCH("/",$N754) - 1)</f>
        <v>publishing</v>
      </c>
      <c r="R754" t="str">
        <f>RIGHT($N754,LEN($N754) - SEARCH("/",$N754))</f>
        <v>nonfiction</v>
      </c>
      <c r="S754" s="9">
        <f>((($J754/60)/60)/24)+DATE(1970,1,1)</f>
        <v>42639.421493055561</v>
      </c>
      <c r="T754" s="9">
        <f>((($I754/60)/60)/24)+DATE(1970,1,1)</f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IF($D755=0,0,$E755*100/$D755)</f>
        <v>128</v>
      </c>
      <c r="P755">
        <f>$E755/$L755</f>
        <v>492.30769230769232</v>
      </c>
      <c r="Q755" t="str">
        <f>LEFT($N755,SEARCH("/",$N755) - 1)</f>
        <v>publishing</v>
      </c>
      <c r="R755" t="str">
        <f>RIGHT($N755,LEN($N755) - SEARCH("/",$N755))</f>
        <v>nonfiction</v>
      </c>
      <c r="S755" s="9">
        <f>((($J755/60)/60)/24)+DATE(1970,1,1)</f>
        <v>42019.590173611112</v>
      </c>
      <c r="T755" s="9">
        <f>((($I755/60)/60)/24)+DATE(1970,1,1)</f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IF($D756=0,0,$E756*100/$D756)</f>
        <v>103.75</v>
      </c>
      <c r="P756">
        <f>$E756/$L756</f>
        <v>42.346938775510203</v>
      </c>
      <c r="Q756" t="str">
        <f>LEFT($N756,SEARCH("/",$N756) - 1)</f>
        <v>publishing</v>
      </c>
      <c r="R756" t="str">
        <f>RIGHT($N756,LEN($N756) - SEARCH("/",$N756))</f>
        <v>nonfiction</v>
      </c>
      <c r="S756" s="9">
        <f>((($J756/60)/60)/24)+DATE(1970,1,1)</f>
        <v>41249.749085648145</v>
      </c>
      <c r="T756" s="9">
        <f>((($I756/60)/60)/24)+DATE(1970,1,1)</f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IF($D757=0,0,$E757*100/$D757)</f>
        <v>101.9076</v>
      </c>
      <c r="P757">
        <f>$E757/$L757</f>
        <v>37.466029411764708</v>
      </c>
      <c r="Q757" t="str">
        <f>LEFT($N757,SEARCH("/",$N757) - 1)</f>
        <v>publishing</v>
      </c>
      <c r="R757" t="str">
        <f>RIGHT($N757,LEN($N757) - SEARCH("/",$N757))</f>
        <v>nonfiction</v>
      </c>
      <c r="S757" s="9">
        <f>((($J757/60)/60)/24)+DATE(1970,1,1)</f>
        <v>41383.605057870373</v>
      </c>
      <c r="T757" s="9">
        <f>((($I757/60)/60)/24)+DATE(1970,1,1)</f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IF($D758=0,0,$E758*100/$D758)</f>
        <v>117.71428571428571</v>
      </c>
      <c r="P758">
        <f>$E758/$L758</f>
        <v>37.454545454545453</v>
      </c>
      <c r="Q758" t="str">
        <f>LEFT($N758,SEARCH("/",$N758) - 1)</f>
        <v>publishing</v>
      </c>
      <c r="R758" t="str">
        <f>RIGHT($N758,LEN($N758) - SEARCH("/",$N758))</f>
        <v>nonfiction</v>
      </c>
      <c r="S758" s="9">
        <f>((($J758/60)/60)/24)+DATE(1970,1,1)</f>
        <v>40590.766886574071</v>
      </c>
      <c r="T758" s="9">
        <f>((($I758/60)/60)/24)+DATE(1970,1,1)</f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IF($D759=0,0,$E759*100/$D759)</f>
        <v>238</v>
      </c>
      <c r="P759">
        <f>$E759/$L759</f>
        <v>33.055555555555557</v>
      </c>
      <c r="Q759" t="str">
        <f>LEFT($N759,SEARCH("/",$N759) - 1)</f>
        <v>publishing</v>
      </c>
      <c r="R759" t="str">
        <f>RIGHT($N759,LEN($N759) - SEARCH("/",$N759))</f>
        <v>nonfiction</v>
      </c>
      <c r="S759" s="9">
        <f>((($J759/60)/60)/24)+DATE(1970,1,1)</f>
        <v>41235.054560185185</v>
      </c>
      <c r="T759" s="9">
        <f>((($I759/60)/60)/24)+DATE(1970,1,1)</f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IF($D760=0,0,$E760*100/$D760)</f>
        <v>102</v>
      </c>
      <c r="P760">
        <f>$E760/$L760</f>
        <v>134.21052631578948</v>
      </c>
      <c r="Q760" t="str">
        <f>LEFT($N760,SEARCH("/",$N760) - 1)</f>
        <v>publishing</v>
      </c>
      <c r="R760" t="str">
        <f>RIGHT($N760,LEN($N760) - SEARCH("/",$N760))</f>
        <v>nonfiction</v>
      </c>
      <c r="S760" s="9">
        <f>((($J760/60)/60)/24)+DATE(1970,1,1)</f>
        <v>40429.836435185185</v>
      </c>
      <c r="T760" s="9">
        <f>((($I760/60)/60)/24)+DATE(1970,1,1)</f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IF($D761=0,0,$E761*100/$D761)</f>
        <v>101.92</v>
      </c>
      <c r="P761">
        <f>$E761/$L761</f>
        <v>51.474747474747474</v>
      </c>
      <c r="Q761" t="str">
        <f>LEFT($N761,SEARCH("/",$N761) - 1)</f>
        <v>publishing</v>
      </c>
      <c r="R761" t="str">
        <f>RIGHT($N761,LEN($N761) - SEARCH("/",$N761))</f>
        <v>nonfiction</v>
      </c>
      <c r="S761" s="9">
        <f>((($J761/60)/60)/24)+DATE(1970,1,1)</f>
        <v>41789.330312500002</v>
      </c>
      <c r="T761" s="9">
        <f>((($I761/60)/60)/24)+DATE(1970,1,1)</f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IF($D762=0,0,$E762*100/$D762)</f>
        <v>0</v>
      </c>
      <c r="P762" t="e">
        <f>$E762/$L762</f>
        <v>#DIV/0!</v>
      </c>
      <c r="Q762" t="str">
        <f>LEFT($N762,SEARCH("/",$N762) - 1)</f>
        <v>publishing</v>
      </c>
      <c r="R762" t="str">
        <f>RIGHT($N762,LEN($N762) - SEARCH("/",$N762))</f>
        <v>fiction</v>
      </c>
      <c r="S762" s="9">
        <f>((($J762/60)/60)/24)+DATE(1970,1,1)</f>
        <v>42670.764039351852</v>
      </c>
      <c r="T762" s="9">
        <f>((($I762/60)/60)/24)+DATE(1970,1,1)</f>
        <v>42700.805706018517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IF($D763=0,0,$E763*100/$D763)</f>
        <v>4.7</v>
      </c>
      <c r="P763">
        <f>$E763/$L763</f>
        <v>39.166666666666664</v>
      </c>
      <c r="Q763" t="str">
        <f>LEFT($N763,SEARCH("/",$N763) - 1)</f>
        <v>publishing</v>
      </c>
      <c r="R763" t="str">
        <f>RIGHT($N763,LEN($N763) - SEARCH("/",$N763))</f>
        <v>fiction</v>
      </c>
      <c r="S763" s="9">
        <f>((($J763/60)/60)/24)+DATE(1970,1,1)</f>
        <v>41642.751458333332</v>
      </c>
      <c r="T763" s="9">
        <f>((($I763/60)/60)/24)+DATE(1970,1,1)</f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IF($D764=0,0,$E764*100/$D764)</f>
        <v>0</v>
      </c>
      <c r="P764" t="e">
        <f>$E764/$L764</f>
        <v>#DIV/0!</v>
      </c>
      <c r="Q764" t="str">
        <f>LEFT($N764,SEARCH("/",$N764) - 1)</f>
        <v>publishing</v>
      </c>
      <c r="R764" t="str">
        <f>RIGHT($N764,LEN($N764) - SEARCH("/",$N764))</f>
        <v>fiction</v>
      </c>
      <c r="S764" s="9">
        <f>((($J764/60)/60)/24)+DATE(1970,1,1)</f>
        <v>42690.858449074076</v>
      </c>
      <c r="T764" s="9">
        <f>((($I764/60)/60)/24)+DATE(1970,1,1)</f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IF($D765=0,0,$E765*100/$D765)</f>
        <v>0.11655011655011654</v>
      </c>
      <c r="P765">
        <f>$E765/$L765</f>
        <v>5</v>
      </c>
      <c r="Q765" t="str">
        <f>LEFT($N765,SEARCH("/",$N765) - 1)</f>
        <v>publishing</v>
      </c>
      <c r="R765" t="str">
        <f>RIGHT($N765,LEN($N765) - SEARCH("/",$N765))</f>
        <v>fiction</v>
      </c>
      <c r="S765" s="9">
        <f>((($J765/60)/60)/24)+DATE(1970,1,1)</f>
        <v>41471.446851851848</v>
      </c>
      <c r="T765" s="9">
        <f>((($I765/60)/60)/24)+DATE(1970,1,1)</f>
        <v>41501.446851851848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IF($D766=0,0,$E766*100/$D766)</f>
        <v>0</v>
      </c>
      <c r="P766" t="e">
        <f>$E766/$L766</f>
        <v>#DIV/0!</v>
      </c>
      <c r="Q766" t="str">
        <f>LEFT($N766,SEARCH("/",$N766) - 1)</f>
        <v>publishing</v>
      </c>
      <c r="R766" t="str">
        <f>RIGHT($N766,LEN($N766) - SEARCH("/",$N766))</f>
        <v>fiction</v>
      </c>
      <c r="S766" s="9">
        <f>((($J766/60)/60)/24)+DATE(1970,1,1)</f>
        <v>42227.173159722224</v>
      </c>
      <c r="T766" s="9">
        <f>((($I766/60)/60)/24)+DATE(1970,1,1)</f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IF($D767=0,0,$E767*100/$D767)</f>
        <v>36.014285714285712</v>
      </c>
      <c r="P767">
        <f>$E767/$L767</f>
        <v>57.295454545454547</v>
      </c>
      <c r="Q767" t="str">
        <f>LEFT($N767,SEARCH("/",$N767) - 1)</f>
        <v>publishing</v>
      </c>
      <c r="R767" t="str">
        <f>RIGHT($N767,LEN($N767) - SEARCH("/",$N767))</f>
        <v>fiction</v>
      </c>
      <c r="S767" s="9">
        <f>((($J767/60)/60)/24)+DATE(1970,1,1)</f>
        <v>41901.542638888888</v>
      </c>
      <c r="T767" s="9">
        <f>((($I767/60)/60)/24)+DATE(1970,1,1)</f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IF($D768=0,0,$E768*100/$D768)</f>
        <v>0</v>
      </c>
      <c r="P768" t="e">
        <f>$E768/$L768</f>
        <v>#DIV/0!</v>
      </c>
      <c r="Q768" t="str">
        <f>LEFT($N768,SEARCH("/",$N768) - 1)</f>
        <v>publishing</v>
      </c>
      <c r="R768" t="str">
        <f>RIGHT($N768,LEN($N768) - SEARCH("/",$N768))</f>
        <v>fiction</v>
      </c>
      <c r="S768" s="9">
        <f>((($J768/60)/60)/24)+DATE(1970,1,1)</f>
        <v>42021.783368055556</v>
      </c>
      <c r="T768" s="9">
        <f>((($I768/60)/60)/24)+DATE(1970,1,1)</f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IF($D769=0,0,$E769*100/$D769)</f>
        <v>3.54</v>
      </c>
      <c r="P769">
        <f>$E769/$L769</f>
        <v>59</v>
      </c>
      <c r="Q769" t="str">
        <f>LEFT($N769,SEARCH("/",$N769) - 1)</f>
        <v>publishing</v>
      </c>
      <c r="R769" t="str">
        <f>RIGHT($N769,LEN($N769) - SEARCH("/",$N769))</f>
        <v>fiction</v>
      </c>
      <c r="S769" s="9">
        <f>((($J769/60)/60)/24)+DATE(1970,1,1)</f>
        <v>42115.143634259264</v>
      </c>
      <c r="T769" s="9">
        <f>((($I769/60)/60)/24)+DATE(1970,1,1)</f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IF($D770=0,0,$E770*100/$D770)</f>
        <v>0</v>
      </c>
      <c r="P770" t="e">
        <f>$E770/$L770</f>
        <v>#DIV/0!</v>
      </c>
      <c r="Q770" t="str">
        <f>LEFT($N770,SEARCH("/",$N770) - 1)</f>
        <v>publishing</v>
      </c>
      <c r="R770" t="str">
        <f>RIGHT($N770,LEN($N770) - SEARCH("/",$N770))</f>
        <v>fiction</v>
      </c>
      <c r="S770" s="9">
        <f>((($J770/60)/60)/24)+DATE(1970,1,1)</f>
        <v>41594.207060185188</v>
      </c>
      <c r="T770" s="9">
        <f>((($I770/60)/60)/24)+DATE(1970,1,1)</f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IF($D771=0,0,$E771*100/$D771)</f>
        <v>41.4</v>
      </c>
      <c r="P771">
        <f>$E771/$L771</f>
        <v>31.846153846153847</v>
      </c>
      <c r="Q771" t="str">
        <f>LEFT($N771,SEARCH("/",$N771) - 1)</f>
        <v>publishing</v>
      </c>
      <c r="R771" t="str">
        <f>RIGHT($N771,LEN($N771) - SEARCH("/",$N771))</f>
        <v>fiction</v>
      </c>
      <c r="S771" s="9">
        <f>((($J771/60)/60)/24)+DATE(1970,1,1)</f>
        <v>41604.996458333335</v>
      </c>
      <c r="T771" s="9">
        <f>((($I771/60)/60)/24)+DATE(1970,1,1)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IF($D772=0,0,$E772*100/$D772)</f>
        <v>0</v>
      </c>
      <c r="P772" t="e">
        <f>$E772/$L772</f>
        <v>#DIV/0!</v>
      </c>
      <c r="Q772" t="str">
        <f>LEFT($N772,SEARCH("/",$N772) - 1)</f>
        <v>publishing</v>
      </c>
      <c r="R772" t="str">
        <f>RIGHT($N772,LEN($N772) - SEARCH("/",$N772))</f>
        <v>fiction</v>
      </c>
      <c r="S772" s="9">
        <f>((($J772/60)/60)/24)+DATE(1970,1,1)</f>
        <v>41289.999641203707</v>
      </c>
      <c r="T772" s="9">
        <f>((($I772/60)/60)/24)+DATE(1970,1,1)</f>
        <v>41329.999641203707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IF($D773=0,0,$E773*100/$D773)</f>
        <v>2.6315789473684209E-2</v>
      </c>
      <c r="P773">
        <f>$E773/$L773</f>
        <v>10</v>
      </c>
      <c r="Q773" t="str">
        <f>LEFT($N773,SEARCH("/",$N773) - 1)</f>
        <v>publishing</v>
      </c>
      <c r="R773" t="str">
        <f>RIGHT($N773,LEN($N773) - SEARCH("/",$N773))</f>
        <v>fiction</v>
      </c>
      <c r="S773" s="9">
        <f>((($J773/60)/60)/24)+DATE(1970,1,1)</f>
        <v>42349.824097222227</v>
      </c>
      <c r="T773" s="9">
        <f>((($I773/60)/60)/24)+DATE(1970,1,1)</f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IF($D774=0,0,$E774*100/$D774)</f>
        <v>3.3333333333333335</v>
      </c>
      <c r="P774">
        <f>$E774/$L774</f>
        <v>50</v>
      </c>
      <c r="Q774" t="str">
        <f>LEFT($N774,SEARCH("/",$N774) - 1)</f>
        <v>publishing</v>
      </c>
      <c r="R774" t="str">
        <f>RIGHT($N774,LEN($N774) - SEARCH("/",$N774))</f>
        <v>fiction</v>
      </c>
      <c r="S774" s="9">
        <f>((($J774/60)/60)/24)+DATE(1970,1,1)</f>
        <v>40068.056932870371</v>
      </c>
      <c r="T774" s="9">
        <f>((($I774/60)/60)/24)+DATE(1970,1,1)</f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IF($D775=0,0,$E775*100/$D775)</f>
        <v>0.85129023676509707</v>
      </c>
      <c r="P775">
        <f>$E775/$L775</f>
        <v>16</v>
      </c>
      <c r="Q775" t="str">
        <f>LEFT($N775,SEARCH("/",$N775) - 1)</f>
        <v>publishing</v>
      </c>
      <c r="R775" t="str">
        <f>RIGHT($N775,LEN($N775) - SEARCH("/",$N775))</f>
        <v>fiction</v>
      </c>
      <c r="S775" s="9">
        <f>((($J775/60)/60)/24)+DATE(1970,1,1)</f>
        <v>42100.735937499994</v>
      </c>
      <c r="T775" s="9">
        <f>((($I775/60)/60)/24)+DATE(1970,1,1)</f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IF($D776=0,0,$E776*100/$D776)</f>
        <v>70.2</v>
      </c>
      <c r="P776">
        <f>$E776/$L776</f>
        <v>39</v>
      </c>
      <c r="Q776" t="str">
        <f>LEFT($N776,SEARCH("/",$N776) - 1)</f>
        <v>publishing</v>
      </c>
      <c r="R776" t="str">
        <f>RIGHT($N776,LEN($N776) - SEARCH("/",$N776))</f>
        <v>fiction</v>
      </c>
      <c r="S776" s="9">
        <f>((($J776/60)/60)/24)+DATE(1970,1,1)</f>
        <v>41663.780300925922</v>
      </c>
      <c r="T776" s="9">
        <f>((($I776/60)/60)/24)+DATE(1970,1,1)</f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IF($D777=0,0,$E777*100/$D777)</f>
        <v>1.7</v>
      </c>
      <c r="P777">
        <f>$E777/$L777</f>
        <v>34</v>
      </c>
      <c r="Q777" t="str">
        <f>LEFT($N777,SEARCH("/",$N777) - 1)</f>
        <v>publishing</v>
      </c>
      <c r="R777" t="str">
        <f>RIGHT($N777,LEN($N777) - SEARCH("/",$N777))</f>
        <v>fiction</v>
      </c>
      <c r="S777" s="9">
        <f>((($J777/60)/60)/24)+DATE(1970,1,1)</f>
        <v>40863.060127314813</v>
      </c>
      <c r="T777" s="9">
        <f>((($I777/60)/60)/24)+DATE(1970,1,1)</f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IF($D778=0,0,$E778*100/$D778)</f>
        <v>51.4</v>
      </c>
      <c r="P778">
        <f>$E778/$L778</f>
        <v>63.122807017543863</v>
      </c>
      <c r="Q778" t="str">
        <f>LEFT($N778,SEARCH("/",$N778) - 1)</f>
        <v>publishing</v>
      </c>
      <c r="R778" t="str">
        <f>RIGHT($N778,LEN($N778) - SEARCH("/",$N778))</f>
        <v>fiction</v>
      </c>
      <c r="S778" s="9">
        <f>((($J778/60)/60)/24)+DATE(1970,1,1)</f>
        <v>42250.685706018514</v>
      </c>
      <c r="T778" s="9">
        <f>((($I778/60)/60)/24)+DATE(1970,1,1)</f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IF($D779=0,0,$E779*100/$D779)</f>
        <v>0.7</v>
      </c>
      <c r="P779">
        <f>$E779/$L779</f>
        <v>7</v>
      </c>
      <c r="Q779" t="str">
        <f>LEFT($N779,SEARCH("/",$N779) - 1)</f>
        <v>publishing</v>
      </c>
      <c r="R779" t="str">
        <f>RIGHT($N779,LEN($N779) - SEARCH("/",$N779))</f>
        <v>fiction</v>
      </c>
      <c r="S779" s="9">
        <f>((($J779/60)/60)/24)+DATE(1970,1,1)</f>
        <v>41456.981215277774</v>
      </c>
      <c r="T779" s="9">
        <f>((($I779/60)/60)/24)+DATE(1970,1,1)</f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IF($D780=0,0,$E780*100/$D780)</f>
        <v>0.4</v>
      </c>
      <c r="P780">
        <f>$E780/$L780</f>
        <v>2</v>
      </c>
      <c r="Q780" t="str">
        <f>LEFT($N780,SEARCH("/",$N780) - 1)</f>
        <v>publishing</v>
      </c>
      <c r="R780" t="str">
        <f>RIGHT($N780,LEN($N780) - SEARCH("/",$N780))</f>
        <v>fiction</v>
      </c>
      <c r="S780" s="9">
        <f>((($J780/60)/60)/24)+DATE(1970,1,1)</f>
        <v>41729.702314814815</v>
      </c>
      <c r="T780" s="9">
        <f>((($I780/60)/60)/24)+DATE(1970,1,1)</f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IF($D781=0,0,$E781*100/$D781)</f>
        <v>2.6666666666666665</v>
      </c>
      <c r="P781">
        <f>$E781/$L781</f>
        <v>66.666666666666671</v>
      </c>
      <c r="Q781" t="str">
        <f>LEFT($N781,SEARCH("/",$N781) - 1)</f>
        <v>publishing</v>
      </c>
      <c r="R781" t="str">
        <f>RIGHT($N781,LEN($N781) - SEARCH("/",$N781))</f>
        <v>fiction</v>
      </c>
      <c r="S781" s="9">
        <f>((($J781/60)/60)/24)+DATE(1970,1,1)</f>
        <v>40436.68408564815</v>
      </c>
      <c r="T781" s="9">
        <f>((($I781/60)/60)/24)+DATE(1970,1,1)</f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IF($D782=0,0,$E782*100/$D782)</f>
        <v>104</v>
      </c>
      <c r="P782">
        <f>$E782/$L782</f>
        <v>38.518518518518519</v>
      </c>
      <c r="Q782" t="str">
        <f>LEFT($N782,SEARCH("/",$N782) - 1)</f>
        <v>music</v>
      </c>
      <c r="R782" t="str">
        <f>RIGHT($N782,LEN($N782) - SEARCH("/",$N782))</f>
        <v>rock</v>
      </c>
      <c r="S782" s="9">
        <f>((($J782/60)/60)/24)+DATE(1970,1,1)</f>
        <v>40636.673900462964</v>
      </c>
      <c r="T782" s="9">
        <f>((($I782/60)/60)/24)+DATE(1970,1,1)</f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IF($D783=0,0,$E783*100/$D783)</f>
        <v>133.15375</v>
      </c>
      <c r="P783">
        <f>$E783/$L783</f>
        <v>42.609200000000001</v>
      </c>
      <c r="Q783" t="str">
        <f>LEFT($N783,SEARCH("/",$N783) - 1)</f>
        <v>music</v>
      </c>
      <c r="R783" t="str">
        <f>RIGHT($N783,LEN($N783) - SEARCH("/",$N783))</f>
        <v>rock</v>
      </c>
      <c r="S783" s="9">
        <f>((($J783/60)/60)/24)+DATE(1970,1,1)</f>
        <v>41403.000856481485</v>
      </c>
      <c r="T783" s="9">
        <f>((($I783/60)/60)/24)+DATE(1970,1,1)</f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IF($D784=0,0,$E784*100/$D784)</f>
        <v>100</v>
      </c>
      <c r="P784">
        <f>$E784/$L784</f>
        <v>50</v>
      </c>
      <c r="Q784" t="str">
        <f>LEFT($N784,SEARCH("/",$N784) - 1)</f>
        <v>music</v>
      </c>
      <c r="R784" t="str">
        <f>RIGHT($N784,LEN($N784) - SEARCH("/",$N784))</f>
        <v>rock</v>
      </c>
      <c r="S784" s="9">
        <f>((($J784/60)/60)/24)+DATE(1970,1,1)</f>
        <v>41116.758125</v>
      </c>
      <c r="T784" s="9">
        <f>((($I784/60)/60)/24)+DATE(1970,1,1)</f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IF($D785=0,0,$E785*100/$D785)</f>
        <v>148.13333333333333</v>
      </c>
      <c r="P785">
        <f>$E785/$L785</f>
        <v>63.485714285714288</v>
      </c>
      <c r="Q785" t="str">
        <f>LEFT($N785,SEARCH("/",$N785) - 1)</f>
        <v>music</v>
      </c>
      <c r="R785" t="str">
        <f>RIGHT($N785,LEN($N785) - SEARCH("/",$N785))</f>
        <v>rock</v>
      </c>
      <c r="S785" s="9">
        <f>((($J785/60)/60)/24)+DATE(1970,1,1)</f>
        <v>40987.773715277777</v>
      </c>
      <c r="T785" s="9">
        <f>((($I785/60)/60)/24)+DATE(1970,1,1)</f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IF($D786=0,0,$E786*100/$D786)</f>
        <v>102.5</v>
      </c>
      <c r="P786">
        <f>$E786/$L786</f>
        <v>102.5</v>
      </c>
      <c r="Q786" t="str">
        <f>LEFT($N786,SEARCH("/",$N786) - 1)</f>
        <v>music</v>
      </c>
      <c r="R786" t="str">
        <f>RIGHT($N786,LEN($N786) - SEARCH("/",$N786))</f>
        <v>rock</v>
      </c>
      <c r="S786" s="9">
        <f>((($J786/60)/60)/24)+DATE(1970,1,1)</f>
        <v>41675.149525462963</v>
      </c>
      <c r="T786" s="9">
        <f>((($I786/60)/60)/24)+DATE(1970,1,1)</f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IF($D787=0,0,$E787*100/$D787)</f>
        <v>180.62799999999999</v>
      </c>
      <c r="P787">
        <f>$E787/$L787</f>
        <v>31.142758620689655</v>
      </c>
      <c r="Q787" t="str">
        <f>LEFT($N787,SEARCH("/",$N787) - 1)</f>
        <v>music</v>
      </c>
      <c r="R787" t="str">
        <f>RIGHT($N787,LEN($N787) - SEARCH("/",$N787))</f>
        <v>rock</v>
      </c>
      <c r="S787" s="9">
        <f>((($J787/60)/60)/24)+DATE(1970,1,1)</f>
        <v>41303.593923611108</v>
      </c>
      <c r="T787" s="9">
        <f>((($I787/60)/60)/24)+DATE(1970,1,1)</f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IF($D788=0,0,$E788*100/$D788)</f>
        <v>142.80000000000001</v>
      </c>
      <c r="P788">
        <f>$E788/$L788</f>
        <v>162.27272727272728</v>
      </c>
      <c r="Q788" t="str">
        <f>LEFT($N788,SEARCH("/",$N788) - 1)</f>
        <v>music</v>
      </c>
      <c r="R788" t="str">
        <f>RIGHT($N788,LEN($N788) - SEARCH("/",$N788))</f>
        <v>rock</v>
      </c>
      <c r="S788" s="9">
        <f>((($J788/60)/60)/24)+DATE(1970,1,1)</f>
        <v>40983.055949074071</v>
      </c>
      <c r="T788" s="9">
        <f>((($I788/60)/60)/24)+DATE(1970,1,1)</f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IF($D789=0,0,$E789*100/$D789)</f>
        <v>114.16666666666667</v>
      </c>
      <c r="P789">
        <f>$E789/$L789</f>
        <v>80.588235294117652</v>
      </c>
      <c r="Q789" t="str">
        <f>LEFT($N789,SEARCH("/",$N789) - 1)</f>
        <v>music</v>
      </c>
      <c r="R789" t="str">
        <f>RIGHT($N789,LEN($N789) - SEARCH("/",$N789))</f>
        <v>rock</v>
      </c>
      <c r="S789" s="9">
        <f>((($J789/60)/60)/24)+DATE(1970,1,1)</f>
        <v>41549.627615740741</v>
      </c>
      <c r="T789" s="9">
        <f>((($I789/60)/60)/24)+DATE(1970,1,1)</f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IF($D790=0,0,$E790*100/$D790)</f>
        <v>203.505</v>
      </c>
      <c r="P790">
        <f>$E790/$L790</f>
        <v>59.85441176470588</v>
      </c>
      <c r="Q790" t="str">
        <f>LEFT($N790,SEARCH("/",$N790) - 1)</f>
        <v>music</v>
      </c>
      <c r="R790" t="str">
        <f>RIGHT($N790,LEN($N790) - SEARCH("/",$N790))</f>
        <v>rock</v>
      </c>
      <c r="S790" s="9">
        <f>((($J790/60)/60)/24)+DATE(1970,1,1)</f>
        <v>41059.006805555553</v>
      </c>
      <c r="T790" s="9">
        <f>((($I790/60)/60)/24)+DATE(1970,1,1)</f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IF($D791=0,0,$E791*100/$D791)</f>
        <v>109.41176470588235</v>
      </c>
      <c r="P791">
        <f>$E791/$L791</f>
        <v>132.85714285714286</v>
      </c>
      <c r="Q791" t="str">
        <f>LEFT($N791,SEARCH("/",$N791) - 1)</f>
        <v>music</v>
      </c>
      <c r="R791" t="str">
        <f>RIGHT($N791,LEN($N791) - SEARCH("/",$N791))</f>
        <v>rock</v>
      </c>
      <c r="S791" s="9">
        <f>((($J791/60)/60)/24)+DATE(1970,1,1)</f>
        <v>41277.186111111114</v>
      </c>
      <c r="T791" s="9">
        <f>((($I791/60)/60)/24)+DATE(1970,1,1)</f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IF($D792=0,0,$E792*100/$D792)</f>
        <v>144.37459999999999</v>
      </c>
      <c r="P792">
        <f>$E792/$L792</f>
        <v>92.547820512820508</v>
      </c>
      <c r="Q792" t="str">
        <f>LEFT($N792,SEARCH("/",$N792) - 1)</f>
        <v>music</v>
      </c>
      <c r="R792" t="str">
        <f>RIGHT($N792,LEN($N792) - SEARCH("/",$N792))</f>
        <v>rock</v>
      </c>
      <c r="S792" s="9">
        <f>((($J792/60)/60)/24)+DATE(1970,1,1)</f>
        <v>41276.047905092593</v>
      </c>
      <c r="T792" s="9">
        <f>((($I792/60)/60)/24)+DATE(1970,1,1)</f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IF($D793=0,0,$E793*100/$D793)</f>
        <v>103.86666666666666</v>
      </c>
      <c r="P793">
        <f>$E793/$L793</f>
        <v>60.859375</v>
      </c>
      <c r="Q793" t="str">
        <f>LEFT($N793,SEARCH("/",$N793) - 1)</f>
        <v>music</v>
      </c>
      <c r="R793" t="str">
        <f>RIGHT($N793,LEN($N793) - SEARCH("/",$N793))</f>
        <v>rock</v>
      </c>
      <c r="S793" s="9">
        <f>((($J793/60)/60)/24)+DATE(1970,1,1)</f>
        <v>41557.780624999999</v>
      </c>
      <c r="T793" s="9">
        <f>((($I793/60)/60)/24)+DATE(1970,1,1)</f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IF($D794=0,0,$E794*100/$D794)</f>
        <v>100.4444</v>
      </c>
      <c r="P794">
        <f>$E794/$L794</f>
        <v>41.851833333333339</v>
      </c>
      <c r="Q794" t="str">
        <f>LEFT($N794,SEARCH("/",$N794) - 1)</f>
        <v>music</v>
      </c>
      <c r="R794" t="str">
        <f>RIGHT($N794,LEN($N794) - SEARCH("/",$N794))</f>
        <v>rock</v>
      </c>
      <c r="S794" s="9">
        <f>((($J794/60)/60)/24)+DATE(1970,1,1)</f>
        <v>41555.873645833337</v>
      </c>
      <c r="T794" s="9">
        <f>((($I794/60)/60)/24)+DATE(1970,1,1)</f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IF($D795=0,0,$E795*100/$D795)</f>
        <v>102.77927272727273</v>
      </c>
      <c r="P795">
        <f>$E795/$L795</f>
        <v>88.325937499999995</v>
      </c>
      <c r="Q795" t="str">
        <f>LEFT($N795,SEARCH("/",$N795) - 1)</f>
        <v>music</v>
      </c>
      <c r="R795" t="str">
        <f>RIGHT($N795,LEN($N795) - SEARCH("/",$N795))</f>
        <v>rock</v>
      </c>
      <c r="S795" s="9">
        <f>((($J795/60)/60)/24)+DATE(1970,1,1)</f>
        <v>41442.741249999999</v>
      </c>
      <c r="T795" s="9">
        <f>((($I795/60)/60)/24)+DATE(1970,1,1)</f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IF($D796=0,0,$E796*100/$D796)</f>
        <v>105.3125</v>
      </c>
      <c r="P796">
        <f>$E796/$L796</f>
        <v>158.96226415094338</v>
      </c>
      <c r="Q796" t="str">
        <f>LEFT($N796,SEARCH("/",$N796) - 1)</f>
        <v>music</v>
      </c>
      <c r="R796" t="str">
        <f>RIGHT($N796,LEN($N796) - SEARCH("/",$N796))</f>
        <v>rock</v>
      </c>
      <c r="S796" s="9">
        <f>((($J796/60)/60)/24)+DATE(1970,1,1)</f>
        <v>40736.115011574075</v>
      </c>
      <c r="T796" s="9">
        <f>((($I796/60)/60)/24)+DATE(1970,1,1)</f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IF($D797=0,0,$E797*100/$D797)</f>
        <v>111.78571428571429</v>
      </c>
      <c r="P797">
        <f>$E797/$L797</f>
        <v>85.054347826086953</v>
      </c>
      <c r="Q797" t="str">
        <f>LEFT($N797,SEARCH("/",$N797) - 1)</f>
        <v>music</v>
      </c>
      <c r="R797" t="str">
        <f>RIGHT($N797,LEN($N797) - SEARCH("/",$N797))</f>
        <v>rock</v>
      </c>
      <c r="S797" s="9">
        <f>((($J797/60)/60)/24)+DATE(1970,1,1)</f>
        <v>40963.613032407404</v>
      </c>
      <c r="T797" s="9">
        <f>((($I797/60)/60)/24)+DATE(1970,1,1)</f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IF($D798=0,0,$E798*100/$D798)</f>
        <v>101.35</v>
      </c>
      <c r="P798">
        <f>$E798/$L798</f>
        <v>112.61111111111111</v>
      </c>
      <c r="Q798" t="str">
        <f>LEFT($N798,SEARCH("/",$N798) - 1)</f>
        <v>music</v>
      </c>
      <c r="R798" t="str">
        <f>RIGHT($N798,LEN($N798) - SEARCH("/",$N798))</f>
        <v>rock</v>
      </c>
      <c r="S798" s="9">
        <f>((($J798/60)/60)/24)+DATE(1970,1,1)</f>
        <v>41502.882928240739</v>
      </c>
      <c r="T798" s="9">
        <f>((($I798/60)/60)/24)+DATE(1970,1,1)</f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IF($D799=0,0,$E799*100/$D799)</f>
        <v>107.53333333333333</v>
      </c>
      <c r="P799">
        <f>$E799/$L799</f>
        <v>45.436619718309856</v>
      </c>
      <c r="Q799" t="str">
        <f>LEFT($N799,SEARCH("/",$N799) - 1)</f>
        <v>music</v>
      </c>
      <c r="R799" t="str">
        <f>RIGHT($N799,LEN($N799) - SEARCH("/",$N799))</f>
        <v>rock</v>
      </c>
      <c r="S799" s="9">
        <f>((($J799/60)/60)/24)+DATE(1970,1,1)</f>
        <v>40996.994074074071</v>
      </c>
      <c r="T799" s="9">
        <f>((($I799/60)/60)/24)+DATE(1970,1,1)</f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IF($D800=0,0,$E800*100/$D800)</f>
        <v>114.88571428571429</v>
      </c>
      <c r="P800">
        <f>$E800/$L800</f>
        <v>46.218390804597703</v>
      </c>
      <c r="Q800" t="str">
        <f>LEFT($N800,SEARCH("/",$N800) - 1)</f>
        <v>music</v>
      </c>
      <c r="R800" t="str">
        <f>RIGHT($N800,LEN($N800) - SEARCH("/",$N800))</f>
        <v>rock</v>
      </c>
      <c r="S800" s="9">
        <f>((($J800/60)/60)/24)+DATE(1970,1,1)</f>
        <v>41882.590127314819</v>
      </c>
      <c r="T800" s="9">
        <f>((($I800/60)/60)/24)+DATE(1970,1,1)</f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IF($D801=0,0,$E801*100/$D801)</f>
        <v>100.02</v>
      </c>
      <c r="P801">
        <f>$E801/$L801</f>
        <v>178.60714285714286</v>
      </c>
      <c r="Q801" t="str">
        <f>LEFT($N801,SEARCH("/",$N801) - 1)</f>
        <v>music</v>
      </c>
      <c r="R801" t="str">
        <f>RIGHT($N801,LEN($N801) - SEARCH("/",$N801))</f>
        <v>rock</v>
      </c>
      <c r="S801" s="9">
        <f>((($J801/60)/60)/24)+DATE(1970,1,1)</f>
        <v>40996.667199074072</v>
      </c>
      <c r="T801" s="9">
        <f>((($I801/60)/60)/24)+DATE(1970,1,1)</f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IF($D802=0,0,$E802*100/$D802)</f>
        <v>152.13333333333333</v>
      </c>
      <c r="P802">
        <f>$E802/$L802</f>
        <v>40.75</v>
      </c>
      <c r="Q802" t="str">
        <f>LEFT($N802,SEARCH("/",$N802) - 1)</f>
        <v>music</v>
      </c>
      <c r="R802" t="str">
        <f>RIGHT($N802,LEN($N802) - SEARCH("/",$N802))</f>
        <v>rock</v>
      </c>
      <c r="S802" s="9">
        <f>((($J802/60)/60)/24)+DATE(1970,1,1)</f>
        <v>41863.433495370373</v>
      </c>
      <c r="T802" s="9">
        <f>((($I802/60)/60)/24)+DATE(1970,1,1)</f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IF($D803=0,0,$E803*100/$D803)</f>
        <v>111.52149999999999</v>
      </c>
      <c r="P803">
        <f>$E803/$L803</f>
        <v>43.733921568627444</v>
      </c>
      <c r="Q803" t="str">
        <f>LEFT($N803,SEARCH("/",$N803) - 1)</f>
        <v>music</v>
      </c>
      <c r="R803" t="str">
        <f>RIGHT($N803,LEN($N803) - SEARCH("/",$N803))</f>
        <v>rock</v>
      </c>
      <c r="S803" s="9">
        <f>((($J803/60)/60)/24)+DATE(1970,1,1)</f>
        <v>40695.795370370368</v>
      </c>
      <c r="T803" s="9">
        <f>((($I803/60)/60)/24)+DATE(1970,1,1)</f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IF($D804=0,0,$E804*100/$D804)</f>
        <v>101.33333333333333</v>
      </c>
      <c r="P804">
        <f>$E804/$L804</f>
        <v>81.066666666666663</v>
      </c>
      <c r="Q804" t="str">
        <f>LEFT($N804,SEARCH("/",$N804) - 1)</f>
        <v>music</v>
      </c>
      <c r="R804" t="str">
        <f>RIGHT($N804,LEN($N804) - SEARCH("/",$N804))</f>
        <v>rock</v>
      </c>
      <c r="S804" s="9">
        <f>((($J804/60)/60)/24)+DATE(1970,1,1)</f>
        <v>41123.022268518522</v>
      </c>
      <c r="T804" s="9">
        <f>((($I804/60)/60)/24)+DATE(1970,1,1)</f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IF($D805=0,0,$E805*100/$D805)</f>
        <v>123.26086956521739</v>
      </c>
      <c r="P805">
        <f>$E805/$L805</f>
        <v>74.60526315789474</v>
      </c>
      <c r="Q805" t="str">
        <f>LEFT($N805,SEARCH("/",$N805) - 1)</f>
        <v>music</v>
      </c>
      <c r="R805" t="str">
        <f>RIGHT($N805,LEN($N805) - SEARCH("/",$N805))</f>
        <v>rock</v>
      </c>
      <c r="S805" s="9">
        <f>((($J805/60)/60)/24)+DATE(1970,1,1)</f>
        <v>40665.949976851851</v>
      </c>
      <c r="T805" s="9">
        <f>((($I805/60)/60)/24)+DATE(1970,1,1)</f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IF($D806=0,0,$E806*100/$D806)</f>
        <v>100</v>
      </c>
      <c r="P806">
        <f>$E806/$L806</f>
        <v>305.55555555555554</v>
      </c>
      <c r="Q806" t="str">
        <f>LEFT($N806,SEARCH("/",$N806) - 1)</f>
        <v>music</v>
      </c>
      <c r="R806" t="str">
        <f>RIGHT($N806,LEN($N806) - SEARCH("/",$N806))</f>
        <v>rock</v>
      </c>
      <c r="S806" s="9">
        <f>((($J806/60)/60)/24)+DATE(1970,1,1)</f>
        <v>40730.105625000004</v>
      </c>
      <c r="T806" s="9">
        <f>((($I806/60)/60)/24)+DATE(1970,1,1)</f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IF($D807=0,0,$E807*100/$D807)</f>
        <v>105</v>
      </c>
      <c r="P807">
        <f>$E807/$L807</f>
        <v>58.333333333333336</v>
      </c>
      <c r="Q807" t="str">
        <f>LEFT($N807,SEARCH("/",$N807) - 1)</f>
        <v>music</v>
      </c>
      <c r="R807" t="str">
        <f>RIGHT($N807,LEN($N807) - SEARCH("/",$N807))</f>
        <v>rock</v>
      </c>
      <c r="S807" s="9">
        <f>((($J807/60)/60)/24)+DATE(1970,1,1)</f>
        <v>40690.823055555556</v>
      </c>
      <c r="T807" s="9">
        <f>((($I807/60)/60)/24)+DATE(1970,1,1)</f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IF($D808=0,0,$E808*100/$D808)</f>
        <v>104.4375</v>
      </c>
      <c r="P808">
        <f>$E808/$L808</f>
        <v>117.67605633802818</v>
      </c>
      <c r="Q808" t="str">
        <f>LEFT($N808,SEARCH("/",$N808) - 1)</f>
        <v>music</v>
      </c>
      <c r="R808" t="str">
        <f>RIGHT($N808,LEN($N808) - SEARCH("/",$N808))</f>
        <v>rock</v>
      </c>
      <c r="S808" s="9">
        <f>((($J808/60)/60)/24)+DATE(1970,1,1)</f>
        <v>40763.691423611112</v>
      </c>
      <c r="T808" s="9">
        <f>((($I808/60)/60)/24)+DATE(1970,1,1)</f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IF($D809=0,0,$E809*100/$D809)</f>
        <v>105.125</v>
      </c>
      <c r="P809">
        <f>$E809/$L809</f>
        <v>73.771929824561397</v>
      </c>
      <c r="Q809" t="str">
        <f>LEFT($N809,SEARCH("/",$N809) - 1)</f>
        <v>music</v>
      </c>
      <c r="R809" t="str">
        <f>RIGHT($N809,LEN($N809) - SEARCH("/",$N809))</f>
        <v>rock</v>
      </c>
      <c r="S809" s="9">
        <f>((($J809/60)/60)/24)+DATE(1970,1,1)</f>
        <v>42759.628599537042</v>
      </c>
      <c r="T809" s="9">
        <f>((($I809/60)/60)/24)+DATE(1970,1,1)</f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IF($D810=0,0,$E810*100/$D810)</f>
        <v>100</v>
      </c>
      <c r="P810">
        <f>$E810/$L810</f>
        <v>104.65116279069767</v>
      </c>
      <c r="Q810" t="str">
        <f>LEFT($N810,SEARCH("/",$N810) - 1)</f>
        <v>music</v>
      </c>
      <c r="R810" t="str">
        <f>RIGHT($N810,LEN($N810) - SEARCH("/",$N810))</f>
        <v>rock</v>
      </c>
      <c r="S810" s="9">
        <f>((($J810/60)/60)/24)+DATE(1970,1,1)</f>
        <v>41962.100532407407</v>
      </c>
      <c r="T810" s="9">
        <f>((($I810/60)/60)/24)+DATE(1970,1,1)</f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IF($D811=0,0,$E811*100/$D811)</f>
        <v>103.77500000000001</v>
      </c>
      <c r="P811">
        <f>$E811/$L811</f>
        <v>79.82692307692308</v>
      </c>
      <c r="Q811" t="str">
        <f>LEFT($N811,SEARCH("/",$N811) - 1)</f>
        <v>music</v>
      </c>
      <c r="R811" t="str">
        <f>RIGHT($N811,LEN($N811) - SEARCH("/",$N811))</f>
        <v>rock</v>
      </c>
      <c r="S811" s="9">
        <f>((($J811/60)/60)/24)+DATE(1970,1,1)</f>
        <v>41628.833680555559</v>
      </c>
      <c r="T811" s="9">
        <f>((($I811/60)/60)/24)+DATE(1970,1,1)</f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IF($D812=0,0,$E812*100/$D812)</f>
        <v>105</v>
      </c>
      <c r="P812">
        <f>$E812/$L812</f>
        <v>58.333333333333336</v>
      </c>
      <c r="Q812" t="str">
        <f>LEFT($N812,SEARCH("/",$N812) - 1)</f>
        <v>music</v>
      </c>
      <c r="R812" t="str">
        <f>RIGHT($N812,LEN($N812) - SEARCH("/",$N812))</f>
        <v>rock</v>
      </c>
      <c r="S812" s="9">
        <f>((($J812/60)/60)/24)+DATE(1970,1,1)</f>
        <v>41123.056273148148</v>
      </c>
      <c r="T812" s="9">
        <f>((($I812/60)/60)/24)+DATE(1970,1,1)</f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IF($D813=0,0,$E813*100/$D813)</f>
        <v>104</v>
      </c>
      <c r="P813">
        <f>$E813/$L813</f>
        <v>86.666666666666671</v>
      </c>
      <c r="Q813" t="str">
        <f>LEFT($N813,SEARCH("/",$N813) - 1)</f>
        <v>music</v>
      </c>
      <c r="R813" t="str">
        <f>RIGHT($N813,LEN($N813) - SEARCH("/",$N813))</f>
        <v>rock</v>
      </c>
      <c r="S813" s="9">
        <f>((($J813/60)/60)/24)+DATE(1970,1,1)</f>
        <v>41443.643541666665</v>
      </c>
      <c r="T813" s="9">
        <f>((($I813/60)/60)/24)+DATE(1970,1,1)</f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IF($D814=0,0,$E814*100/$D814)</f>
        <v>151.83333333333334</v>
      </c>
      <c r="P814">
        <f>$E814/$L814</f>
        <v>27.606060606060606</v>
      </c>
      <c r="Q814" t="str">
        <f>LEFT($N814,SEARCH("/",$N814) - 1)</f>
        <v>music</v>
      </c>
      <c r="R814" t="str">
        <f>RIGHT($N814,LEN($N814) - SEARCH("/",$N814))</f>
        <v>rock</v>
      </c>
      <c r="S814" s="9">
        <f>((($J814/60)/60)/24)+DATE(1970,1,1)</f>
        <v>41282.017962962964</v>
      </c>
      <c r="T814" s="9">
        <f>((($I814/60)/60)/24)+DATE(1970,1,1)</f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IF($D815=0,0,$E815*100/$D815)</f>
        <v>159.99600000000001</v>
      </c>
      <c r="P815">
        <f>$E815/$L815</f>
        <v>24.999375000000001</v>
      </c>
      <c r="Q815" t="str">
        <f>LEFT($N815,SEARCH("/",$N815) - 1)</f>
        <v>music</v>
      </c>
      <c r="R815" t="str">
        <f>RIGHT($N815,LEN($N815) - SEARCH("/",$N815))</f>
        <v>rock</v>
      </c>
      <c r="S815" s="9">
        <f>((($J815/60)/60)/24)+DATE(1970,1,1)</f>
        <v>41080.960243055553</v>
      </c>
      <c r="T815" s="9">
        <f>((($I815/60)/60)/24)+DATE(1970,1,1)</f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IF($D816=0,0,$E816*100/$D816)</f>
        <v>127.3</v>
      </c>
      <c r="P816">
        <f>$E816/$L816</f>
        <v>45.464285714285715</v>
      </c>
      <c r="Q816" t="str">
        <f>LEFT($N816,SEARCH("/",$N816) - 1)</f>
        <v>music</v>
      </c>
      <c r="R816" t="str">
        <f>RIGHT($N816,LEN($N816) - SEARCH("/",$N816))</f>
        <v>rock</v>
      </c>
      <c r="S816" s="9">
        <f>((($J816/60)/60)/24)+DATE(1970,1,1)</f>
        <v>40679.743067129632</v>
      </c>
      <c r="T816" s="9">
        <f>((($I816/60)/60)/24)+DATE(1970,1,1)</f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IF($D817=0,0,$E817*100/$D817)</f>
        <v>107</v>
      </c>
      <c r="P817">
        <f>$E817/$L817</f>
        <v>99.534883720930239</v>
      </c>
      <c r="Q817" t="str">
        <f>LEFT($N817,SEARCH("/",$N817) - 1)</f>
        <v>music</v>
      </c>
      <c r="R817" t="str">
        <f>RIGHT($N817,LEN($N817) - SEARCH("/",$N817))</f>
        <v>rock</v>
      </c>
      <c r="S817" s="9">
        <f>((($J817/60)/60)/24)+DATE(1970,1,1)</f>
        <v>41914.917858796296</v>
      </c>
      <c r="T817" s="9">
        <f>((($I817/60)/60)/24)+DATE(1970,1,1)</f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IF($D818=0,0,$E818*100/$D818)</f>
        <v>115.12214285714286</v>
      </c>
      <c r="P818">
        <f>$E818/$L818</f>
        <v>39.31</v>
      </c>
      <c r="Q818" t="str">
        <f>LEFT($N818,SEARCH("/",$N818) - 1)</f>
        <v>music</v>
      </c>
      <c r="R818" t="str">
        <f>RIGHT($N818,LEN($N818) - SEARCH("/",$N818))</f>
        <v>rock</v>
      </c>
      <c r="S818" s="9">
        <f>((($J818/60)/60)/24)+DATE(1970,1,1)</f>
        <v>41341.870868055557</v>
      </c>
      <c r="T818" s="9">
        <f>((($I818/60)/60)/24)+DATE(1970,1,1)</f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IF($D819=0,0,$E819*100/$D819)</f>
        <v>137.11066666666667</v>
      </c>
      <c r="P819">
        <f>$E819/$L819</f>
        <v>89.419999999999987</v>
      </c>
      <c r="Q819" t="str">
        <f>LEFT($N819,SEARCH("/",$N819) - 1)</f>
        <v>music</v>
      </c>
      <c r="R819" t="str">
        <f>RIGHT($N819,LEN($N819) - SEARCH("/",$N819))</f>
        <v>rock</v>
      </c>
      <c r="S819" s="9">
        <f>((($J819/60)/60)/24)+DATE(1970,1,1)</f>
        <v>40925.599664351852</v>
      </c>
      <c r="T819" s="9">
        <f>((($I819/60)/60)/24)+DATE(1970,1,1)</f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IF($D820=0,0,$E820*100/$D820)</f>
        <v>155.71428571428572</v>
      </c>
      <c r="P820">
        <f>$E820/$L820</f>
        <v>28.684210526315791</v>
      </c>
      <c r="Q820" t="str">
        <f>LEFT($N820,SEARCH("/",$N820) - 1)</f>
        <v>music</v>
      </c>
      <c r="R820" t="str">
        <f>RIGHT($N820,LEN($N820) - SEARCH("/",$N820))</f>
        <v>rock</v>
      </c>
      <c r="S820" s="9">
        <f>((($J820/60)/60)/24)+DATE(1970,1,1)</f>
        <v>41120.882881944446</v>
      </c>
      <c r="T820" s="9">
        <f>((($I820/60)/60)/24)+DATE(1970,1,1)</f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IF($D821=0,0,$E821*100/$D821)</f>
        <v>108.75</v>
      </c>
      <c r="P821">
        <f>$E821/$L821</f>
        <v>31.071428571428573</v>
      </c>
      <c r="Q821" t="str">
        <f>LEFT($N821,SEARCH("/",$N821) - 1)</f>
        <v>music</v>
      </c>
      <c r="R821" t="str">
        <f>RIGHT($N821,LEN($N821) - SEARCH("/",$N821))</f>
        <v>rock</v>
      </c>
      <c r="S821" s="9">
        <f>((($J821/60)/60)/24)+DATE(1970,1,1)</f>
        <v>41619.998310185183</v>
      </c>
      <c r="T821" s="9">
        <f>((($I821/60)/60)/24)+DATE(1970,1,1)</f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IF($D822=0,0,$E822*100/$D822)</f>
        <v>134.05000000000001</v>
      </c>
      <c r="P822">
        <f>$E822/$L822</f>
        <v>70.55263157894737</v>
      </c>
      <c r="Q822" t="str">
        <f>LEFT($N822,SEARCH("/",$N822) - 1)</f>
        <v>music</v>
      </c>
      <c r="R822" t="str">
        <f>RIGHT($N822,LEN($N822) - SEARCH("/",$N822))</f>
        <v>rock</v>
      </c>
      <c r="S822" s="9">
        <f>((($J822/60)/60)/24)+DATE(1970,1,1)</f>
        <v>41768.841921296298</v>
      </c>
      <c r="T822" s="9">
        <f>((($I822/60)/60)/24)+DATE(1970,1,1)</f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IF($D823=0,0,$E823*100/$D823)</f>
        <v>100</v>
      </c>
      <c r="P823">
        <f>$E823/$L823</f>
        <v>224.12820512820514</v>
      </c>
      <c r="Q823" t="str">
        <f>LEFT($N823,SEARCH("/",$N823) - 1)</f>
        <v>music</v>
      </c>
      <c r="R823" t="str">
        <f>RIGHT($N823,LEN($N823) - SEARCH("/",$N823))</f>
        <v>rock</v>
      </c>
      <c r="S823" s="9">
        <f>((($J823/60)/60)/24)+DATE(1970,1,1)</f>
        <v>42093.922048611115</v>
      </c>
      <c r="T823" s="9">
        <f>((($I823/60)/60)/24)+DATE(1970,1,1)</f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IF($D824=0,0,$E824*100/$D824)</f>
        <v>119.16666666666667</v>
      </c>
      <c r="P824">
        <f>$E824/$L824</f>
        <v>51.811594202898547</v>
      </c>
      <c r="Q824" t="str">
        <f>LEFT($N824,SEARCH("/",$N824) - 1)</f>
        <v>music</v>
      </c>
      <c r="R824" t="str">
        <f>RIGHT($N824,LEN($N824) - SEARCH("/",$N824))</f>
        <v>rock</v>
      </c>
      <c r="S824" s="9">
        <f>((($J824/60)/60)/24)+DATE(1970,1,1)</f>
        <v>41157.947337962964</v>
      </c>
      <c r="T824" s="9">
        <f>((($I824/60)/60)/24)+DATE(1970,1,1)</f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IF($D825=0,0,$E825*100/$D825)</f>
        <v>179.5</v>
      </c>
      <c r="P825">
        <f>$E825/$L825</f>
        <v>43.515151515151516</v>
      </c>
      <c r="Q825" t="str">
        <f>LEFT($N825,SEARCH("/",$N825) - 1)</f>
        <v>music</v>
      </c>
      <c r="R825" t="str">
        <f>RIGHT($N825,LEN($N825) - SEARCH("/",$N825))</f>
        <v>rock</v>
      </c>
      <c r="S825" s="9">
        <f>((($J825/60)/60)/24)+DATE(1970,1,1)</f>
        <v>42055.972824074073</v>
      </c>
      <c r="T825" s="9">
        <f>((($I825/60)/60)/24)+DATE(1970,1,1)</f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IF($D826=0,0,$E826*100/$D826)</f>
        <v>134.38124999999999</v>
      </c>
      <c r="P826">
        <f>$E826/$L826</f>
        <v>39.816666666666663</v>
      </c>
      <c r="Q826" t="str">
        <f>LEFT($N826,SEARCH("/",$N826) - 1)</f>
        <v>music</v>
      </c>
      <c r="R826" t="str">
        <f>RIGHT($N826,LEN($N826) - SEARCH("/",$N826))</f>
        <v>rock</v>
      </c>
      <c r="S826" s="9">
        <f>((($J826/60)/60)/24)+DATE(1970,1,1)</f>
        <v>40250.242106481484</v>
      </c>
      <c r="T826" s="9">
        <f>((($I826/60)/60)/24)+DATE(1970,1,1)</f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IF($D827=0,0,$E827*100/$D827)</f>
        <v>100.432</v>
      </c>
      <c r="P827">
        <f>$E827/$L827</f>
        <v>126.8080808080808</v>
      </c>
      <c r="Q827" t="str">
        <f>LEFT($N827,SEARCH("/",$N827) - 1)</f>
        <v>music</v>
      </c>
      <c r="R827" t="str">
        <f>RIGHT($N827,LEN($N827) - SEARCH("/",$N827))</f>
        <v>rock</v>
      </c>
      <c r="S827" s="9">
        <f>((($J827/60)/60)/24)+DATE(1970,1,1)</f>
        <v>41186.306527777779</v>
      </c>
      <c r="T827" s="9">
        <f>((($I827/60)/60)/24)+DATE(1970,1,1)</f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IF($D828=0,0,$E828*100/$D828)</f>
        <v>101.45454545454545</v>
      </c>
      <c r="P828">
        <f>$E828/$L828</f>
        <v>113.87755102040816</v>
      </c>
      <c r="Q828" t="str">
        <f>LEFT($N828,SEARCH("/",$N828) - 1)</f>
        <v>music</v>
      </c>
      <c r="R828" t="str">
        <f>RIGHT($N828,LEN($N828) - SEARCH("/",$N828))</f>
        <v>rock</v>
      </c>
      <c r="S828" s="9">
        <f>((($J828/60)/60)/24)+DATE(1970,1,1)</f>
        <v>40973.038541666669</v>
      </c>
      <c r="T828" s="9">
        <f>((($I828/60)/60)/24)+DATE(1970,1,1)</f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IF($D829=0,0,$E829*100/$D829)</f>
        <v>103.33333333333333</v>
      </c>
      <c r="P829">
        <f>$E829/$L829</f>
        <v>28.181818181818183</v>
      </c>
      <c r="Q829" t="str">
        <f>LEFT($N829,SEARCH("/",$N829) - 1)</f>
        <v>music</v>
      </c>
      <c r="R829" t="str">
        <f>RIGHT($N829,LEN($N829) - SEARCH("/",$N829))</f>
        <v>rock</v>
      </c>
      <c r="S829" s="9">
        <f>((($J829/60)/60)/24)+DATE(1970,1,1)</f>
        <v>40927.473460648151</v>
      </c>
      <c r="T829" s="9">
        <f>((($I829/60)/60)/24)+DATE(1970,1,1)</f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IF($D830=0,0,$E830*100/$D830)</f>
        <v>107</v>
      </c>
      <c r="P830">
        <f>$E830/$L830</f>
        <v>36.60526315789474</v>
      </c>
      <c r="Q830" t="str">
        <f>LEFT($N830,SEARCH("/",$N830) - 1)</f>
        <v>music</v>
      </c>
      <c r="R830" t="str">
        <f>RIGHT($N830,LEN($N830) - SEARCH("/",$N830))</f>
        <v>rock</v>
      </c>
      <c r="S830" s="9">
        <f>((($J830/60)/60)/24)+DATE(1970,1,1)</f>
        <v>41073.050717592596</v>
      </c>
      <c r="T830" s="9">
        <f>((($I830/60)/60)/24)+DATE(1970,1,1)</f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IF($D831=0,0,$E831*100/$D831)</f>
        <v>104</v>
      </c>
      <c r="P831">
        <f>$E831/$L831</f>
        <v>32.5</v>
      </c>
      <c r="Q831" t="str">
        <f>LEFT($N831,SEARCH("/",$N831) - 1)</f>
        <v>music</v>
      </c>
      <c r="R831" t="str">
        <f>RIGHT($N831,LEN($N831) - SEARCH("/",$N831))</f>
        <v>rock</v>
      </c>
      <c r="S831" s="9">
        <f>((($J831/60)/60)/24)+DATE(1970,1,1)</f>
        <v>42504.801388888889</v>
      </c>
      <c r="T831" s="9">
        <f>((($I831/60)/60)/24)+DATE(1970,1,1)</f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IF($D832=0,0,$E832*100/$D832)</f>
        <v>107.83333333333333</v>
      </c>
      <c r="P832">
        <f>$E832/$L832</f>
        <v>60.65625</v>
      </c>
      <c r="Q832" t="str">
        <f>LEFT($N832,SEARCH("/",$N832) - 1)</f>
        <v>music</v>
      </c>
      <c r="R832" t="str">
        <f>RIGHT($N832,LEN($N832) - SEARCH("/",$N832))</f>
        <v>rock</v>
      </c>
      <c r="S832" s="9">
        <f>((($J832/60)/60)/24)+DATE(1970,1,1)</f>
        <v>41325.525752314818</v>
      </c>
      <c r="T832" s="9">
        <f>((($I832/60)/60)/24)+DATE(1970,1,1)</f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IF($D833=0,0,$E833*100/$D833)</f>
        <v>233.33333333333334</v>
      </c>
      <c r="P833">
        <f>$E833/$L833</f>
        <v>175</v>
      </c>
      <c r="Q833" t="str">
        <f>LEFT($N833,SEARCH("/",$N833) - 1)</f>
        <v>music</v>
      </c>
      <c r="R833" t="str">
        <f>RIGHT($N833,LEN($N833) - SEARCH("/",$N833))</f>
        <v>rock</v>
      </c>
      <c r="S833" s="9">
        <f>((($J833/60)/60)/24)+DATE(1970,1,1)</f>
        <v>40996.646921296298</v>
      </c>
      <c r="T833" s="9">
        <f>((($I833/60)/60)/24)+DATE(1970,1,1)</f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IF($D834=0,0,$E834*100/$D834)</f>
        <v>100.60706666666667</v>
      </c>
      <c r="P834">
        <f>$E834/$L834</f>
        <v>97.993896103896105</v>
      </c>
      <c r="Q834" t="str">
        <f>LEFT($N834,SEARCH("/",$N834) - 1)</f>
        <v>music</v>
      </c>
      <c r="R834" t="str">
        <f>RIGHT($N834,LEN($N834) - SEARCH("/",$N834))</f>
        <v>rock</v>
      </c>
      <c r="S834" s="9">
        <f>((($J834/60)/60)/24)+DATE(1970,1,1)</f>
        <v>40869.675173611111</v>
      </c>
      <c r="T834" s="9">
        <f>((($I834/60)/60)/24)+DATE(1970,1,1)</f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IF($D835=0,0,$E835*100/$D835)</f>
        <v>101.66666666666667</v>
      </c>
      <c r="P835">
        <f>$E835/$L835</f>
        <v>148.78048780487805</v>
      </c>
      <c r="Q835" t="str">
        <f>LEFT($N835,SEARCH("/",$N835) - 1)</f>
        <v>music</v>
      </c>
      <c r="R835" t="str">
        <f>RIGHT($N835,LEN($N835) - SEARCH("/",$N835))</f>
        <v>rock</v>
      </c>
      <c r="S835" s="9">
        <f>((($J835/60)/60)/24)+DATE(1970,1,1)</f>
        <v>41718.878182870372</v>
      </c>
      <c r="T835" s="9">
        <f>((($I835/60)/60)/24)+DATE(1970,1,1)</f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IF($D836=0,0,$E836*100/$D836)</f>
        <v>131.01818181818183</v>
      </c>
      <c r="P836">
        <f>$E836/$L836</f>
        <v>96.08</v>
      </c>
      <c r="Q836" t="str">
        <f>LEFT($N836,SEARCH("/",$N836) - 1)</f>
        <v>music</v>
      </c>
      <c r="R836" t="str">
        <f>RIGHT($N836,LEN($N836) - SEARCH("/",$N836))</f>
        <v>rock</v>
      </c>
      <c r="S836" s="9">
        <f>((($J836/60)/60)/24)+DATE(1970,1,1)</f>
        <v>41422.822824074072</v>
      </c>
      <c r="T836" s="9">
        <f>((($I836/60)/60)/24)+DATE(1970,1,1)</f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IF($D837=0,0,$E837*100/$D837)</f>
        <v>117.25</v>
      </c>
      <c r="P837">
        <f>$E837/$L837</f>
        <v>58.625</v>
      </c>
      <c r="Q837" t="str">
        <f>LEFT($N837,SEARCH("/",$N837) - 1)</f>
        <v>music</v>
      </c>
      <c r="R837" t="str">
        <f>RIGHT($N837,LEN($N837) - SEARCH("/",$N837))</f>
        <v>rock</v>
      </c>
      <c r="S837" s="9">
        <f>((($J837/60)/60)/24)+DATE(1970,1,1)</f>
        <v>41005.45784722222</v>
      </c>
      <c r="T837" s="9">
        <f>((($I837/60)/60)/24)+DATE(1970,1,1)</f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IF($D838=0,0,$E838*100/$D838)</f>
        <v>100.93040000000001</v>
      </c>
      <c r="P838">
        <f>$E838/$L838</f>
        <v>109.70695652173914</v>
      </c>
      <c r="Q838" t="str">
        <f>LEFT($N838,SEARCH("/",$N838) - 1)</f>
        <v>music</v>
      </c>
      <c r="R838" t="str">
        <f>RIGHT($N838,LEN($N838) - SEARCH("/",$N838))</f>
        <v>rock</v>
      </c>
      <c r="S838" s="9">
        <f>((($J838/60)/60)/24)+DATE(1970,1,1)</f>
        <v>41524.056921296295</v>
      </c>
      <c r="T838" s="9">
        <f>((($I838/60)/60)/24)+DATE(1970,1,1)</f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IF($D839=0,0,$E839*100/$D839)</f>
        <v>121.8</v>
      </c>
      <c r="P839">
        <f>$E839/$L839</f>
        <v>49.112903225806448</v>
      </c>
      <c r="Q839" t="str">
        <f>LEFT($N839,SEARCH("/",$N839) - 1)</f>
        <v>music</v>
      </c>
      <c r="R839" t="str">
        <f>RIGHT($N839,LEN($N839) - SEARCH("/",$N839))</f>
        <v>rock</v>
      </c>
      <c r="S839" s="9">
        <f>((($J839/60)/60)/24)+DATE(1970,1,1)</f>
        <v>41730.998402777775</v>
      </c>
      <c r="T839" s="9">
        <f>((($I839/60)/60)/24)+DATE(1970,1,1)</f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IF($D840=0,0,$E840*100/$D840)</f>
        <v>145.4</v>
      </c>
      <c r="P840">
        <f>$E840/$L840</f>
        <v>47.672131147540981</v>
      </c>
      <c r="Q840" t="str">
        <f>LEFT($N840,SEARCH("/",$N840) - 1)</f>
        <v>music</v>
      </c>
      <c r="R840" t="str">
        <f>RIGHT($N840,LEN($N840) - SEARCH("/",$N840))</f>
        <v>rock</v>
      </c>
      <c r="S840" s="9">
        <f>((($J840/60)/60)/24)+DATE(1970,1,1)</f>
        <v>40895.897974537038</v>
      </c>
      <c r="T840" s="9">
        <f>((($I840/60)/60)/24)+DATE(1970,1,1)</f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IF($D841=0,0,$E841*100/$D841)</f>
        <v>116.61660000000001</v>
      </c>
      <c r="P841">
        <f>$E841/$L841</f>
        <v>60.737812499999997</v>
      </c>
      <c r="Q841" t="str">
        <f>LEFT($N841,SEARCH("/",$N841) - 1)</f>
        <v>music</v>
      </c>
      <c r="R841" t="str">
        <f>RIGHT($N841,LEN($N841) - SEARCH("/",$N841))</f>
        <v>rock</v>
      </c>
      <c r="S841" s="9">
        <f>((($J841/60)/60)/24)+DATE(1970,1,1)</f>
        <v>41144.763379629629</v>
      </c>
      <c r="T841" s="9">
        <f>((($I841/60)/60)/24)+DATE(1970,1,1)</f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IF($D842=0,0,$E842*100/$D842)</f>
        <v>120.4166</v>
      </c>
      <c r="P842">
        <f>$E842/$L842</f>
        <v>63.37715789473684</v>
      </c>
      <c r="Q842" t="str">
        <f>LEFT($N842,SEARCH("/",$N842) - 1)</f>
        <v>music</v>
      </c>
      <c r="R842" t="str">
        <f>RIGHT($N842,LEN($N842) - SEARCH("/",$N842))</f>
        <v>metal</v>
      </c>
      <c r="S842" s="9">
        <f>((($J842/60)/60)/24)+DATE(1970,1,1)</f>
        <v>42607.226701388892</v>
      </c>
      <c r="T842" s="9">
        <f>((($I842/60)/60)/24)+DATE(1970,1,1)</f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IF($D843=0,0,$E843*100/$D843)</f>
        <v>101.32</v>
      </c>
      <c r="P843">
        <f>$E843/$L843</f>
        <v>53.893617021276597</v>
      </c>
      <c r="Q843" t="str">
        <f>LEFT($N843,SEARCH("/",$N843) - 1)</f>
        <v>music</v>
      </c>
      <c r="R843" t="str">
        <f>RIGHT($N843,LEN($N843) - SEARCH("/",$N843))</f>
        <v>metal</v>
      </c>
      <c r="S843" s="9">
        <f>((($J843/60)/60)/24)+DATE(1970,1,1)</f>
        <v>41923.838692129626</v>
      </c>
      <c r="T843" s="9">
        <f>((($I843/60)/60)/24)+DATE(1970,1,1)</f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IF($D844=0,0,$E844*100/$D844)</f>
        <v>104.32</v>
      </c>
      <c r="P844">
        <f>$E844/$L844</f>
        <v>66.871794871794876</v>
      </c>
      <c r="Q844" t="str">
        <f>LEFT($N844,SEARCH("/",$N844) - 1)</f>
        <v>music</v>
      </c>
      <c r="R844" t="str">
        <f>RIGHT($N844,LEN($N844) - SEARCH("/",$N844))</f>
        <v>metal</v>
      </c>
      <c r="S844" s="9">
        <f>((($J844/60)/60)/24)+DATE(1970,1,1)</f>
        <v>41526.592395833337</v>
      </c>
      <c r="T844" s="9">
        <f>((($I844/60)/60)/24)+DATE(1970,1,1)</f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IF($D845=0,0,$E845*100/$D845)</f>
        <v>267.13333333333333</v>
      </c>
      <c r="P845">
        <f>$E845/$L845</f>
        <v>63.102362204724407</v>
      </c>
      <c r="Q845" t="str">
        <f>LEFT($N845,SEARCH("/",$N845) - 1)</f>
        <v>music</v>
      </c>
      <c r="R845" t="str">
        <f>RIGHT($N845,LEN($N845) - SEARCH("/",$N845))</f>
        <v>metal</v>
      </c>
      <c r="S845" s="9">
        <f>((($J845/60)/60)/24)+DATE(1970,1,1)</f>
        <v>42695.257870370369</v>
      </c>
      <c r="T845" s="9">
        <f>((($I845/60)/60)/24)+DATE(1970,1,1)</f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IF($D846=0,0,$E846*100/$D846)</f>
        <v>194.13333333333333</v>
      </c>
      <c r="P846">
        <f>$E846/$L846</f>
        <v>36.628930817610062</v>
      </c>
      <c r="Q846" t="str">
        <f>LEFT($N846,SEARCH("/",$N846) - 1)</f>
        <v>music</v>
      </c>
      <c r="R846" t="str">
        <f>RIGHT($N846,LEN($N846) - SEARCH("/",$N846))</f>
        <v>metal</v>
      </c>
      <c r="S846" s="9">
        <f>((($J846/60)/60)/24)+DATE(1970,1,1)</f>
        <v>41905.684629629628</v>
      </c>
      <c r="T846" s="9">
        <f>((($I846/60)/60)/24)+DATE(1970,1,1)</f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IF($D847=0,0,$E847*100/$D847)</f>
        <v>120.3802</v>
      </c>
      <c r="P847">
        <f>$E847/$L847</f>
        <v>34.005706214689269</v>
      </c>
      <c r="Q847" t="str">
        <f>LEFT($N847,SEARCH("/",$N847) - 1)</f>
        <v>music</v>
      </c>
      <c r="R847" t="str">
        <f>RIGHT($N847,LEN($N847) - SEARCH("/",$N847))</f>
        <v>metal</v>
      </c>
      <c r="S847" s="9">
        <f>((($J847/60)/60)/24)+DATE(1970,1,1)</f>
        <v>42578.205972222218</v>
      </c>
      <c r="T847" s="9">
        <f>((($I847/60)/60)/24)+DATE(1970,1,1)</f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IF($D848=0,0,$E848*100/$D848)</f>
        <v>122.00090909090909</v>
      </c>
      <c r="P848">
        <f>$E848/$L848</f>
        <v>28.553404255319148</v>
      </c>
      <c r="Q848" t="str">
        <f>LEFT($N848,SEARCH("/",$N848) - 1)</f>
        <v>music</v>
      </c>
      <c r="R848" t="str">
        <f>RIGHT($N848,LEN($N848) - SEARCH("/",$N848))</f>
        <v>metal</v>
      </c>
      <c r="S848" s="9">
        <f>((($J848/60)/60)/24)+DATE(1970,1,1)</f>
        <v>41694.391840277778</v>
      </c>
      <c r="T848" s="9">
        <f>((($I848/60)/60)/24)+DATE(1970,1,1)</f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IF($D849=0,0,$E849*100/$D849)</f>
        <v>100</v>
      </c>
      <c r="P849">
        <f>$E849/$L849</f>
        <v>10</v>
      </c>
      <c r="Q849" t="str">
        <f>LEFT($N849,SEARCH("/",$N849) - 1)</f>
        <v>music</v>
      </c>
      <c r="R849" t="str">
        <f>RIGHT($N849,LEN($N849) - SEARCH("/",$N849))</f>
        <v>metal</v>
      </c>
      <c r="S849" s="9">
        <f>((($J849/60)/60)/24)+DATE(1970,1,1)</f>
        <v>42165.79833333334</v>
      </c>
      <c r="T849" s="9">
        <f>((($I849/60)/60)/24)+DATE(1970,1,1)</f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IF($D850=0,0,$E850*100/$D850)</f>
        <v>100</v>
      </c>
      <c r="P850">
        <f>$E850/$L850</f>
        <v>18.75</v>
      </c>
      <c r="Q850" t="str">
        <f>LEFT($N850,SEARCH("/",$N850) - 1)</f>
        <v>music</v>
      </c>
      <c r="R850" t="str">
        <f>RIGHT($N850,LEN($N850) - SEARCH("/",$N850))</f>
        <v>metal</v>
      </c>
      <c r="S850" s="9">
        <f>((($J850/60)/60)/24)+DATE(1970,1,1)</f>
        <v>42078.792048611111</v>
      </c>
      <c r="T850" s="9">
        <f>((($I850/60)/60)/24)+DATE(1970,1,1)</f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IF($D851=0,0,$E851*100/$D851)</f>
        <v>119.9</v>
      </c>
      <c r="P851">
        <f>$E851/$L851</f>
        <v>41.704347826086959</v>
      </c>
      <c r="Q851" t="str">
        <f>LEFT($N851,SEARCH("/",$N851) - 1)</f>
        <v>music</v>
      </c>
      <c r="R851" t="str">
        <f>RIGHT($N851,LEN($N851) - SEARCH("/",$N851))</f>
        <v>metal</v>
      </c>
      <c r="S851" s="9">
        <f>((($J851/60)/60)/24)+DATE(1970,1,1)</f>
        <v>42051.148888888885</v>
      </c>
      <c r="T851" s="9">
        <f>((($I851/60)/60)/24)+DATE(1970,1,1)</f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IF($D852=0,0,$E852*100/$D852)</f>
        <v>155.17500000000001</v>
      </c>
      <c r="P852">
        <f>$E852/$L852</f>
        <v>46.669172932330824</v>
      </c>
      <c r="Q852" t="str">
        <f>LEFT($N852,SEARCH("/",$N852) - 1)</f>
        <v>music</v>
      </c>
      <c r="R852" t="str">
        <f>RIGHT($N852,LEN($N852) - SEARCH("/",$N852))</f>
        <v>metal</v>
      </c>
      <c r="S852" s="9">
        <f>((($J852/60)/60)/24)+DATE(1970,1,1)</f>
        <v>42452.827743055561</v>
      </c>
      <c r="T852" s="9">
        <f>((($I852/60)/60)/24)+DATE(1970,1,1)</f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IF($D853=0,0,$E853*100/$D853)</f>
        <v>130.44999999999999</v>
      </c>
      <c r="P853">
        <f>$E853/$L853</f>
        <v>37.271428571428572</v>
      </c>
      <c r="Q853" t="str">
        <f>LEFT($N853,SEARCH("/",$N853) - 1)</f>
        <v>music</v>
      </c>
      <c r="R853" t="str">
        <f>RIGHT($N853,LEN($N853) - SEARCH("/",$N853))</f>
        <v>metal</v>
      </c>
      <c r="S853" s="9">
        <f>((($J853/60)/60)/24)+DATE(1970,1,1)</f>
        <v>42522.880243055552</v>
      </c>
      <c r="T853" s="9">
        <f>((($I853/60)/60)/24)+DATE(1970,1,1)</f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IF($D854=0,0,$E854*100/$D854)</f>
        <v>104.97142857142858</v>
      </c>
      <c r="P854">
        <f>$E854/$L854</f>
        <v>59.258064516129032</v>
      </c>
      <c r="Q854" t="str">
        <f>LEFT($N854,SEARCH("/",$N854) - 1)</f>
        <v>music</v>
      </c>
      <c r="R854" t="str">
        <f>RIGHT($N854,LEN($N854) - SEARCH("/",$N854))</f>
        <v>metal</v>
      </c>
      <c r="S854" s="9">
        <f>((($J854/60)/60)/24)+DATE(1970,1,1)</f>
        <v>42656.805497685185</v>
      </c>
      <c r="T854" s="9">
        <f>((($I854/60)/60)/24)+DATE(1970,1,1)</f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IF($D855=0,0,$E855*100/$D855)</f>
        <v>100</v>
      </c>
      <c r="P855">
        <f>$E855/$L855</f>
        <v>30</v>
      </c>
      <c r="Q855" t="str">
        <f>LEFT($N855,SEARCH("/",$N855) - 1)</f>
        <v>music</v>
      </c>
      <c r="R855" t="str">
        <f>RIGHT($N855,LEN($N855) - SEARCH("/",$N855))</f>
        <v>metal</v>
      </c>
      <c r="S855" s="9">
        <f>((($J855/60)/60)/24)+DATE(1970,1,1)</f>
        <v>42021.832280092596</v>
      </c>
      <c r="T855" s="9">
        <f>((($I855/60)/60)/24)+DATE(1970,1,1)</f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IF($D856=0,0,$E856*100/$D856)</f>
        <v>118.22050359712232</v>
      </c>
      <c r="P856">
        <f>$E856/$L856</f>
        <v>65.8623246492986</v>
      </c>
      <c r="Q856" t="str">
        <f>LEFT($N856,SEARCH("/",$N856) - 1)</f>
        <v>music</v>
      </c>
      <c r="R856" t="str">
        <f>RIGHT($N856,LEN($N856) - SEARCH("/",$N856))</f>
        <v>metal</v>
      </c>
      <c r="S856" s="9">
        <f>((($J856/60)/60)/24)+DATE(1970,1,1)</f>
        <v>42702.212337962963</v>
      </c>
      <c r="T856" s="9">
        <f>((($I856/60)/60)/24)+DATE(1970,1,1)</f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IF($D857=0,0,$E857*100/$D857)</f>
        <v>103.44827586206897</v>
      </c>
      <c r="P857">
        <f>$E857/$L857</f>
        <v>31.914893617021278</v>
      </c>
      <c r="Q857" t="str">
        <f>LEFT($N857,SEARCH("/",$N857) - 1)</f>
        <v>music</v>
      </c>
      <c r="R857" t="str">
        <f>RIGHT($N857,LEN($N857) - SEARCH("/",$N857))</f>
        <v>metal</v>
      </c>
      <c r="S857" s="9">
        <f>((($J857/60)/60)/24)+DATE(1970,1,1)</f>
        <v>42545.125196759262</v>
      </c>
      <c r="T857" s="9">
        <f>((($I857/60)/60)/24)+DATE(1970,1,1)</f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IF($D858=0,0,$E858*100/$D858)</f>
        <v>218</v>
      </c>
      <c r="P858">
        <f>$E858/$L858</f>
        <v>19.464285714285715</v>
      </c>
      <c r="Q858" t="str">
        <f>LEFT($N858,SEARCH("/",$N858) - 1)</f>
        <v>music</v>
      </c>
      <c r="R858" t="str">
        <f>RIGHT($N858,LEN($N858) - SEARCH("/",$N858))</f>
        <v>metal</v>
      </c>
      <c r="S858" s="9">
        <f>((($J858/60)/60)/24)+DATE(1970,1,1)</f>
        <v>42609.311990740738</v>
      </c>
      <c r="T858" s="9">
        <f>((($I858/60)/60)/24)+DATE(1970,1,1)</f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IF($D859=0,0,$E859*100/$D859)</f>
        <v>100</v>
      </c>
      <c r="P859">
        <f>$E859/$L859</f>
        <v>50</v>
      </c>
      <c r="Q859" t="str">
        <f>LEFT($N859,SEARCH("/",$N859) - 1)</f>
        <v>music</v>
      </c>
      <c r="R859" t="str">
        <f>RIGHT($N859,LEN($N859) - SEARCH("/",$N859))</f>
        <v>metal</v>
      </c>
      <c r="S859" s="9">
        <f>((($J859/60)/60)/24)+DATE(1970,1,1)</f>
        <v>42291.581377314811</v>
      </c>
      <c r="T859" s="9">
        <f>((($I859/60)/60)/24)+DATE(1970,1,1)</f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IF($D860=0,0,$E860*100/$D860)</f>
        <v>144.00583333333333</v>
      </c>
      <c r="P860">
        <f>$E860/$L860</f>
        <v>22.737763157894737</v>
      </c>
      <c r="Q860" t="str">
        <f>LEFT($N860,SEARCH("/",$N860) - 1)</f>
        <v>music</v>
      </c>
      <c r="R860" t="str">
        <f>RIGHT($N860,LEN($N860) - SEARCH("/",$N860))</f>
        <v>metal</v>
      </c>
      <c r="S860" s="9">
        <f>((($J860/60)/60)/24)+DATE(1970,1,1)</f>
        <v>42079.745578703703</v>
      </c>
      <c r="T860" s="9">
        <f>((($I860/60)/60)/24)+DATE(1970,1,1)</f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IF($D861=0,0,$E861*100/$D861)</f>
        <v>104.675</v>
      </c>
      <c r="P861">
        <f>$E861/$L861</f>
        <v>42.724489795918366</v>
      </c>
      <c r="Q861" t="str">
        <f>LEFT($N861,SEARCH("/",$N861) - 1)</f>
        <v>music</v>
      </c>
      <c r="R861" t="str">
        <f>RIGHT($N861,LEN($N861) - SEARCH("/",$N861))</f>
        <v>metal</v>
      </c>
      <c r="S861" s="9">
        <f>((($J861/60)/60)/24)+DATE(1970,1,1)</f>
        <v>42128.820231481484</v>
      </c>
      <c r="T861" s="9">
        <f>((($I861/60)/60)/24)+DATE(1970,1,1)</f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IF($D862=0,0,$E862*100/$D862)</f>
        <v>18.142857142857142</v>
      </c>
      <c r="P862">
        <f>$E862/$L862</f>
        <v>52.916666666666664</v>
      </c>
      <c r="Q862" t="str">
        <f>LEFT($N862,SEARCH("/",$N862) - 1)</f>
        <v>music</v>
      </c>
      <c r="R862" t="str">
        <f>RIGHT($N862,LEN($N862) - SEARCH("/",$N862))</f>
        <v>jazz</v>
      </c>
      <c r="S862" s="9">
        <f>((($J862/60)/60)/24)+DATE(1970,1,1)</f>
        <v>41570.482789351852</v>
      </c>
      <c r="T862" s="9">
        <f>((($I862/60)/60)/24)+DATE(1970,1,1)</f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IF($D863=0,0,$E863*100/$D863)</f>
        <v>2.2444444444444445</v>
      </c>
      <c r="P863">
        <f>$E863/$L863</f>
        <v>50.5</v>
      </c>
      <c r="Q863" t="str">
        <f>LEFT($N863,SEARCH("/",$N863) - 1)</f>
        <v>music</v>
      </c>
      <c r="R863" t="str">
        <f>RIGHT($N863,LEN($N863) - SEARCH("/",$N863))</f>
        <v>jazz</v>
      </c>
      <c r="S863" s="9">
        <f>((($J863/60)/60)/24)+DATE(1970,1,1)</f>
        <v>42599.965324074074</v>
      </c>
      <c r="T863" s="9">
        <f>((($I863/60)/60)/24)+DATE(1970,1,1)</f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IF($D864=0,0,$E864*100/$D864)</f>
        <v>0.34</v>
      </c>
      <c r="P864">
        <f>$E864/$L864</f>
        <v>42.5</v>
      </c>
      <c r="Q864" t="str">
        <f>LEFT($N864,SEARCH("/",$N864) - 1)</f>
        <v>music</v>
      </c>
      <c r="R864" t="str">
        <f>RIGHT($N864,LEN($N864) - SEARCH("/",$N864))</f>
        <v>jazz</v>
      </c>
      <c r="S864" s="9">
        <f>((($J864/60)/60)/24)+DATE(1970,1,1)</f>
        <v>41559.5549537037</v>
      </c>
      <c r="T864" s="9">
        <f>((($I864/60)/60)/24)+DATE(1970,1,1)</f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IF($D865=0,0,$E865*100/$D865)</f>
        <v>4.5</v>
      </c>
      <c r="P865">
        <f>$E865/$L865</f>
        <v>18</v>
      </c>
      <c r="Q865" t="str">
        <f>LEFT($N865,SEARCH("/",$N865) - 1)</f>
        <v>music</v>
      </c>
      <c r="R865" t="str">
        <f>RIGHT($N865,LEN($N865) - SEARCH("/",$N865))</f>
        <v>jazz</v>
      </c>
      <c r="S865" s="9">
        <f>((($J865/60)/60)/24)+DATE(1970,1,1)</f>
        <v>40921.117662037039</v>
      </c>
      <c r="T865" s="9">
        <f>((($I865/60)/60)/24)+DATE(1970,1,1)</f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IF($D866=0,0,$E866*100/$D866)</f>
        <v>41.53846153846154</v>
      </c>
      <c r="P866">
        <f>$E866/$L866</f>
        <v>34.177215189873415</v>
      </c>
      <c r="Q866" t="str">
        <f>LEFT($N866,SEARCH("/",$N866) - 1)</f>
        <v>music</v>
      </c>
      <c r="R866" t="str">
        <f>RIGHT($N866,LEN($N866) - SEARCH("/",$N866))</f>
        <v>jazz</v>
      </c>
      <c r="S866" s="9">
        <f>((($J866/60)/60)/24)+DATE(1970,1,1)</f>
        <v>41541.106921296298</v>
      </c>
      <c r="T866" s="9">
        <f>((($I866/60)/60)/24)+DATE(1970,1,1)</f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IF($D867=0,0,$E867*100/$D867)</f>
        <v>2.0454545454545454</v>
      </c>
      <c r="P867">
        <f>$E867/$L867</f>
        <v>22.5</v>
      </c>
      <c r="Q867" t="str">
        <f>LEFT($N867,SEARCH("/",$N867) - 1)</f>
        <v>music</v>
      </c>
      <c r="R867" t="str">
        <f>RIGHT($N867,LEN($N867) - SEARCH("/",$N867))</f>
        <v>jazz</v>
      </c>
      <c r="S867" s="9">
        <f>((($J867/60)/60)/24)+DATE(1970,1,1)</f>
        <v>41230.77311342593</v>
      </c>
      <c r="T867" s="9">
        <f>((($I867/60)/60)/24)+DATE(1970,1,1)</f>
        <v>41290.77311342593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IF($D868=0,0,$E868*100/$D868)</f>
        <v>18.285714285714285</v>
      </c>
      <c r="P868">
        <f>$E868/$L868</f>
        <v>58.18181818181818</v>
      </c>
      <c r="Q868" t="str">
        <f>LEFT($N868,SEARCH("/",$N868) - 1)</f>
        <v>music</v>
      </c>
      <c r="R868" t="str">
        <f>RIGHT($N868,LEN($N868) - SEARCH("/",$N868))</f>
        <v>jazz</v>
      </c>
      <c r="S868" s="9">
        <f>((($J868/60)/60)/24)+DATE(1970,1,1)</f>
        <v>42025.637939814813</v>
      </c>
      <c r="T868" s="9">
        <f>((($I868/60)/60)/24)+DATE(1970,1,1)</f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IF($D869=0,0,$E869*100/$D869)</f>
        <v>24.02</v>
      </c>
      <c r="P869">
        <f>$E869/$L869</f>
        <v>109.18181818181819</v>
      </c>
      <c r="Q869" t="str">
        <f>LEFT($N869,SEARCH("/",$N869) - 1)</f>
        <v>music</v>
      </c>
      <c r="R869" t="str">
        <f>RIGHT($N869,LEN($N869) - SEARCH("/",$N869))</f>
        <v>jazz</v>
      </c>
      <c r="S869" s="9">
        <f>((($J869/60)/60)/24)+DATE(1970,1,1)</f>
        <v>40088.105393518519</v>
      </c>
      <c r="T869" s="9">
        <f>((($I869/60)/60)/24)+DATE(1970,1,1)</f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IF($D870=0,0,$E870*100/$D870)</f>
        <v>0.1111111111111111</v>
      </c>
      <c r="P870">
        <f>$E870/$L870</f>
        <v>50</v>
      </c>
      <c r="Q870" t="str">
        <f>LEFT($N870,SEARCH("/",$N870) - 1)</f>
        <v>music</v>
      </c>
      <c r="R870" t="str">
        <f>RIGHT($N870,LEN($N870) - SEARCH("/",$N870))</f>
        <v>jazz</v>
      </c>
      <c r="S870" s="9">
        <f>((($J870/60)/60)/24)+DATE(1970,1,1)</f>
        <v>41616.027754629627</v>
      </c>
      <c r="T870" s="9">
        <f>((($I870/60)/60)/24)+DATE(1970,1,1)</f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IF($D871=0,0,$E871*100/$D871)</f>
        <v>11.818181818181818</v>
      </c>
      <c r="P871">
        <f>$E871/$L871</f>
        <v>346.66666666666669</v>
      </c>
      <c r="Q871" t="str">
        <f>LEFT($N871,SEARCH("/",$N871) - 1)</f>
        <v>music</v>
      </c>
      <c r="R871" t="str">
        <f>RIGHT($N871,LEN($N871) - SEARCH("/",$N871))</f>
        <v>jazz</v>
      </c>
      <c r="S871" s="9">
        <f>((($J871/60)/60)/24)+DATE(1970,1,1)</f>
        <v>41342.845567129632</v>
      </c>
      <c r="T871" s="9">
        <f>((($I871/60)/60)/24)+DATE(1970,1,1)</f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IF($D872=0,0,$E872*100/$D872)</f>
        <v>0.31</v>
      </c>
      <c r="P872">
        <f>$E872/$L872</f>
        <v>12.4</v>
      </c>
      <c r="Q872" t="str">
        <f>LEFT($N872,SEARCH("/",$N872) - 1)</f>
        <v>music</v>
      </c>
      <c r="R872" t="str">
        <f>RIGHT($N872,LEN($N872) - SEARCH("/",$N872))</f>
        <v>jazz</v>
      </c>
      <c r="S872" s="9">
        <f>((($J872/60)/60)/24)+DATE(1970,1,1)</f>
        <v>41488.022256944445</v>
      </c>
      <c r="T872" s="9">
        <f>((($I872/60)/60)/24)+DATE(1970,1,1)</f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IF($D873=0,0,$E873*100/$D873)</f>
        <v>5.416666666666667</v>
      </c>
      <c r="P873">
        <f>$E873/$L873</f>
        <v>27.083333333333332</v>
      </c>
      <c r="Q873" t="str">
        <f>LEFT($N873,SEARCH("/",$N873) - 1)</f>
        <v>music</v>
      </c>
      <c r="R873" t="str">
        <f>RIGHT($N873,LEN($N873) - SEARCH("/",$N873))</f>
        <v>jazz</v>
      </c>
      <c r="S873" s="9">
        <f>((($J873/60)/60)/24)+DATE(1970,1,1)</f>
        <v>41577.561284722222</v>
      </c>
      <c r="T873" s="9">
        <f>((($I873/60)/60)/24)+DATE(1970,1,1)</f>
        <v>41607.602951388886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IF($D874=0,0,$E874*100/$D874)</f>
        <v>0.8125</v>
      </c>
      <c r="P874">
        <f>$E874/$L874</f>
        <v>32.5</v>
      </c>
      <c r="Q874" t="str">
        <f>LEFT($N874,SEARCH("/",$N874) - 1)</f>
        <v>music</v>
      </c>
      <c r="R874" t="str">
        <f>RIGHT($N874,LEN($N874) - SEARCH("/",$N874))</f>
        <v>jazz</v>
      </c>
      <c r="S874" s="9">
        <f>((($J874/60)/60)/24)+DATE(1970,1,1)</f>
        <v>40567.825543981482</v>
      </c>
      <c r="T874" s="9">
        <f>((($I874/60)/60)/24)+DATE(1970,1,1)</f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IF($D875=0,0,$E875*100/$D875)</f>
        <v>1.2857142857142858</v>
      </c>
      <c r="P875">
        <f>$E875/$L875</f>
        <v>9</v>
      </c>
      <c r="Q875" t="str">
        <f>LEFT($N875,SEARCH("/",$N875) - 1)</f>
        <v>music</v>
      </c>
      <c r="R875" t="str">
        <f>RIGHT($N875,LEN($N875) - SEARCH("/",$N875))</f>
        <v>jazz</v>
      </c>
      <c r="S875" s="9">
        <f>((($J875/60)/60)/24)+DATE(1970,1,1)</f>
        <v>41184.167129629634</v>
      </c>
      <c r="T875" s="9">
        <f>((($I875/60)/60)/24)+DATE(1970,1,1)</f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IF($D876=0,0,$E876*100/$D876)</f>
        <v>24.333333333333332</v>
      </c>
      <c r="P876">
        <f>$E876/$L876</f>
        <v>34.761904761904759</v>
      </c>
      <c r="Q876" t="str">
        <f>LEFT($N876,SEARCH("/",$N876) - 1)</f>
        <v>music</v>
      </c>
      <c r="R876" t="str">
        <f>RIGHT($N876,LEN($N876) - SEARCH("/",$N876))</f>
        <v>jazz</v>
      </c>
      <c r="S876" s="9">
        <f>((($J876/60)/60)/24)+DATE(1970,1,1)</f>
        <v>41368.583726851852</v>
      </c>
      <c r="T876" s="9">
        <f>((($I876/60)/60)/24)+DATE(1970,1,1)</f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IF($D877=0,0,$E877*100/$D877)</f>
        <v>0</v>
      </c>
      <c r="P877" t="e">
        <f>$E877/$L877</f>
        <v>#DIV/0!</v>
      </c>
      <c r="Q877" t="str">
        <f>LEFT($N877,SEARCH("/",$N877) - 1)</f>
        <v>music</v>
      </c>
      <c r="R877" t="str">
        <f>RIGHT($N877,LEN($N877) - SEARCH("/",$N877))</f>
        <v>jazz</v>
      </c>
      <c r="S877" s="9">
        <f>((($J877/60)/60)/24)+DATE(1970,1,1)</f>
        <v>42248.723738425921</v>
      </c>
      <c r="T877" s="9">
        <f>((($I877/60)/60)/24)+DATE(1970,1,1)</f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IF($D878=0,0,$E878*100/$D878)</f>
        <v>40.799492385786799</v>
      </c>
      <c r="P878">
        <f>$E878/$L878</f>
        <v>28.577777777777779</v>
      </c>
      <c r="Q878" t="str">
        <f>LEFT($N878,SEARCH("/",$N878) - 1)</f>
        <v>music</v>
      </c>
      <c r="R878" t="str">
        <f>RIGHT($N878,LEN($N878) - SEARCH("/",$N878))</f>
        <v>jazz</v>
      </c>
      <c r="S878" s="9">
        <f>((($J878/60)/60)/24)+DATE(1970,1,1)</f>
        <v>41276.496840277774</v>
      </c>
      <c r="T878" s="9">
        <f>((($I878/60)/60)/24)+DATE(1970,1,1)</f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IF($D879=0,0,$E879*100/$D879)</f>
        <v>67.55</v>
      </c>
      <c r="P879">
        <f>$E879/$L879</f>
        <v>46.586206896551722</v>
      </c>
      <c r="Q879" t="str">
        <f>LEFT($N879,SEARCH("/",$N879) - 1)</f>
        <v>music</v>
      </c>
      <c r="R879" t="str">
        <f>RIGHT($N879,LEN($N879) - SEARCH("/",$N879))</f>
        <v>jazz</v>
      </c>
      <c r="S879" s="9">
        <f>((($J879/60)/60)/24)+DATE(1970,1,1)</f>
        <v>41597.788888888892</v>
      </c>
      <c r="T879" s="9">
        <f>((($I879/60)/60)/24)+DATE(1970,1,1)</f>
        <v>41627.788888888892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IF($D880=0,0,$E880*100/$D880)</f>
        <v>1.3</v>
      </c>
      <c r="P880">
        <f>$E880/$L880</f>
        <v>32.5</v>
      </c>
      <c r="Q880" t="str">
        <f>LEFT($N880,SEARCH("/",$N880) - 1)</f>
        <v>music</v>
      </c>
      <c r="R880" t="str">
        <f>RIGHT($N880,LEN($N880) - SEARCH("/",$N880))</f>
        <v>jazz</v>
      </c>
      <c r="S880" s="9">
        <f>((($J880/60)/60)/24)+DATE(1970,1,1)</f>
        <v>40505.232916666668</v>
      </c>
      <c r="T880" s="9">
        <f>((($I880/60)/60)/24)+DATE(1970,1,1)</f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IF($D881=0,0,$E881*100/$D881)</f>
        <v>30.666666666666668</v>
      </c>
      <c r="P881">
        <f>$E881/$L881</f>
        <v>21.466666666666665</v>
      </c>
      <c r="Q881" t="str">
        <f>LEFT($N881,SEARCH("/",$N881) - 1)</f>
        <v>music</v>
      </c>
      <c r="R881" t="str">
        <f>RIGHT($N881,LEN($N881) - SEARCH("/",$N881))</f>
        <v>jazz</v>
      </c>
      <c r="S881" s="9">
        <f>((($J881/60)/60)/24)+DATE(1970,1,1)</f>
        <v>41037.829918981479</v>
      </c>
      <c r="T881" s="9">
        <f>((($I881/60)/60)/24)+DATE(1970,1,1)</f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IF($D882=0,0,$E882*100/$D882)</f>
        <v>2.9894179894179893</v>
      </c>
      <c r="P882">
        <f>$E882/$L882</f>
        <v>14.125</v>
      </c>
      <c r="Q882" t="str">
        <f>LEFT($N882,SEARCH("/",$N882) - 1)</f>
        <v>music</v>
      </c>
      <c r="R882" t="str">
        <f>RIGHT($N882,LEN($N882) - SEARCH("/",$N882))</f>
        <v>indie rock</v>
      </c>
      <c r="S882" s="9">
        <f>((($J882/60)/60)/24)+DATE(1970,1,1)</f>
        <v>41179.32104166667</v>
      </c>
      <c r="T882" s="9">
        <f>((($I882/60)/60)/24)+DATE(1970,1,1)</f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IF($D883=0,0,$E883*100/$D883)</f>
        <v>0.8</v>
      </c>
      <c r="P883">
        <f>$E883/$L883</f>
        <v>30</v>
      </c>
      <c r="Q883" t="str">
        <f>LEFT($N883,SEARCH("/",$N883) - 1)</f>
        <v>music</v>
      </c>
      <c r="R883" t="str">
        <f>RIGHT($N883,LEN($N883) - SEARCH("/",$N883))</f>
        <v>indie rock</v>
      </c>
      <c r="S883" s="9">
        <f>((($J883/60)/60)/24)+DATE(1970,1,1)</f>
        <v>40877.25099537037</v>
      </c>
      <c r="T883" s="9">
        <f>((($I883/60)/60)/24)+DATE(1970,1,1)</f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IF($D884=0,0,$E884*100/$D884)</f>
        <v>20.133333333333333</v>
      </c>
      <c r="P884">
        <f>$E884/$L884</f>
        <v>21.571428571428573</v>
      </c>
      <c r="Q884" t="str">
        <f>LEFT($N884,SEARCH("/",$N884) - 1)</f>
        <v>music</v>
      </c>
      <c r="R884" t="str">
        <f>RIGHT($N884,LEN($N884) - SEARCH("/",$N884))</f>
        <v>indie rock</v>
      </c>
      <c r="S884" s="9">
        <f>((($J884/60)/60)/24)+DATE(1970,1,1)</f>
        <v>40759.860532407409</v>
      </c>
      <c r="T884" s="9">
        <f>((($I884/60)/60)/24)+DATE(1970,1,1)</f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IF($D885=0,0,$E885*100/$D885)</f>
        <v>40.020000000000003</v>
      </c>
      <c r="P885">
        <f>$E885/$L885</f>
        <v>83.375</v>
      </c>
      <c r="Q885" t="str">
        <f>LEFT($N885,SEARCH("/",$N885) - 1)</f>
        <v>music</v>
      </c>
      <c r="R885" t="str">
        <f>RIGHT($N885,LEN($N885) - SEARCH("/",$N885))</f>
        <v>indie rock</v>
      </c>
      <c r="S885" s="9">
        <f>((($J885/60)/60)/24)+DATE(1970,1,1)</f>
        <v>42371.935590277775</v>
      </c>
      <c r="T885" s="9">
        <f>((($I885/60)/60)/24)+DATE(1970,1,1)</f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IF($D886=0,0,$E886*100/$D886)</f>
        <v>1</v>
      </c>
      <c r="P886">
        <f>$E886/$L886</f>
        <v>10</v>
      </c>
      <c r="Q886" t="str">
        <f>LEFT($N886,SEARCH("/",$N886) - 1)</f>
        <v>music</v>
      </c>
      <c r="R886" t="str">
        <f>RIGHT($N886,LEN($N886) - SEARCH("/",$N886))</f>
        <v>indie rock</v>
      </c>
      <c r="S886" s="9">
        <f>((($J886/60)/60)/24)+DATE(1970,1,1)</f>
        <v>40981.802615740737</v>
      </c>
      <c r="T886" s="9">
        <f>((($I886/60)/60)/24)+DATE(1970,1,1)</f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IF($D887=0,0,$E887*100/$D887)</f>
        <v>75</v>
      </c>
      <c r="P887">
        <f>$E887/$L887</f>
        <v>35.714285714285715</v>
      </c>
      <c r="Q887" t="str">
        <f>LEFT($N887,SEARCH("/",$N887) - 1)</f>
        <v>music</v>
      </c>
      <c r="R887" t="str">
        <f>RIGHT($N887,LEN($N887) - SEARCH("/",$N887))</f>
        <v>indie rock</v>
      </c>
      <c r="S887" s="9">
        <f>((($J887/60)/60)/24)+DATE(1970,1,1)</f>
        <v>42713.941099537042</v>
      </c>
      <c r="T887" s="9">
        <f>((($I887/60)/60)/24)+DATE(1970,1,1)</f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IF($D888=0,0,$E888*100/$D888)</f>
        <v>41</v>
      </c>
      <c r="P888">
        <f>$E888/$L888</f>
        <v>29.285714285714285</v>
      </c>
      <c r="Q888" t="str">
        <f>LEFT($N888,SEARCH("/",$N888) - 1)</f>
        <v>music</v>
      </c>
      <c r="R888" t="str">
        <f>RIGHT($N888,LEN($N888) - SEARCH("/",$N888))</f>
        <v>indie rock</v>
      </c>
      <c r="S888" s="9">
        <f>((($J888/60)/60)/24)+DATE(1970,1,1)</f>
        <v>42603.870520833334</v>
      </c>
      <c r="T888" s="9">
        <f>((($I888/60)/60)/24)+DATE(1970,1,1)</f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IF($D889=0,0,$E889*100/$D889)</f>
        <v>0</v>
      </c>
      <c r="P889" t="e">
        <f>$E889/$L889</f>
        <v>#DIV/0!</v>
      </c>
      <c r="Q889" t="str">
        <f>LEFT($N889,SEARCH("/",$N889) - 1)</f>
        <v>music</v>
      </c>
      <c r="R889" t="str">
        <f>RIGHT($N889,LEN($N889) - SEARCH("/",$N889))</f>
        <v>indie rock</v>
      </c>
      <c r="S889" s="9">
        <f>((($J889/60)/60)/24)+DATE(1970,1,1)</f>
        <v>41026.958969907406</v>
      </c>
      <c r="T889" s="9">
        <f>((($I889/60)/60)/24)+DATE(1970,1,1)</f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IF($D890=0,0,$E890*100/$D890)</f>
        <v>7.2</v>
      </c>
      <c r="P890">
        <f>$E890/$L890</f>
        <v>18</v>
      </c>
      <c r="Q890" t="str">
        <f>LEFT($N890,SEARCH("/",$N890) - 1)</f>
        <v>music</v>
      </c>
      <c r="R890" t="str">
        <f>RIGHT($N890,LEN($N890) - SEARCH("/",$N890))</f>
        <v>indie rock</v>
      </c>
      <c r="S890" s="9">
        <f>((($J890/60)/60)/24)+DATE(1970,1,1)</f>
        <v>40751.753298611111</v>
      </c>
      <c r="T890" s="9">
        <f>((($I890/60)/60)/24)+DATE(1970,1,1)</f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IF($D891=0,0,$E891*100/$D891)</f>
        <v>9.4412800000000008</v>
      </c>
      <c r="P891">
        <f>$E891/$L891</f>
        <v>73.760000000000005</v>
      </c>
      <c r="Q891" t="str">
        <f>LEFT($N891,SEARCH("/",$N891) - 1)</f>
        <v>music</v>
      </c>
      <c r="R891" t="str">
        <f>RIGHT($N891,LEN($N891) - SEARCH("/",$N891))</f>
        <v>indie rock</v>
      </c>
      <c r="S891" s="9">
        <f>((($J891/60)/60)/24)+DATE(1970,1,1)</f>
        <v>41887.784062500003</v>
      </c>
      <c r="T891" s="9">
        <f>((($I891/60)/60)/24)+DATE(1970,1,1)</f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IF($D892=0,0,$E892*100/$D892)</f>
        <v>4.166666666666667</v>
      </c>
      <c r="P892">
        <f>$E892/$L892</f>
        <v>31.25</v>
      </c>
      <c r="Q892" t="str">
        <f>LEFT($N892,SEARCH("/",$N892) - 1)</f>
        <v>music</v>
      </c>
      <c r="R892" t="str">
        <f>RIGHT($N892,LEN($N892) - SEARCH("/",$N892))</f>
        <v>indie rock</v>
      </c>
      <c r="S892" s="9">
        <f>((($J892/60)/60)/24)+DATE(1970,1,1)</f>
        <v>41569.698831018519</v>
      </c>
      <c r="T892" s="9">
        <f>((($I892/60)/60)/24)+DATE(1970,1,1)</f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IF($D893=0,0,$E893*100/$D893)</f>
        <v>3.25</v>
      </c>
      <c r="P893">
        <f>$E893/$L893</f>
        <v>28.888888888888889</v>
      </c>
      <c r="Q893" t="str">
        <f>LEFT($N893,SEARCH("/",$N893) - 1)</f>
        <v>music</v>
      </c>
      <c r="R893" t="str">
        <f>RIGHT($N893,LEN($N893) - SEARCH("/",$N893))</f>
        <v>indie rock</v>
      </c>
      <c r="S893" s="9">
        <f>((($J893/60)/60)/24)+DATE(1970,1,1)</f>
        <v>41842.031597222223</v>
      </c>
      <c r="T893" s="9">
        <f>((($I893/60)/60)/24)+DATE(1970,1,1)</f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IF($D894=0,0,$E894*100/$D894)</f>
        <v>40.75</v>
      </c>
      <c r="P894">
        <f>$E894/$L894</f>
        <v>143.8235294117647</v>
      </c>
      <c r="Q894" t="str">
        <f>LEFT($N894,SEARCH("/",$N894) - 1)</f>
        <v>music</v>
      </c>
      <c r="R894" t="str">
        <f>RIGHT($N894,LEN($N894) - SEARCH("/",$N894))</f>
        <v>indie rock</v>
      </c>
      <c r="S894" s="9">
        <f>((($J894/60)/60)/24)+DATE(1970,1,1)</f>
        <v>40304.20003472222</v>
      </c>
      <c r="T894" s="9">
        <f>((($I894/60)/60)/24)+DATE(1970,1,1)</f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IF($D895=0,0,$E895*100/$D895)</f>
        <v>10</v>
      </c>
      <c r="P895">
        <f>$E895/$L895</f>
        <v>40</v>
      </c>
      <c r="Q895" t="str">
        <f>LEFT($N895,SEARCH("/",$N895) - 1)</f>
        <v>music</v>
      </c>
      <c r="R895" t="str">
        <f>RIGHT($N895,LEN($N895) - SEARCH("/",$N895))</f>
        <v>indie rock</v>
      </c>
      <c r="S895" s="9">
        <f>((($J895/60)/60)/24)+DATE(1970,1,1)</f>
        <v>42065.897719907407</v>
      </c>
      <c r="T895" s="9">
        <f>((($I895/60)/60)/24)+DATE(1970,1,1)</f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IF($D896=0,0,$E896*100/$D896)</f>
        <v>39.17</v>
      </c>
      <c r="P896">
        <f>$E896/$L896</f>
        <v>147.81132075471697</v>
      </c>
      <c r="Q896" t="str">
        <f>LEFT($N896,SEARCH("/",$N896) - 1)</f>
        <v>music</v>
      </c>
      <c r="R896" t="str">
        <f>RIGHT($N896,LEN($N896) - SEARCH("/",$N896))</f>
        <v>indie rock</v>
      </c>
      <c r="S896" s="9">
        <f>((($J896/60)/60)/24)+DATE(1970,1,1)</f>
        <v>42496.981597222228</v>
      </c>
      <c r="T896" s="9">
        <f>((($I896/60)/60)/24)+DATE(1970,1,1)</f>
        <v>42526.981597222228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IF($D897=0,0,$E897*100/$D897)</f>
        <v>2.4375</v>
      </c>
      <c r="P897">
        <f>$E897/$L897</f>
        <v>27.857142857142858</v>
      </c>
      <c r="Q897" t="str">
        <f>LEFT($N897,SEARCH("/",$N897) - 1)</f>
        <v>music</v>
      </c>
      <c r="R897" t="str">
        <f>RIGHT($N897,LEN($N897) - SEARCH("/",$N897))</f>
        <v>indie rock</v>
      </c>
      <c r="S897" s="9">
        <f>((($J897/60)/60)/24)+DATE(1970,1,1)</f>
        <v>40431.127650462964</v>
      </c>
      <c r="T897" s="9">
        <f>((($I897/60)/60)/24)+DATE(1970,1,1)</f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IF($D898=0,0,$E898*100/$D898)</f>
        <v>40</v>
      </c>
      <c r="P898">
        <f>$E898/$L898</f>
        <v>44.444444444444443</v>
      </c>
      <c r="Q898" t="str">
        <f>LEFT($N898,SEARCH("/",$N898) - 1)</f>
        <v>music</v>
      </c>
      <c r="R898" t="str">
        <f>RIGHT($N898,LEN($N898) - SEARCH("/",$N898))</f>
        <v>indie rock</v>
      </c>
      <c r="S898" s="9">
        <f>((($J898/60)/60)/24)+DATE(1970,1,1)</f>
        <v>42218.872986111113</v>
      </c>
      <c r="T898" s="9">
        <f>((($I898/60)/60)/24)+DATE(1970,1,1)</f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IF($D899=0,0,$E899*100/$D899)</f>
        <v>0</v>
      </c>
      <c r="P899" t="e">
        <f>$E899/$L899</f>
        <v>#DIV/0!</v>
      </c>
      <c r="Q899" t="str">
        <f>LEFT($N899,SEARCH("/",$N899) - 1)</f>
        <v>music</v>
      </c>
      <c r="R899" t="str">
        <f>RIGHT($N899,LEN($N899) - SEARCH("/",$N899))</f>
        <v>indie rock</v>
      </c>
      <c r="S899" s="9">
        <f>((($J899/60)/60)/24)+DATE(1970,1,1)</f>
        <v>41211.688750000001</v>
      </c>
      <c r="T899" s="9">
        <f>((($I899/60)/60)/24)+DATE(1970,1,1)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IF($D900=0,0,$E900*100/$D900)</f>
        <v>2.8</v>
      </c>
      <c r="P900">
        <f>$E900/$L900</f>
        <v>35</v>
      </c>
      <c r="Q900" t="str">
        <f>LEFT($N900,SEARCH("/",$N900) - 1)</f>
        <v>music</v>
      </c>
      <c r="R900" t="str">
        <f>RIGHT($N900,LEN($N900) - SEARCH("/",$N900))</f>
        <v>indie rock</v>
      </c>
      <c r="S900" s="9">
        <f>((($J900/60)/60)/24)+DATE(1970,1,1)</f>
        <v>40878.758217592593</v>
      </c>
      <c r="T900" s="9">
        <f>((($I900/60)/60)/24)+DATE(1970,1,1)</f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IF($D901=0,0,$E901*100/$D901)</f>
        <v>37.333333333333336</v>
      </c>
      <c r="P901">
        <f>$E901/$L901</f>
        <v>35</v>
      </c>
      <c r="Q901" t="str">
        <f>LEFT($N901,SEARCH("/",$N901) - 1)</f>
        <v>music</v>
      </c>
      <c r="R901" t="str">
        <f>RIGHT($N901,LEN($N901) - SEARCH("/",$N901))</f>
        <v>indie rock</v>
      </c>
      <c r="S901" s="9">
        <f>((($J901/60)/60)/24)+DATE(1970,1,1)</f>
        <v>40646.099097222221</v>
      </c>
      <c r="T901" s="9">
        <f>((($I901/60)/60)/24)+DATE(1970,1,1)</f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IF($D902=0,0,$E902*100/$D902)</f>
        <v>0.42</v>
      </c>
      <c r="P902">
        <f>$E902/$L902</f>
        <v>10.5</v>
      </c>
      <c r="Q902" t="str">
        <f>LEFT($N902,SEARCH("/",$N902) - 1)</f>
        <v>music</v>
      </c>
      <c r="R902" t="str">
        <f>RIGHT($N902,LEN($N902) - SEARCH("/",$N902))</f>
        <v>jazz</v>
      </c>
      <c r="S902" s="9">
        <f>((($J902/60)/60)/24)+DATE(1970,1,1)</f>
        <v>42429.84956018519</v>
      </c>
      <c r="T902" s="9">
        <f>((($I902/60)/60)/24)+DATE(1970,1,1)</f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IF($D903=0,0,$E903*100/$D903)</f>
        <v>0</v>
      </c>
      <c r="P903" t="e">
        <f>$E903/$L903</f>
        <v>#DIV/0!</v>
      </c>
      <c r="Q903" t="str">
        <f>LEFT($N903,SEARCH("/",$N903) - 1)</f>
        <v>music</v>
      </c>
      <c r="R903" t="str">
        <f>RIGHT($N903,LEN($N903) - SEARCH("/",$N903))</f>
        <v>jazz</v>
      </c>
      <c r="S903" s="9">
        <f>((($J903/60)/60)/24)+DATE(1970,1,1)</f>
        <v>40291.81150462963</v>
      </c>
      <c r="T903" s="9">
        <f>((($I903/60)/60)/24)+DATE(1970,1,1)</f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IF($D904=0,0,$E904*100/$D904)</f>
        <v>0.3</v>
      </c>
      <c r="P904">
        <f>$E904/$L904</f>
        <v>30</v>
      </c>
      <c r="Q904" t="str">
        <f>LEFT($N904,SEARCH("/",$N904) - 1)</f>
        <v>music</v>
      </c>
      <c r="R904" t="str">
        <f>RIGHT($N904,LEN($N904) - SEARCH("/",$N904))</f>
        <v>jazz</v>
      </c>
      <c r="S904" s="9">
        <f>((($J904/60)/60)/24)+DATE(1970,1,1)</f>
        <v>41829.965532407405</v>
      </c>
      <c r="T904" s="9">
        <f>((($I904/60)/60)/24)+DATE(1970,1,1)</f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IF($D905=0,0,$E905*100/$D905)</f>
        <v>3.2</v>
      </c>
      <c r="P905">
        <f>$E905/$L905</f>
        <v>40</v>
      </c>
      <c r="Q905" t="str">
        <f>LEFT($N905,SEARCH("/",$N905) - 1)</f>
        <v>music</v>
      </c>
      <c r="R905" t="str">
        <f>RIGHT($N905,LEN($N905) - SEARCH("/",$N905))</f>
        <v>jazz</v>
      </c>
      <c r="S905" s="9">
        <f>((($J905/60)/60)/24)+DATE(1970,1,1)</f>
        <v>41149.796064814815</v>
      </c>
      <c r="T905" s="9">
        <f>((($I905/60)/60)/24)+DATE(1970,1,1)</f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IF($D906=0,0,$E906*100/$D906)</f>
        <v>0.30199999999999999</v>
      </c>
      <c r="P906">
        <f>$E906/$L906</f>
        <v>50.333333333333336</v>
      </c>
      <c r="Q906" t="str">
        <f>LEFT($N906,SEARCH("/",$N906) - 1)</f>
        <v>music</v>
      </c>
      <c r="R906" t="str">
        <f>RIGHT($N906,LEN($N906) - SEARCH("/",$N906))</f>
        <v>jazz</v>
      </c>
      <c r="S906" s="9">
        <f>((($J906/60)/60)/24)+DATE(1970,1,1)</f>
        <v>42342.080289351856</v>
      </c>
      <c r="T906" s="9">
        <f>((($I906/60)/60)/24)+DATE(1970,1,1)</f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IF($D907=0,0,$E907*100/$D907)</f>
        <v>3.0153846153846153</v>
      </c>
      <c r="P907">
        <f>$E907/$L907</f>
        <v>32.666666666666664</v>
      </c>
      <c r="Q907" t="str">
        <f>LEFT($N907,SEARCH("/",$N907) - 1)</f>
        <v>music</v>
      </c>
      <c r="R907" t="str">
        <f>RIGHT($N907,LEN($N907) - SEARCH("/",$N907))</f>
        <v>jazz</v>
      </c>
      <c r="S907" s="9">
        <f>((($J907/60)/60)/24)+DATE(1970,1,1)</f>
        <v>40507.239884259259</v>
      </c>
      <c r="T907" s="9">
        <f>((($I907/60)/60)/24)+DATE(1970,1,1)</f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IF($D908=0,0,$E908*100/$D908)</f>
        <v>0</v>
      </c>
      <c r="P908" t="e">
        <f>$E908/$L908</f>
        <v>#DIV/0!</v>
      </c>
      <c r="Q908" t="str">
        <f>LEFT($N908,SEARCH("/",$N908) - 1)</f>
        <v>music</v>
      </c>
      <c r="R908" t="str">
        <f>RIGHT($N908,LEN($N908) - SEARCH("/",$N908))</f>
        <v>jazz</v>
      </c>
      <c r="S908" s="9">
        <f>((($J908/60)/60)/24)+DATE(1970,1,1)</f>
        <v>41681.189699074072</v>
      </c>
      <c r="T908" s="9">
        <f>((($I908/60)/60)/24)+DATE(1970,1,1)</f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IF($D909=0,0,$E909*100/$D909)</f>
        <v>0</v>
      </c>
      <c r="P909" t="e">
        <f>$E909/$L909</f>
        <v>#DIV/0!</v>
      </c>
      <c r="Q909" t="str">
        <f>LEFT($N909,SEARCH("/",$N909) - 1)</f>
        <v>music</v>
      </c>
      <c r="R909" t="str">
        <f>RIGHT($N909,LEN($N909) - SEARCH("/",$N909))</f>
        <v>jazz</v>
      </c>
      <c r="S909" s="9">
        <f>((($J909/60)/60)/24)+DATE(1970,1,1)</f>
        <v>40767.192395833335</v>
      </c>
      <c r="T909" s="9">
        <f>((($I909/60)/60)/24)+DATE(1970,1,1)</f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IF($D910=0,0,$E910*100/$D910)</f>
        <v>0</v>
      </c>
      <c r="P910" t="e">
        <f>$E910/$L910</f>
        <v>#DIV/0!</v>
      </c>
      <c r="Q910" t="str">
        <f>LEFT($N910,SEARCH("/",$N910) - 1)</f>
        <v>music</v>
      </c>
      <c r="R910" t="str">
        <f>RIGHT($N910,LEN($N910) - SEARCH("/",$N910))</f>
        <v>jazz</v>
      </c>
      <c r="S910" s="9">
        <f>((($J910/60)/60)/24)+DATE(1970,1,1)</f>
        <v>40340.801562499997</v>
      </c>
      <c r="T910" s="9">
        <f>((($I910/60)/60)/24)+DATE(1970,1,1)</f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IF($D911=0,0,$E911*100/$D911)</f>
        <v>3.25</v>
      </c>
      <c r="P911">
        <f>$E911/$L911</f>
        <v>65</v>
      </c>
      <c r="Q911" t="str">
        <f>LEFT($N911,SEARCH("/",$N911) - 1)</f>
        <v>music</v>
      </c>
      <c r="R911" t="str">
        <f>RIGHT($N911,LEN($N911) - SEARCH("/",$N911))</f>
        <v>jazz</v>
      </c>
      <c r="S911" s="9">
        <f>((($J911/60)/60)/24)+DATE(1970,1,1)</f>
        <v>41081.69027777778</v>
      </c>
      <c r="T911" s="9">
        <f>((($I911/60)/60)/24)+DATE(1970,1,1)</f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IF($D912=0,0,$E912*100/$D912)</f>
        <v>22.363636363636363</v>
      </c>
      <c r="P912">
        <f>$E912/$L912</f>
        <v>24.6</v>
      </c>
      <c r="Q912" t="str">
        <f>LEFT($N912,SEARCH("/",$N912) - 1)</f>
        <v>music</v>
      </c>
      <c r="R912" t="str">
        <f>RIGHT($N912,LEN($N912) - SEARCH("/",$N912))</f>
        <v>jazz</v>
      </c>
      <c r="S912" s="9">
        <f>((($J912/60)/60)/24)+DATE(1970,1,1)</f>
        <v>42737.545358796298</v>
      </c>
      <c r="T912" s="9">
        <f>((($I912/60)/60)/24)+DATE(1970,1,1)</f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IF($D913=0,0,$E913*100/$D913)</f>
        <v>0</v>
      </c>
      <c r="P913" t="e">
        <f>$E913/$L913</f>
        <v>#DIV/0!</v>
      </c>
      <c r="Q913" t="str">
        <f>LEFT($N913,SEARCH("/",$N913) - 1)</f>
        <v>music</v>
      </c>
      <c r="R913" t="str">
        <f>RIGHT($N913,LEN($N913) - SEARCH("/",$N913))</f>
        <v>jazz</v>
      </c>
      <c r="S913" s="9">
        <f>((($J913/60)/60)/24)+DATE(1970,1,1)</f>
        <v>41642.005150462966</v>
      </c>
      <c r="T913" s="9">
        <f>((($I913/60)/60)/24)+DATE(1970,1,1)</f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IF($D914=0,0,$E914*100/$D914)</f>
        <v>0.8571428571428571</v>
      </c>
      <c r="P914">
        <f>$E914/$L914</f>
        <v>15</v>
      </c>
      <c r="Q914" t="str">
        <f>LEFT($N914,SEARCH("/",$N914) - 1)</f>
        <v>music</v>
      </c>
      <c r="R914" t="str">
        <f>RIGHT($N914,LEN($N914) - SEARCH("/",$N914))</f>
        <v>jazz</v>
      </c>
      <c r="S914" s="9">
        <f>((($J914/60)/60)/24)+DATE(1970,1,1)</f>
        <v>41194.109340277777</v>
      </c>
      <c r="T914" s="9">
        <f>((($I914/60)/60)/24)+DATE(1970,1,1)</f>
        <v>41254.151006944441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IF($D915=0,0,$E915*100/$D915)</f>
        <v>6.6066666666666665</v>
      </c>
      <c r="P915">
        <f>$E915/$L915</f>
        <v>82.583333333333329</v>
      </c>
      <c r="Q915" t="str">
        <f>LEFT($N915,SEARCH("/",$N915) - 1)</f>
        <v>music</v>
      </c>
      <c r="R915" t="str">
        <f>RIGHT($N915,LEN($N915) - SEARCH("/",$N915))</f>
        <v>jazz</v>
      </c>
      <c r="S915" s="9">
        <f>((($J915/60)/60)/24)+DATE(1970,1,1)</f>
        <v>41004.139108796298</v>
      </c>
      <c r="T915" s="9">
        <f>((($I915/60)/60)/24)+DATE(1970,1,1)</f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IF($D916=0,0,$E916*100/$D916)</f>
        <v>0</v>
      </c>
      <c r="P916" t="e">
        <f>$E916/$L916</f>
        <v>#DIV/0!</v>
      </c>
      <c r="Q916" t="str">
        <f>LEFT($N916,SEARCH("/",$N916) - 1)</f>
        <v>music</v>
      </c>
      <c r="R916" t="str">
        <f>RIGHT($N916,LEN($N916) - SEARCH("/",$N916))</f>
        <v>jazz</v>
      </c>
      <c r="S916" s="9">
        <f>((($J916/60)/60)/24)+DATE(1970,1,1)</f>
        <v>41116.763275462967</v>
      </c>
      <c r="T916" s="9">
        <f>((($I916/60)/60)/24)+DATE(1970,1,1)</f>
        <v>41146.763275462967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IF($D917=0,0,$E917*100/$D917)</f>
        <v>5.7692307692307692</v>
      </c>
      <c r="P917">
        <f>$E917/$L917</f>
        <v>41.666666666666664</v>
      </c>
      <c r="Q917" t="str">
        <f>LEFT($N917,SEARCH("/",$N917) - 1)</f>
        <v>music</v>
      </c>
      <c r="R917" t="str">
        <f>RIGHT($N917,LEN($N917) - SEARCH("/",$N917))</f>
        <v>jazz</v>
      </c>
      <c r="S917" s="9">
        <f>((($J917/60)/60)/24)+DATE(1970,1,1)</f>
        <v>40937.679560185185</v>
      </c>
      <c r="T917" s="9">
        <f>((($I917/60)/60)/24)+DATE(1970,1,1)</f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IF($D918=0,0,$E918*100/$D918)</f>
        <v>0</v>
      </c>
      <c r="P918" t="e">
        <f>$E918/$L918</f>
        <v>#DIV/0!</v>
      </c>
      <c r="Q918" t="str">
        <f>LEFT($N918,SEARCH("/",$N918) - 1)</f>
        <v>music</v>
      </c>
      <c r="R918" t="str">
        <f>RIGHT($N918,LEN($N918) - SEARCH("/",$N918))</f>
        <v>jazz</v>
      </c>
      <c r="S918" s="9">
        <f>((($J918/60)/60)/24)+DATE(1970,1,1)</f>
        <v>40434.853402777779</v>
      </c>
      <c r="T918" s="9">
        <f>((($I918/60)/60)/24)+DATE(1970,1,1)</f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IF($D919=0,0,$E919*100/$D919)</f>
        <v>0.6</v>
      </c>
      <c r="P919">
        <f>$E919/$L919</f>
        <v>30</v>
      </c>
      <c r="Q919" t="str">
        <f>LEFT($N919,SEARCH("/",$N919) - 1)</f>
        <v>music</v>
      </c>
      <c r="R919" t="str">
        <f>RIGHT($N919,LEN($N919) - SEARCH("/",$N919))</f>
        <v>jazz</v>
      </c>
      <c r="S919" s="9">
        <f>((($J919/60)/60)/24)+DATE(1970,1,1)</f>
        <v>41802.94363425926</v>
      </c>
      <c r="T919" s="9">
        <f>((($I919/60)/60)/24)+DATE(1970,1,1)</f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IF($D920=0,0,$E920*100/$D920)</f>
        <v>5.0256410256410255</v>
      </c>
      <c r="P920">
        <f>$E920/$L920</f>
        <v>19.600000000000001</v>
      </c>
      <c r="Q920" t="str">
        <f>LEFT($N920,SEARCH("/",$N920) - 1)</f>
        <v>music</v>
      </c>
      <c r="R920" t="str">
        <f>RIGHT($N920,LEN($N920) - SEARCH("/",$N920))</f>
        <v>jazz</v>
      </c>
      <c r="S920" s="9">
        <f>((($J920/60)/60)/24)+DATE(1970,1,1)</f>
        <v>41944.916215277779</v>
      </c>
      <c r="T920" s="9">
        <f>((($I920/60)/60)/24)+DATE(1970,1,1)</f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IF($D921=0,0,$E921*100/$D921)</f>
        <v>0.5</v>
      </c>
      <c r="P921">
        <f>$E921/$L921</f>
        <v>100</v>
      </c>
      <c r="Q921" t="str">
        <f>LEFT($N921,SEARCH("/",$N921) - 1)</f>
        <v>music</v>
      </c>
      <c r="R921" t="str">
        <f>RIGHT($N921,LEN($N921) - SEARCH("/",$N921))</f>
        <v>jazz</v>
      </c>
      <c r="S921" s="9">
        <f>((($J921/60)/60)/24)+DATE(1970,1,1)</f>
        <v>41227.641724537039</v>
      </c>
      <c r="T921" s="9">
        <f>((($I921/60)/60)/24)+DATE(1970,1,1)</f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IF($D922=0,0,$E922*100/$D922)</f>
        <v>0</v>
      </c>
      <c r="P922" t="e">
        <f>$E922/$L922</f>
        <v>#DIV/0!</v>
      </c>
      <c r="Q922" t="str">
        <f>LEFT($N922,SEARCH("/",$N922) - 1)</f>
        <v>music</v>
      </c>
      <c r="R922" t="str">
        <f>RIGHT($N922,LEN($N922) - SEARCH("/",$N922))</f>
        <v>jazz</v>
      </c>
      <c r="S922" s="9">
        <f>((($J922/60)/60)/24)+DATE(1970,1,1)</f>
        <v>41562.67155092593</v>
      </c>
      <c r="T922" s="9">
        <f>((($I922/60)/60)/24)+DATE(1970,1,1)</f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IF($D923=0,0,$E923*100/$D923)</f>
        <v>30.9</v>
      </c>
      <c r="P923">
        <f>$E923/$L923</f>
        <v>231.75</v>
      </c>
      <c r="Q923" t="str">
        <f>LEFT($N923,SEARCH("/",$N923) - 1)</f>
        <v>music</v>
      </c>
      <c r="R923" t="str">
        <f>RIGHT($N923,LEN($N923) - SEARCH("/",$N923))</f>
        <v>jazz</v>
      </c>
      <c r="S923" s="9">
        <f>((($J923/60)/60)/24)+DATE(1970,1,1)</f>
        <v>40847.171018518515</v>
      </c>
      <c r="T923" s="9">
        <f>((($I923/60)/60)/24)+DATE(1970,1,1)</f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IF($D924=0,0,$E924*100/$D924)</f>
        <v>21.037037037037038</v>
      </c>
      <c r="P924">
        <f>$E924/$L924</f>
        <v>189.33333333333334</v>
      </c>
      <c r="Q924" t="str">
        <f>LEFT($N924,SEARCH("/",$N924) - 1)</f>
        <v>music</v>
      </c>
      <c r="R924" t="str">
        <f>RIGHT($N924,LEN($N924) - SEARCH("/",$N924))</f>
        <v>jazz</v>
      </c>
      <c r="S924" s="9">
        <f>((($J924/60)/60)/24)+DATE(1970,1,1)</f>
        <v>41878.530011574076</v>
      </c>
      <c r="T924" s="9">
        <f>((($I924/60)/60)/24)+DATE(1970,1,1)</f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IF($D925=0,0,$E925*100/$D925)</f>
        <v>2.2000000000000002</v>
      </c>
      <c r="P925">
        <f>$E925/$L925</f>
        <v>55</v>
      </c>
      <c r="Q925" t="str">
        <f>LEFT($N925,SEARCH("/",$N925) - 1)</f>
        <v>music</v>
      </c>
      <c r="R925" t="str">
        <f>RIGHT($N925,LEN($N925) - SEARCH("/",$N925))</f>
        <v>jazz</v>
      </c>
      <c r="S925" s="9">
        <f>((($J925/60)/60)/24)+DATE(1970,1,1)</f>
        <v>41934.959756944445</v>
      </c>
      <c r="T925" s="9">
        <f>((($I925/60)/60)/24)+DATE(1970,1,1)</f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IF($D926=0,0,$E926*100/$D926)</f>
        <v>10.9</v>
      </c>
      <c r="P926">
        <f>$E926/$L926</f>
        <v>21.8</v>
      </c>
      <c r="Q926" t="str">
        <f>LEFT($N926,SEARCH("/",$N926) - 1)</f>
        <v>music</v>
      </c>
      <c r="R926" t="str">
        <f>RIGHT($N926,LEN($N926) - SEARCH("/",$N926))</f>
        <v>jazz</v>
      </c>
      <c r="S926" s="9">
        <f>((($J926/60)/60)/24)+DATE(1970,1,1)</f>
        <v>41288.942928240744</v>
      </c>
      <c r="T926" s="9">
        <f>((($I926/60)/60)/24)+DATE(1970,1,1)</f>
        <v>41318.942928240744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IF($D927=0,0,$E927*100/$D927)</f>
        <v>2.6666666666666665</v>
      </c>
      <c r="P927">
        <f>$E927/$L927</f>
        <v>32</v>
      </c>
      <c r="Q927" t="str">
        <f>LEFT($N927,SEARCH("/",$N927) - 1)</f>
        <v>music</v>
      </c>
      <c r="R927" t="str">
        <f>RIGHT($N927,LEN($N927) - SEARCH("/",$N927))</f>
        <v>jazz</v>
      </c>
      <c r="S927" s="9">
        <f>((($J927/60)/60)/24)+DATE(1970,1,1)</f>
        <v>41575.880914351852</v>
      </c>
      <c r="T927" s="9">
        <f>((($I927/60)/60)/24)+DATE(1970,1,1)</f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IF($D928=0,0,$E928*100/$D928)</f>
        <v>0</v>
      </c>
      <c r="P928" t="e">
        <f>$E928/$L928</f>
        <v>#DIV/0!</v>
      </c>
      <c r="Q928" t="str">
        <f>LEFT($N928,SEARCH("/",$N928) - 1)</f>
        <v>music</v>
      </c>
      <c r="R928" t="str">
        <f>RIGHT($N928,LEN($N928) - SEARCH("/",$N928))</f>
        <v>jazz</v>
      </c>
      <c r="S928" s="9">
        <f>((($J928/60)/60)/24)+DATE(1970,1,1)</f>
        <v>40338.02002314815</v>
      </c>
      <c r="T928" s="9">
        <f>((($I928/60)/60)/24)+DATE(1970,1,1)</f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IF($D929=0,0,$E929*100/$D929)</f>
        <v>0</v>
      </c>
      <c r="P929" t="e">
        <f>$E929/$L929</f>
        <v>#DIV/0!</v>
      </c>
      <c r="Q929" t="str">
        <f>LEFT($N929,SEARCH("/",$N929) - 1)</f>
        <v>music</v>
      </c>
      <c r="R929" t="str">
        <f>RIGHT($N929,LEN($N929) - SEARCH("/",$N929))</f>
        <v>jazz</v>
      </c>
      <c r="S929" s="9">
        <f>((($J929/60)/60)/24)+DATE(1970,1,1)</f>
        <v>41013.822858796295</v>
      </c>
      <c r="T929" s="9">
        <f>((($I929/60)/60)/24)+DATE(1970,1,1)</f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IF($D930=0,0,$E930*100/$D930)</f>
        <v>10.862068965517242</v>
      </c>
      <c r="P930">
        <f>$E930/$L930</f>
        <v>56.25</v>
      </c>
      <c r="Q930" t="str">
        <f>LEFT($N930,SEARCH("/",$N930) - 1)</f>
        <v>music</v>
      </c>
      <c r="R930" t="str">
        <f>RIGHT($N930,LEN($N930) - SEARCH("/",$N930))</f>
        <v>jazz</v>
      </c>
      <c r="S930" s="9">
        <f>((($J930/60)/60)/24)+DATE(1970,1,1)</f>
        <v>41180.86241898148</v>
      </c>
      <c r="T930" s="9">
        <f>((($I930/60)/60)/24)+DATE(1970,1,1)</f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IF($D931=0,0,$E931*100/$D931)</f>
        <v>0</v>
      </c>
      <c r="P931" t="e">
        <f>$E931/$L931</f>
        <v>#DIV/0!</v>
      </c>
      <c r="Q931" t="str">
        <f>LEFT($N931,SEARCH("/",$N931) - 1)</f>
        <v>music</v>
      </c>
      <c r="R931" t="str">
        <f>RIGHT($N931,LEN($N931) - SEARCH("/",$N931))</f>
        <v>jazz</v>
      </c>
      <c r="S931" s="9">
        <f>((($J931/60)/60)/24)+DATE(1970,1,1)</f>
        <v>40978.238067129627</v>
      </c>
      <c r="T931" s="9">
        <f>((($I931/60)/60)/24)+DATE(1970,1,1)</f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IF($D932=0,0,$E932*100/$D932)</f>
        <v>38.333333333333336</v>
      </c>
      <c r="P932">
        <f>$E932/$L932</f>
        <v>69</v>
      </c>
      <c r="Q932" t="str">
        <f>LEFT($N932,SEARCH("/",$N932) - 1)</f>
        <v>music</v>
      </c>
      <c r="R932" t="str">
        <f>RIGHT($N932,LEN($N932) - SEARCH("/",$N932))</f>
        <v>jazz</v>
      </c>
      <c r="S932" s="9">
        <f>((($J932/60)/60)/24)+DATE(1970,1,1)</f>
        <v>40312.915578703702</v>
      </c>
      <c r="T932" s="9">
        <f>((($I932/60)/60)/24)+DATE(1970,1,1)</f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IF($D933=0,0,$E933*100/$D933)</f>
        <v>6.55</v>
      </c>
      <c r="P933">
        <f>$E933/$L933</f>
        <v>18.714285714285715</v>
      </c>
      <c r="Q933" t="str">
        <f>LEFT($N933,SEARCH("/",$N933) - 1)</f>
        <v>music</v>
      </c>
      <c r="R933" t="str">
        <f>RIGHT($N933,LEN($N933) - SEARCH("/",$N933))</f>
        <v>jazz</v>
      </c>
      <c r="S933" s="9">
        <f>((($J933/60)/60)/24)+DATE(1970,1,1)</f>
        <v>41680.359976851854</v>
      </c>
      <c r="T933" s="9">
        <f>((($I933/60)/60)/24)+DATE(1970,1,1)</f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IF($D934=0,0,$E934*100/$D934)</f>
        <v>14.536842105263158</v>
      </c>
      <c r="P934">
        <f>$E934/$L934</f>
        <v>46.033333333333331</v>
      </c>
      <c r="Q934" t="str">
        <f>LEFT($N934,SEARCH("/",$N934) - 1)</f>
        <v>music</v>
      </c>
      <c r="R934" t="str">
        <f>RIGHT($N934,LEN($N934) - SEARCH("/",$N934))</f>
        <v>jazz</v>
      </c>
      <c r="S934" s="9">
        <f>((($J934/60)/60)/24)+DATE(1970,1,1)</f>
        <v>41310.969270833331</v>
      </c>
      <c r="T934" s="9">
        <f>((($I934/60)/60)/24)+DATE(1970,1,1)</f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IF($D935=0,0,$E935*100/$D935)</f>
        <v>6</v>
      </c>
      <c r="P935">
        <f>$E935/$L935</f>
        <v>60</v>
      </c>
      <c r="Q935" t="str">
        <f>LEFT($N935,SEARCH("/",$N935) - 1)</f>
        <v>music</v>
      </c>
      <c r="R935" t="str">
        <f>RIGHT($N935,LEN($N935) - SEARCH("/",$N935))</f>
        <v>jazz</v>
      </c>
      <c r="S935" s="9">
        <f>((($J935/60)/60)/24)+DATE(1970,1,1)</f>
        <v>41711.169085648151</v>
      </c>
      <c r="T935" s="9">
        <f>((($I935/60)/60)/24)+DATE(1970,1,1)</f>
        <v>41771.169085648151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IF($D936=0,0,$E936*100/$D936)</f>
        <v>30.4</v>
      </c>
      <c r="P936">
        <f>$E936/$L936</f>
        <v>50.666666666666664</v>
      </c>
      <c r="Q936" t="str">
        <f>LEFT($N936,SEARCH("/",$N936) - 1)</f>
        <v>music</v>
      </c>
      <c r="R936" t="str">
        <f>RIGHT($N936,LEN($N936) - SEARCH("/",$N936))</f>
        <v>jazz</v>
      </c>
      <c r="S936" s="9">
        <f>((($J936/60)/60)/24)+DATE(1970,1,1)</f>
        <v>41733.737083333333</v>
      </c>
      <c r="T936" s="9">
        <f>((($I936/60)/60)/24)+DATE(1970,1,1)</f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IF($D937=0,0,$E937*100/$D937)</f>
        <v>1.4285714285714286</v>
      </c>
      <c r="P937">
        <f>$E937/$L937</f>
        <v>25</v>
      </c>
      <c r="Q937" t="str">
        <f>LEFT($N937,SEARCH("/",$N937) - 1)</f>
        <v>music</v>
      </c>
      <c r="R937" t="str">
        <f>RIGHT($N937,LEN($N937) - SEARCH("/",$N937))</f>
        <v>jazz</v>
      </c>
      <c r="S937" s="9">
        <f>((($J937/60)/60)/24)+DATE(1970,1,1)</f>
        <v>42368.333668981482</v>
      </c>
      <c r="T937" s="9">
        <f>((($I937/60)/60)/24)+DATE(1970,1,1)</f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IF($D938=0,0,$E938*100/$D938)</f>
        <v>0</v>
      </c>
      <c r="P938" t="e">
        <f>$E938/$L938</f>
        <v>#DIV/0!</v>
      </c>
      <c r="Q938" t="str">
        <f>LEFT($N938,SEARCH("/",$N938) - 1)</f>
        <v>music</v>
      </c>
      <c r="R938" t="str">
        <f>RIGHT($N938,LEN($N938) - SEARCH("/",$N938))</f>
        <v>jazz</v>
      </c>
      <c r="S938" s="9">
        <f>((($J938/60)/60)/24)+DATE(1970,1,1)</f>
        <v>40883.024178240739</v>
      </c>
      <c r="T938" s="9">
        <f>((($I938/60)/60)/24)+DATE(1970,1,1)</f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IF($D939=0,0,$E939*100/$D939)</f>
        <v>1.1428571428571428</v>
      </c>
      <c r="P939">
        <f>$E939/$L939</f>
        <v>20</v>
      </c>
      <c r="Q939" t="str">
        <f>LEFT($N939,SEARCH("/",$N939) - 1)</f>
        <v>music</v>
      </c>
      <c r="R939" t="str">
        <f>RIGHT($N939,LEN($N939) - SEARCH("/",$N939))</f>
        <v>jazz</v>
      </c>
      <c r="S939" s="9">
        <f>((($J939/60)/60)/24)+DATE(1970,1,1)</f>
        <v>41551.798113425924</v>
      </c>
      <c r="T939" s="9">
        <f>((($I939/60)/60)/24)+DATE(1970,1,1)</f>
        <v>41581.839780092596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IF($D940=0,0,$E940*100/$D940)</f>
        <v>0.35714285714285715</v>
      </c>
      <c r="P940">
        <f>$E940/$L940</f>
        <v>25</v>
      </c>
      <c r="Q940" t="str">
        <f>LEFT($N940,SEARCH("/",$N940) - 1)</f>
        <v>music</v>
      </c>
      <c r="R940" t="str">
        <f>RIGHT($N940,LEN($N940) - SEARCH("/",$N940))</f>
        <v>jazz</v>
      </c>
      <c r="S940" s="9">
        <f>((($J940/60)/60)/24)+DATE(1970,1,1)</f>
        <v>41124.479722222226</v>
      </c>
      <c r="T940" s="9">
        <f>((($I940/60)/60)/24)+DATE(1970,1,1)</f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IF($D941=0,0,$E941*100/$D941)</f>
        <v>1.4545454545454546</v>
      </c>
      <c r="P941">
        <f>$E941/$L941</f>
        <v>20</v>
      </c>
      <c r="Q941" t="str">
        <f>LEFT($N941,SEARCH("/",$N941) - 1)</f>
        <v>music</v>
      </c>
      <c r="R941" t="str">
        <f>RIGHT($N941,LEN($N941) - SEARCH("/",$N941))</f>
        <v>jazz</v>
      </c>
      <c r="S941" s="9">
        <f>((($J941/60)/60)/24)+DATE(1970,1,1)</f>
        <v>41416.763171296298</v>
      </c>
      <c r="T941" s="9">
        <f>((($I941/60)/60)/24)+DATE(1970,1,1)</f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IF($D942=0,0,$E942*100/$D942)</f>
        <v>17.155555555555555</v>
      </c>
      <c r="P942">
        <f>$E942/$L942</f>
        <v>110.28571428571429</v>
      </c>
      <c r="Q942" t="str">
        <f>LEFT($N942,SEARCH("/",$N942) - 1)</f>
        <v>technology</v>
      </c>
      <c r="R942" t="str">
        <f>RIGHT($N942,LEN($N942) - SEARCH("/",$N942))</f>
        <v>wearables</v>
      </c>
      <c r="S942" s="9">
        <f>((($J942/60)/60)/24)+DATE(1970,1,1)</f>
        <v>42182.008402777778</v>
      </c>
      <c r="T942" s="9">
        <f>((($I942/60)/60)/24)+DATE(1970,1,1)</f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IF($D943=0,0,$E943*100/$D943)</f>
        <v>2.3220000000000001</v>
      </c>
      <c r="P943">
        <f>$E943/$L943</f>
        <v>37.451612903225808</v>
      </c>
      <c r="Q943" t="str">
        <f>LEFT($N943,SEARCH("/",$N943) - 1)</f>
        <v>technology</v>
      </c>
      <c r="R943" t="str">
        <f>RIGHT($N943,LEN($N943) - SEARCH("/",$N943))</f>
        <v>wearables</v>
      </c>
      <c r="S943" s="9">
        <f>((($J943/60)/60)/24)+DATE(1970,1,1)</f>
        <v>42746.096585648149</v>
      </c>
      <c r="T943" s="9">
        <f>((($I943/60)/60)/24)+DATE(1970,1,1)</f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IF($D944=0,0,$E944*100/$D944)</f>
        <v>8.9066666666666663</v>
      </c>
      <c r="P944">
        <f>$E944/$L944</f>
        <v>41.75</v>
      </c>
      <c r="Q944" t="str">
        <f>LEFT($N944,SEARCH("/",$N944) - 1)</f>
        <v>technology</v>
      </c>
      <c r="R944" t="str">
        <f>RIGHT($N944,LEN($N944) - SEARCH("/",$N944))</f>
        <v>wearables</v>
      </c>
      <c r="S944" s="9">
        <f>((($J944/60)/60)/24)+DATE(1970,1,1)</f>
        <v>42382.843287037031</v>
      </c>
      <c r="T944" s="9">
        <f>((($I944/60)/60)/24)+DATE(1970,1,1)</f>
        <v>42418.843287037031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IF($D945=0,0,$E945*100/$D945)</f>
        <v>9.6333333333333329</v>
      </c>
      <c r="P945">
        <f>$E945/$L945</f>
        <v>24.083333333333332</v>
      </c>
      <c r="Q945" t="str">
        <f>LEFT($N945,SEARCH("/",$N945) - 1)</f>
        <v>technology</v>
      </c>
      <c r="R945" t="str">
        <f>RIGHT($N945,LEN($N945) - SEARCH("/",$N945))</f>
        <v>wearables</v>
      </c>
      <c r="S945" s="9">
        <f>((($J945/60)/60)/24)+DATE(1970,1,1)</f>
        <v>42673.66788194445</v>
      </c>
      <c r="T945" s="9">
        <f>((($I945/60)/60)/24)+DATE(1970,1,1)</f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IF($D946=0,0,$E946*100/$D946)</f>
        <v>13.326000000000001</v>
      </c>
      <c r="P946">
        <f>$E946/$L946</f>
        <v>69.40625</v>
      </c>
      <c r="Q946" t="str">
        <f>LEFT($N946,SEARCH("/",$N946) - 1)</f>
        <v>technology</v>
      </c>
      <c r="R946" t="str">
        <f>RIGHT($N946,LEN($N946) - SEARCH("/",$N946))</f>
        <v>wearables</v>
      </c>
      <c r="S946" s="9">
        <f>((($J946/60)/60)/24)+DATE(1970,1,1)</f>
        <v>42444.583912037036</v>
      </c>
      <c r="T946" s="9">
        <f>((($I946/60)/60)/24)+DATE(1970,1,1)</f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IF($D947=0,0,$E947*100/$D947)</f>
        <v>2.484</v>
      </c>
      <c r="P947">
        <f>$E947/$L947</f>
        <v>155.25</v>
      </c>
      <c r="Q947" t="str">
        <f>LEFT($N947,SEARCH("/",$N947) - 1)</f>
        <v>technology</v>
      </c>
      <c r="R947" t="str">
        <f>RIGHT($N947,LEN($N947) - SEARCH("/",$N947))</f>
        <v>wearables</v>
      </c>
      <c r="S947" s="9">
        <f>((($J947/60)/60)/24)+DATE(1970,1,1)</f>
        <v>42732.872986111113</v>
      </c>
      <c r="T947" s="9">
        <f>((($I947/60)/60)/24)+DATE(1970,1,1)</f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IF($D948=0,0,$E948*100/$D948)</f>
        <v>1.9066666666666667</v>
      </c>
      <c r="P948">
        <f>$E948/$L948</f>
        <v>57.2</v>
      </c>
      <c r="Q948" t="str">
        <f>LEFT($N948,SEARCH("/",$N948) - 1)</f>
        <v>technology</v>
      </c>
      <c r="R948" t="str">
        <f>RIGHT($N948,LEN($N948) - SEARCH("/",$N948))</f>
        <v>wearables</v>
      </c>
      <c r="S948" s="9">
        <f>((($J948/60)/60)/24)+DATE(1970,1,1)</f>
        <v>42592.750555555554</v>
      </c>
      <c r="T948" s="9">
        <f>((($I948/60)/60)/24)+DATE(1970,1,1)</f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IF($D949=0,0,$E949*100/$D949)</f>
        <v>0</v>
      </c>
      <c r="P949" t="e">
        <f>$E949/$L949</f>
        <v>#DIV/0!</v>
      </c>
      <c r="Q949" t="str">
        <f>LEFT($N949,SEARCH("/",$N949) - 1)</f>
        <v>technology</v>
      </c>
      <c r="R949" t="str">
        <f>RIGHT($N949,LEN($N949) - SEARCH("/",$N949))</f>
        <v>wearables</v>
      </c>
      <c r="S949" s="9">
        <f>((($J949/60)/60)/24)+DATE(1970,1,1)</f>
        <v>42491.781319444446</v>
      </c>
      <c r="T949" s="9">
        <f>((($I949/60)/60)/24)+DATE(1970,1,1)</f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IF($D950=0,0,$E950*100/$D950)</f>
        <v>12</v>
      </c>
      <c r="P950">
        <f>$E950/$L950</f>
        <v>60</v>
      </c>
      <c r="Q950" t="str">
        <f>LEFT($N950,SEARCH("/",$N950) - 1)</f>
        <v>technology</v>
      </c>
      <c r="R950" t="str">
        <f>RIGHT($N950,LEN($N950) - SEARCH("/",$N950))</f>
        <v>wearables</v>
      </c>
      <c r="S950" s="9">
        <f>((($J950/60)/60)/24)+DATE(1970,1,1)</f>
        <v>42411.828287037039</v>
      </c>
      <c r="T950" s="9">
        <f>((($I950/60)/60)/24)+DATE(1970,1,1)</f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IF($D951=0,0,$E951*100/$D951)</f>
        <v>1.365</v>
      </c>
      <c r="P951">
        <f>$E951/$L951</f>
        <v>39</v>
      </c>
      <c r="Q951" t="str">
        <f>LEFT($N951,SEARCH("/",$N951) - 1)</f>
        <v>technology</v>
      </c>
      <c r="R951" t="str">
        <f>RIGHT($N951,LEN($N951) - SEARCH("/",$N951))</f>
        <v>wearables</v>
      </c>
      <c r="S951" s="9">
        <f>((($J951/60)/60)/24)+DATE(1970,1,1)</f>
        <v>42361.043703703705</v>
      </c>
      <c r="T951" s="9">
        <f>((($I951/60)/60)/24)+DATE(1970,1,1)</f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IF($D952=0,0,$E952*100/$D952)</f>
        <v>28.04</v>
      </c>
      <c r="P952">
        <f>$E952/$L952</f>
        <v>58.416666666666664</v>
      </c>
      <c r="Q952" t="str">
        <f>LEFT($N952,SEARCH("/",$N952) - 1)</f>
        <v>technology</v>
      </c>
      <c r="R952" t="str">
        <f>RIGHT($N952,LEN($N952) - SEARCH("/",$N952))</f>
        <v>wearables</v>
      </c>
      <c r="S952" s="9">
        <f>((($J952/60)/60)/24)+DATE(1970,1,1)</f>
        <v>42356.750706018516</v>
      </c>
      <c r="T952" s="9">
        <f>((($I952/60)/60)/24)+DATE(1970,1,1)</f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IF($D953=0,0,$E953*100/$D953)</f>
        <v>38.39</v>
      </c>
      <c r="P953">
        <f>$E953/$L953</f>
        <v>158.63636363636363</v>
      </c>
      <c r="Q953" t="str">
        <f>LEFT($N953,SEARCH("/",$N953) - 1)</f>
        <v>technology</v>
      </c>
      <c r="R953" t="str">
        <f>RIGHT($N953,LEN($N953) - SEARCH("/",$N953))</f>
        <v>wearables</v>
      </c>
      <c r="S953" s="9">
        <f>((($J953/60)/60)/24)+DATE(1970,1,1)</f>
        <v>42480.653611111105</v>
      </c>
      <c r="T953" s="9">
        <f>((($I953/60)/60)/24)+DATE(1970,1,1)</f>
        <v>42525.653611111105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IF($D954=0,0,$E954*100/$D954)</f>
        <v>39.942857142857143</v>
      </c>
      <c r="P954">
        <f>$E954/$L954</f>
        <v>99.857142857142861</v>
      </c>
      <c r="Q954" t="str">
        <f>LEFT($N954,SEARCH("/",$N954) - 1)</f>
        <v>technology</v>
      </c>
      <c r="R954" t="str">
        <f>RIGHT($N954,LEN($N954) - SEARCH("/",$N954))</f>
        <v>wearables</v>
      </c>
      <c r="S954" s="9">
        <f>((($J954/60)/60)/24)+DATE(1970,1,1)</f>
        <v>42662.613564814819</v>
      </c>
      <c r="T954" s="9">
        <f>((($I954/60)/60)/24)+DATE(1970,1,1)</f>
        <v>42692.655231481483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IF($D955=0,0,$E955*100/$D955)</f>
        <v>0.84</v>
      </c>
      <c r="P955">
        <f>$E955/$L955</f>
        <v>25.2</v>
      </c>
      <c r="Q955" t="str">
        <f>LEFT($N955,SEARCH("/",$N955) - 1)</f>
        <v>technology</v>
      </c>
      <c r="R955" t="str">
        <f>RIGHT($N955,LEN($N955) - SEARCH("/",$N955))</f>
        <v>wearables</v>
      </c>
      <c r="S955" s="9">
        <f>((($J955/60)/60)/24)+DATE(1970,1,1)</f>
        <v>41999.164340277777</v>
      </c>
      <c r="T955" s="9">
        <f>((($I955/60)/60)/24)+DATE(1970,1,1)</f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IF($D956=0,0,$E956*100/$D956)</f>
        <v>43.406666666666666</v>
      </c>
      <c r="P956">
        <f>$E956/$L956</f>
        <v>89.191780821917803</v>
      </c>
      <c r="Q956" t="str">
        <f>LEFT($N956,SEARCH("/",$N956) - 1)</f>
        <v>technology</v>
      </c>
      <c r="R956" t="str">
        <f>RIGHT($N956,LEN($N956) - SEARCH("/",$N956))</f>
        <v>wearables</v>
      </c>
      <c r="S956" s="9">
        <f>((($J956/60)/60)/24)+DATE(1970,1,1)</f>
        <v>42194.833784722221</v>
      </c>
      <c r="T956" s="9">
        <f>((($I956/60)/60)/24)+DATE(1970,1,1)</f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IF($D957=0,0,$E957*100/$D957)</f>
        <v>5.6613333333333333</v>
      </c>
      <c r="P957">
        <f>$E957/$L957</f>
        <v>182.6236559139785</v>
      </c>
      <c r="Q957" t="str">
        <f>LEFT($N957,SEARCH("/",$N957) - 1)</f>
        <v>technology</v>
      </c>
      <c r="R957" t="str">
        <f>RIGHT($N957,LEN($N957) - SEARCH("/",$N957))</f>
        <v>wearables</v>
      </c>
      <c r="S957" s="9">
        <f>((($J957/60)/60)/24)+DATE(1970,1,1)</f>
        <v>42586.295138888891</v>
      </c>
      <c r="T957" s="9">
        <f>((($I957/60)/60)/24)+DATE(1970,1,1)</f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IF($D958=0,0,$E958*100/$D958)</f>
        <v>1.722</v>
      </c>
      <c r="P958">
        <f>$E958/$L958</f>
        <v>50.647058823529413</v>
      </c>
      <c r="Q958" t="str">
        <f>LEFT($N958,SEARCH("/",$N958) - 1)</f>
        <v>technology</v>
      </c>
      <c r="R958" t="str">
        <f>RIGHT($N958,LEN($N958) - SEARCH("/",$N958))</f>
        <v>wearables</v>
      </c>
      <c r="S958" s="9">
        <f>((($J958/60)/60)/24)+DATE(1970,1,1)</f>
        <v>42060.913877314815</v>
      </c>
      <c r="T958" s="9">
        <f>((($I958/60)/60)/24)+DATE(1970,1,1)</f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IF($D959=0,0,$E959*100/$D959)</f>
        <v>1.9416666666666667</v>
      </c>
      <c r="P959">
        <f>$E959/$L959</f>
        <v>33.285714285714285</v>
      </c>
      <c r="Q959" t="str">
        <f>LEFT($N959,SEARCH("/",$N959) - 1)</f>
        <v>technology</v>
      </c>
      <c r="R959" t="str">
        <f>RIGHT($N959,LEN($N959) - SEARCH("/",$N959))</f>
        <v>wearables</v>
      </c>
      <c r="S959" s="9">
        <f>((($J959/60)/60)/24)+DATE(1970,1,1)</f>
        <v>42660.552465277782</v>
      </c>
      <c r="T959" s="9">
        <f>((($I959/60)/60)/24)+DATE(1970,1,1)</f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IF($D960=0,0,$E960*100/$D960)</f>
        <v>11.328275684711329</v>
      </c>
      <c r="P960">
        <f>$E960/$L960</f>
        <v>51.823529411764703</v>
      </c>
      <c r="Q960" t="str">
        <f>LEFT($N960,SEARCH("/",$N960) - 1)</f>
        <v>technology</v>
      </c>
      <c r="R960" t="str">
        <f>RIGHT($N960,LEN($N960) - SEARCH("/",$N960))</f>
        <v>wearables</v>
      </c>
      <c r="S960" s="9">
        <f>((($J960/60)/60)/24)+DATE(1970,1,1)</f>
        <v>42082.802812499998</v>
      </c>
      <c r="T960" s="9">
        <f>((($I960/60)/60)/24)+DATE(1970,1,1)</f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IF($D961=0,0,$E961*100/$D961)</f>
        <v>38.86</v>
      </c>
      <c r="P961">
        <f>$E961/$L961</f>
        <v>113.62573099415205</v>
      </c>
      <c r="Q961" t="str">
        <f>LEFT($N961,SEARCH("/",$N961) - 1)</f>
        <v>technology</v>
      </c>
      <c r="R961" t="str">
        <f>RIGHT($N961,LEN($N961) - SEARCH("/",$N961))</f>
        <v>wearables</v>
      </c>
      <c r="S961" s="9">
        <f>((($J961/60)/60)/24)+DATE(1970,1,1)</f>
        <v>41993.174363425926</v>
      </c>
      <c r="T961" s="9">
        <f>((($I961/60)/60)/24)+DATE(1970,1,1)</f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IF($D962=0,0,$E962*100/$D962)</f>
        <v>46.100628930817614</v>
      </c>
      <c r="P962">
        <f>$E962/$L962</f>
        <v>136.46276595744681</v>
      </c>
      <c r="Q962" t="str">
        <f>LEFT($N962,SEARCH("/",$N962) - 1)</f>
        <v>technology</v>
      </c>
      <c r="R962" t="str">
        <f>RIGHT($N962,LEN($N962) - SEARCH("/",$N962))</f>
        <v>wearables</v>
      </c>
      <c r="S962" s="9">
        <f>((($J962/60)/60)/24)+DATE(1970,1,1)</f>
        <v>42766.626793981486</v>
      </c>
      <c r="T962" s="9">
        <f>((($I962/60)/60)/24)+DATE(1970,1,1)</f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IF($D963=0,0,$E963*100/$D963)</f>
        <v>42.188421052631575</v>
      </c>
      <c r="P963">
        <f>$E963/$L963</f>
        <v>364.35454545454547</v>
      </c>
      <c r="Q963" t="str">
        <f>LEFT($N963,SEARCH("/",$N963) - 1)</f>
        <v>technology</v>
      </c>
      <c r="R963" t="str">
        <f>RIGHT($N963,LEN($N963) - SEARCH("/",$N963))</f>
        <v>wearables</v>
      </c>
      <c r="S963" s="9">
        <f>((($J963/60)/60)/24)+DATE(1970,1,1)</f>
        <v>42740.693692129629</v>
      </c>
      <c r="T963" s="9">
        <f>((($I963/60)/60)/24)+DATE(1970,1,1)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IF($D964=0,0,$E964*100/$D964)</f>
        <v>28.48</v>
      </c>
      <c r="P964">
        <f>$E964/$L964</f>
        <v>19.243243243243242</v>
      </c>
      <c r="Q964" t="str">
        <f>LEFT($N964,SEARCH("/",$N964) - 1)</f>
        <v>technology</v>
      </c>
      <c r="R964" t="str">
        <f>RIGHT($N964,LEN($N964) - SEARCH("/",$N964))</f>
        <v>wearables</v>
      </c>
      <c r="S964" s="9">
        <f>((($J964/60)/60)/24)+DATE(1970,1,1)</f>
        <v>42373.712418981479</v>
      </c>
      <c r="T964" s="9">
        <f>((($I964/60)/60)/24)+DATE(1970,1,1)</f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IF($D965=0,0,$E965*100/$D965)</f>
        <v>1.0771428571428572</v>
      </c>
      <c r="P965">
        <f>$E965/$L965</f>
        <v>41.888888888888886</v>
      </c>
      <c r="Q965" t="str">
        <f>LEFT($N965,SEARCH("/",$N965) - 1)</f>
        <v>technology</v>
      </c>
      <c r="R965" t="str">
        <f>RIGHT($N965,LEN($N965) - SEARCH("/",$N965))</f>
        <v>wearables</v>
      </c>
      <c r="S965" s="9">
        <f>((($J965/60)/60)/24)+DATE(1970,1,1)</f>
        <v>42625.635636574079</v>
      </c>
      <c r="T965" s="9">
        <f>((($I965/60)/60)/24)+DATE(1970,1,1)</f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IF($D966=0,0,$E966*100/$D966)</f>
        <v>0.79909090909090907</v>
      </c>
      <c r="P966">
        <f>$E966/$L966</f>
        <v>30.310344827586206</v>
      </c>
      <c r="Q966" t="str">
        <f>LEFT($N966,SEARCH("/",$N966) - 1)</f>
        <v>technology</v>
      </c>
      <c r="R966" t="str">
        <f>RIGHT($N966,LEN($N966) - SEARCH("/",$N966))</f>
        <v>wearables</v>
      </c>
      <c r="S966" s="9">
        <f>((($J966/60)/60)/24)+DATE(1970,1,1)</f>
        <v>42208.628692129627</v>
      </c>
      <c r="T966" s="9">
        <f>((($I966/60)/60)/24)+DATE(1970,1,1)</f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IF($D967=0,0,$E967*100/$D967)</f>
        <v>1.1919999999999999</v>
      </c>
      <c r="P967">
        <f>$E967/$L967</f>
        <v>49.666666666666664</v>
      </c>
      <c r="Q967" t="str">
        <f>LEFT($N967,SEARCH("/",$N967) - 1)</f>
        <v>technology</v>
      </c>
      <c r="R967" t="str">
        <f>RIGHT($N967,LEN($N967) - SEARCH("/",$N967))</f>
        <v>wearables</v>
      </c>
      <c r="S967" s="9">
        <f>((($J967/60)/60)/24)+DATE(1970,1,1)</f>
        <v>42637.016736111109</v>
      </c>
      <c r="T967" s="9">
        <f>((($I967/60)/60)/24)+DATE(1970,1,1)</f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IF($D968=0,0,$E968*100/$D968)</f>
        <v>14.8</v>
      </c>
      <c r="P968">
        <f>$E968/$L968</f>
        <v>59.2</v>
      </c>
      <c r="Q968" t="str">
        <f>LEFT($N968,SEARCH("/",$N968) - 1)</f>
        <v>technology</v>
      </c>
      <c r="R968" t="str">
        <f>RIGHT($N968,LEN($N968) - SEARCH("/",$N968))</f>
        <v>wearables</v>
      </c>
      <c r="S968" s="9">
        <f>((($J968/60)/60)/24)+DATE(1970,1,1)</f>
        <v>42619.635787037041</v>
      </c>
      <c r="T968" s="9">
        <f>((($I968/60)/60)/24)+DATE(1970,1,1)</f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IF($D969=0,0,$E969*100/$D969)</f>
        <v>17.809999999999999</v>
      </c>
      <c r="P969">
        <f>$E969/$L969</f>
        <v>43.97530864197531</v>
      </c>
      <c r="Q969" t="str">
        <f>LEFT($N969,SEARCH("/",$N969) - 1)</f>
        <v>technology</v>
      </c>
      <c r="R969" t="str">
        <f>RIGHT($N969,LEN($N969) - SEARCH("/",$N969))</f>
        <v>wearables</v>
      </c>
      <c r="S969" s="9">
        <f>((($J969/60)/60)/24)+DATE(1970,1,1)</f>
        <v>42422.254328703704</v>
      </c>
      <c r="T969" s="9">
        <f>((($I969/60)/60)/24)+DATE(1970,1,1)</f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IF($D970=0,0,$E970*100/$D970)</f>
        <v>1.325</v>
      </c>
      <c r="P970">
        <f>$E970/$L970</f>
        <v>26.5</v>
      </c>
      <c r="Q970" t="str">
        <f>LEFT($N970,SEARCH("/",$N970) - 1)</f>
        <v>technology</v>
      </c>
      <c r="R970" t="str">
        <f>RIGHT($N970,LEN($N970) - SEARCH("/",$N970))</f>
        <v>wearables</v>
      </c>
      <c r="S970" s="9">
        <f>((($J970/60)/60)/24)+DATE(1970,1,1)</f>
        <v>41836.847615740742</v>
      </c>
      <c r="T970" s="9">
        <f>((($I970/60)/60)/24)+DATE(1970,1,1)</f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IF($D971=0,0,$E971*100/$D971)</f>
        <v>46.666666666666664</v>
      </c>
      <c r="P971">
        <f>$E971/$L971</f>
        <v>1272.7272727272727</v>
      </c>
      <c r="Q971" t="str">
        <f>LEFT($N971,SEARCH("/",$N971) - 1)</f>
        <v>technology</v>
      </c>
      <c r="R971" t="str">
        <f>RIGHT($N971,LEN($N971) - SEARCH("/",$N971))</f>
        <v>wearables</v>
      </c>
      <c r="S971" s="9">
        <f>((($J971/60)/60)/24)+DATE(1970,1,1)</f>
        <v>42742.30332175926</v>
      </c>
      <c r="T971" s="9">
        <f>((($I971/60)/60)/24)+DATE(1970,1,1)</f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IF($D972=0,0,$E972*100/$D972)</f>
        <v>45.92</v>
      </c>
      <c r="P972">
        <f>$E972/$L972</f>
        <v>164</v>
      </c>
      <c r="Q972" t="str">
        <f>LEFT($N972,SEARCH("/",$N972) - 1)</f>
        <v>technology</v>
      </c>
      <c r="R972" t="str">
        <f>RIGHT($N972,LEN($N972) - SEARCH("/",$N972))</f>
        <v>wearables</v>
      </c>
      <c r="S972" s="9">
        <f>((($J972/60)/60)/24)+DATE(1970,1,1)</f>
        <v>42721.220520833333</v>
      </c>
      <c r="T972" s="9">
        <f>((($I972/60)/60)/24)+DATE(1970,1,1)</f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IF($D973=0,0,$E973*100/$D973)</f>
        <v>0.22600000000000001</v>
      </c>
      <c r="P973">
        <f>$E973/$L973</f>
        <v>45.2</v>
      </c>
      <c r="Q973" t="str">
        <f>LEFT($N973,SEARCH("/",$N973) - 1)</f>
        <v>technology</v>
      </c>
      <c r="R973" t="str">
        <f>RIGHT($N973,LEN($N973) - SEARCH("/",$N973))</f>
        <v>wearables</v>
      </c>
      <c r="S973" s="9">
        <f>((($J973/60)/60)/24)+DATE(1970,1,1)</f>
        <v>42111.709027777775</v>
      </c>
      <c r="T973" s="9">
        <f>((($I973/60)/60)/24)+DATE(1970,1,1)</f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IF($D974=0,0,$E974*100/$D974)</f>
        <v>34.625</v>
      </c>
      <c r="P974">
        <f>$E974/$L974</f>
        <v>153.88888888888889</v>
      </c>
      <c r="Q974" t="str">
        <f>LEFT($N974,SEARCH("/",$N974) - 1)</f>
        <v>technology</v>
      </c>
      <c r="R974" t="str">
        <f>RIGHT($N974,LEN($N974) - SEARCH("/",$N974))</f>
        <v>wearables</v>
      </c>
      <c r="S974" s="9">
        <f>((($J974/60)/60)/24)+DATE(1970,1,1)</f>
        <v>41856.865717592591</v>
      </c>
      <c r="T974" s="9">
        <f>((($I974/60)/60)/24)+DATE(1970,1,1)</f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IF($D975=0,0,$E975*100/$D975)</f>
        <v>2.0550000000000002</v>
      </c>
      <c r="P975">
        <f>$E975/$L975</f>
        <v>51.375</v>
      </c>
      <c r="Q975" t="str">
        <f>LEFT($N975,SEARCH("/",$N975) - 1)</f>
        <v>technology</v>
      </c>
      <c r="R975" t="str">
        <f>RIGHT($N975,LEN($N975) - SEARCH("/",$N975))</f>
        <v>wearables</v>
      </c>
      <c r="S975" s="9">
        <f>((($J975/60)/60)/24)+DATE(1970,1,1)</f>
        <v>42257.014965277776</v>
      </c>
      <c r="T975" s="9">
        <f>((($I975/60)/60)/24)+DATE(1970,1,1)</f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IF($D976=0,0,$E976*100/$D976)</f>
        <v>0.56000000000000005</v>
      </c>
      <c r="P976">
        <f>$E976/$L976</f>
        <v>93.333333333333329</v>
      </c>
      <c r="Q976" t="str">
        <f>LEFT($N976,SEARCH("/",$N976) - 1)</f>
        <v>technology</v>
      </c>
      <c r="R976" t="str">
        <f>RIGHT($N976,LEN($N976) - SEARCH("/",$N976))</f>
        <v>wearables</v>
      </c>
      <c r="S976" s="9">
        <f>((($J976/60)/60)/24)+DATE(1970,1,1)</f>
        <v>42424.749490740738</v>
      </c>
      <c r="T976" s="9">
        <f>((($I976/60)/60)/24)+DATE(1970,1,1)</f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IF($D977=0,0,$E977*100/$D977)</f>
        <v>2.6070000000000002</v>
      </c>
      <c r="P977">
        <f>$E977/$L977</f>
        <v>108.625</v>
      </c>
      <c r="Q977" t="str">
        <f>LEFT($N977,SEARCH("/",$N977) - 1)</f>
        <v>technology</v>
      </c>
      <c r="R977" t="str">
        <f>RIGHT($N977,LEN($N977) - SEARCH("/",$N977))</f>
        <v>wearables</v>
      </c>
      <c r="S977" s="9">
        <f>((($J977/60)/60)/24)+DATE(1970,1,1)</f>
        <v>42489.696585648147</v>
      </c>
      <c r="T977" s="9">
        <f>((($I977/60)/60)/24)+DATE(1970,1,1)</f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IF($D978=0,0,$E978*100/$D978)</f>
        <v>1.9259999999999999</v>
      </c>
      <c r="P978">
        <f>$E978/$L978</f>
        <v>160.5</v>
      </c>
      <c r="Q978" t="str">
        <f>LEFT($N978,SEARCH("/",$N978) - 1)</f>
        <v>technology</v>
      </c>
      <c r="R978" t="str">
        <f>RIGHT($N978,LEN($N978) - SEARCH("/",$N978))</f>
        <v>wearables</v>
      </c>
      <c r="S978" s="9">
        <f>((($J978/60)/60)/24)+DATE(1970,1,1)</f>
        <v>42185.058993055558</v>
      </c>
      <c r="T978" s="9">
        <f>((($I978/60)/60)/24)+DATE(1970,1,1)</f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IF($D979=0,0,$E979*100/$D979)</f>
        <v>33.666666666666664</v>
      </c>
      <c r="P979">
        <f>$E979/$L979</f>
        <v>75.75</v>
      </c>
      <c r="Q979" t="str">
        <f>LEFT($N979,SEARCH("/",$N979) - 1)</f>
        <v>technology</v>
      </c>
      <c r="R979" t="str">
        <f>RIGHT($N979,LEN($N979) - SEARCH("/",$N979))</f>
        <v>wearables</v>
      </c>
      <c r="S979" s="9">
        <f>((($J979/60)/60)/24)+DATE(1970,1,1)</f>
        <v>42391.942094907412</v>
      </c>
      <c r="T979" s="9">
        <f>((($I979/60)/60)/24)+DATE(1970,1,1)</f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IF($D980=0,0,$E980*100/$D980)</f>
        <v>56.263267182990241</v>
      </c>
      <c r="P980">
        <f>$E980/$L980</f>
        <v>790.83739837398377</v>
      </c>
      <c r="Q980" t="str">
        <f>LEFT($N980,SEARCH("/",$N980) - 1)</f>
        <v>technology</v>
      </c>
      <c r="R980" t="str">
        <f>RIGHT($N980,LEN($N980) - SEARCH("/",$N980))</f>
        <v>wearables</v>
      </c>
      <c r="S980" s="9">
        <f>((($J980/60)/60)/24)+DATE(1970,1,1)</f>
        <v>42395.309039351851</v>
      </c>
      <c r="T980" s="9">
        <f>((($I980/60)/60)/24)+DATE(1970,1,1)</f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IF($D981=0,0,$E981*100/$D981)</f>
        <v>82.817599999999999</v>
      </c>
      <c r="P981">
        <f>$E981/$L981</f>
        <v>301.93916666666667</v>
      </c>
      <c r="Q981" t="str">
        <f>LEFT($N981,SEARCH("/",$N981) - 1)</f>
        <v>technology</v>
      </c>
      <c r="R981" t="str">
        <f>RIGHT($N981,LEN($N981) - SEARCH("/",$N981))</f>
        <v>wearables</v>
      </c>
      <c r="S981" s="9">
        <f>((($J981/60)/60)/24)+DATE(1970,1,1)</f>
        <v>42506.416990740734</v>
      </c>
      <c r="T981" s="9">
        <f>((($I981/60)/60)/24)+DATE(1970,1,1)</f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IF($D982=0,0,$E982*100/$D982)</f>
        <v>14.86</v>
      </c>
      <c r="P982">
        <f>$E982/$L982</f>
        <v>47.935483870967744</v>
      </c>
      <c r="Q982" t="str">
        <f>LEFT($N982,SEARCH("/",$N982) - 1)</f>
        <v>technology</v>
      </c>
      <c r="R982" t="str">
        <f>RIGHT($N982,LEN($N982) - SEARCH("/",$N982))</f>
        <v>wearables</v>
      </c>
      <c r="S982" s="9">
        <f>((($J982/60)/60)/24)+DATE(1970,1,1)</f>
        <v>41928.904189814813</v>
      </c>
      <c r="T982" s="9">
        <f>((($I982/60)/60)/24)+DATE(1970,1,1)</f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IF($D983=0,0,$E983*100/$D983)</f>
        <v>1.2375123751237513E-2</v>
      </c>
      <c r="P983">
        <f>$E983/$L983</f>
        <v>2.75</v>
      </c>
      <c r="Q983" t="str">
        <f>LEFT($N983,SEARCH("/",$N983) - 1)</f>
        <v>technology</v>
      </c>
      <c r="R983" t="str">
        <f>RIGHT($N983,LEN($N983) - SEARCH("/",$N983))</f>
        <v>wearables</v>
      </c>
      <c r="S983" s="9">
        <f>((($J983/60)/60)/24)+DATE(1970,1,1)</f>
        <v>41830.947013888886</v>
      </c>
      <c r="T983" s="9">
        <f>((($I983/60)/60)/24)+DATE(1970,1,1)</f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IF($D984=0,0,$E984*100/$D984)</f>
        <v>1.7142857142857144E-2</v>
      </c>
      <c r="P984">
        <f>$E984/$L984</f>
        <v>1</v>
      </c>
      <c r="Q984" t="str">
        <f>LEFT($N984,SEARCH("/",$N984) - 1)</f>
        <v>technology</v>
      </c>
      <c r="R984" t="str">
        <f>RIGHT($N984,LEN($N984) - SEARCH("/",$N984))</f>
        <v>wearables</v>
      </c>
      <c r="S984" s="9">
        <f>((($J984/60)/60)/24)+DATE(1970,1,1)</f>
        <v>42615.753310185188</v>
      </c>
      <c r="T984" s="9">
        <f>((($I984/60)/60)/24)+DATE(1970,1,1)</f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IF($D985=0,0,$E985*100/$D985)</f>
        <v>29.506136117214712</v>
      </c>
      <c r="P985">
        <f>$E985/$L985</f>
        <v>171.79329608938548</v>
      </c>
      <c r="Q985" t="str">
        <f>LEFT($N985,SEARCH("/",$N985) - 1)</f>
        <v>technology</v>
      </c>
      <c r="R985" t="str">
        <f>RIGHT($N985,LEN($N985) - SEARCH("/",$N985))</f>
        <v>wearables</v>
      </c>
      <c r="S985" s="9">
        <f>((($J985/60)/60)/24)+DATE(1970,1,1)</f>
        <v>42574.667650462965</v>
      </c>
      <c r="T985" s="9">
        <f>((($I985/60)/60)/24)+DATE(1970,1,1)</f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IF($D986=0,0,$E986*100/$D986)</f>
        <v>1.06</v>
      </c>
      <c r="P986">
        <f>$E986/$L986</f>
        <v>35.333333333333336</v>
      </c>
      <c r="Q986" t="str">
        <f>LEFT($N986,SEARCH("/",$N986) - 1)</f>
        <v>technology</v>
      </c>
      <c r="R986" t="str">
        <f>RIGHT($N986,LEN($N986) - SEARCH("/",$N986))</f>
        <v>wearables</v>
      </c>
      <c r="S986" s="9">
        <f>((($J986/60)/60)/24)+DATE(1970,1,1)</f>
        <v>42061.11583333333</v>
      </c>
      <c r="T986" s="9">
        <f>((($I986/60)/60)/24)+DATE(1970,1,1)</f>
        <v>42091.074166666673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IF($D987=0,0,$E987*100/$D987)</f>
        <v>6.293333333333333</v>
      </c>
      <c r="P987">
        <f>$E987/$L987</f>
        <v>82.086956521739125</v>
      </c>
      <c r="Q987" t="str">
        <f>LEFT($N987,SEARCH("/",$N987) - 1)</f>
        <v>technology</v>
      </c>
      <c r="R987" t="str">
        <f>RIGHT($N987,LEN($N987) - SEARCH("/",$N987))</f>
        <v>wearables</v>
      </c>
      <c r="S987" s="9">
        <f>((($J987/60)/60)/24)+DATE(1970,1,1)</f>
        <v>42339.967708333337</v>
      </c>
      <c r="T987" s="9">
        <f>((($I987/60)/60)/24)+DATE(1970,1,1)</f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IF($D988=0,0,$E988*100/$D988)</f>
        <v>12.75</v>
      </c>
      <c r="P988">
        <f>$E988/$L988</f>
        <v>110.8695652173913</v>
      </c>
      <c r="Q988" t="str">
        <f>LEFT($N988,SEARCH("/",$N988) - 1)</f>
        <v>technology</v>
      </c>
      <c r="R988" t="str">
        <f>RIGHT($N988,LEN($N988) - SEARCH("/",$N988))</f>
        <v>wearables</v>
      </c>
      <c r="S988" s="9">
        <f>((($J988/60)/60)/24)+DATE(1970,1,1)</f>
        <v>42324.767361111109</v>
      </c>
      <c r="T988" s="9">
        <f>((($I988/60)/60)/24)+DATE(1970,1,1)</f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IF($D989=0,0,$E989*100/$D989)</f>
        <v>13.22</v>
      </c>
      <c r="P989">
        <f>$E989/$L989</f>
        <v>161.21951219512195</v>
      </c>
      <c r="Q989" t="str">
        <f>LEFT($N989,SEARCH("/",$N989) - 1)</f>
        <v>technology</v>
      </c>
      <c r="R989" t="str">
        <f>RIGHT($N989,LEN($N989) - SEARCH("/",$N989))</f>
        <v>wearables</v>
      </c>
      <c r="S989" s="9">
        <f>((($J989/60)/60)/24)+DATE(1970,1,1)</f>
        <v>41773.294560185182</v>
      </c>
      <c r="T989" s="9">
        <f>((($I989/60)/60)/24)+DATE(1970,1,1)</f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IF($D990=0,0,$E990*100/$D990)</f>
        <v>0</v>
      </c>
      <c r="P990" t="e">
        <f>$E990/$L990</f>
        <v>#DIV/0!</v>
      </c>
      <c r="Q990" t="str">
        <f>LEFT($N990,SEARCH("/",$N990) - 1)</f>
        <v>technology</v>
      </c>
      <c r="R990" t="str">
        <f>RIGHT($N990,LEN($N990) - SEARCH("/",$N990))</f>
        <v>wearables</v>
      </c>
      <c r="S990" s="9">
        <f>((($J990/60)/60)/24)+DATE(1970,1,1)</f>
        <v>42614.356770833328</v>
      </c>
      <c r="T990" s="9">
        <f>((($I990/60)/60)/24)+DATE(1970,1,1)</f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IF($D991=0,0,$E991*100/$D991)</f>
        <v>16.77</v>
      </c>
      <c r="P991">
        <f>$E991/$L991</f>
        <v>52.40625</v>
      </c>
      <c r="Q991" t="str">
        <f>LEFT($N991,SEARCH("/",$N991) - 1)</f>
        <v>technology</v>
      </c>
      <c r="R991" t="str">
        <f>RIGHT($N991,LEN($N991) - SEARCH("/",$N991))</f>
        <v>wearables</v>
      </c>
      <c r="S991" s="9">
        <f>((($J991/60)/60)/24)+DATE(1970,1,1)</f>
        <v>42611.933969907404</v>
      </c>
      <c r="T991" s="9">
        <f>((($I991/60)/60)/24)+DATE(1970,1,1)</f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IF($D992=0,0,$E992*100/$D992)</f>
        <v>0.104</v>
      </c>
      <c r="P992">
        <f>$E992/$L992</f>
        <v>13</v>
      </c>
      <c r="Q992" t="str">
        <f>LEFT($N992,SEARCH("/",$N992) - 1)</f>
        <v>technology</v>
      </c>
      <c r="R992" t="str">
        <f>RIGHT($N992,LEN($N992) - SEARCH("/",$N992))</f>
        <v>wearables</v>
      </c>
      <c r="S992" s="9">
        <f>((($J992/60)/60)/24)+DATE(1970,1,1)</f>
        <v>41855.784305555557</v>
      </c>
      <c r="T992" s="9">
        <f>((($I992/60)/60)/24)+DATE(1970,1,1)</f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IF($D993=0,0,$E993*100/$D993)</f>
        <v>4.24</v>
      </c>
      <c r="P993">
        <f>$E993/$L993</f>
        <v>30.285714285714285</v>
      </c>
      <c r="Q993" t="str">
        <f>LEFT($N993,SEARCH("/",$N993) - 1)</f>
        <v>technology</v>
      </c>
      <c r="R993" t="str">
        <f>RIGHT($N993,LEN($N993) - SEARCH("/",$N993))</f>
        <v>wearables</v>
      </c>
      <c r="S993" s="9">
        <f>((($J993/60)/60)/24)+DATE(1970,1,1)</f>
        <v>42538.75680555556</v>
      </c>
      <c r="T993" s="9">
        <f>((($I993/60)/60)/24)+DATE(1970,1,1)</f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IF($D994=0,0,$E994*100/$D994)</f>
        <v>0.46700000000000003</v>
      </c>
      <c r="P994">
        <f>$E994/$L994</f>
        <v>116.75</v>
      </c>
      <c r="Q994" t="str">
        <f>LEFT($N994,SEARCH("/",$N994) - 1)</f>
        <v>technology</v>
      </c>
      <c r="R994" t="str">
        <f>RIGHT($N994,LEN($N994) - SEARCH("/",$N994))</f>
        <v>wearables</v>
      </c>
      <c r="S994" s="9">
        <f>((($J994/60)/60)/24)+DATE(1970,1,1)</f>
        <v>42437.924988425926</v>
      </c>
      <c r="T994" s="9">
        <f>((($I994/60)/60)/24)+DATE(1970,1,1)</f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IF($D995=0,0,$E995*100/$D995)</f>
        <v>25.087142857142858</v>
      </c>
      <c r="P995">
        <f>$E995/$L995</f>
        <v>89.59693877551021</v>
      </c>
      <c r="Q995" t="str">
        <f>LEFT($N995,SEARCH("/",$N995) - 1)</f>
        <v>technology</v>
      </c>
      <c r="R995" t="str">
        <f>RIGHT($N995,LEN($N995) - SEARCH("/",$N995))</f>
        <v>wearables</v>
      </c>
      <c r="S995" s="9">
        <f>((($J995/60)/60)/24)+DATE(1970,1,1)</f>
        <v>42652.964907407411</v>
      </c>
      <c r="T995" s="9">
        <f>((($I995/60)/60)/24)+DATE(1970,1,1)</f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IF($D996=0,0,$E996*100/$D996)</f>
        <v>2.3344999999999998</v>
      </c>
      <c r="P996">
        <f>$E996/$L996</f>
        <v>424.45454545454544</v>
      </c>
      <c r="Q996" t="str">
        <f>LEFT($N996,SEARCH("/",$N996) - 1)</f>
        <v>technology</v>
      </c>
      <c r="R996" t="str">
        <f>RIGHT($N996,LEN($N996) - SEARCH("/",$N996))</f>
        <v>wearables</v>
      </c>
      <c r="S996" s="9">
        <f>((($J996/60)/60)/24)+DATE(1970,1,1)</f>
        <v>41921.263078703705</v>
      </c>
      <c r="T996" s="9">
        <f>((($I996/60)/60)/24)+DATE(1970,1,1)</f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IF($D997=0,0,$E997*100/$D997)</f>
        <v>7.26</v>
      </c>
      <c r="P997">
        <f>$E997/$L997</f>
        <v>80.666666666666671</v>
      </c>
      <c r="Q997" t="str">
        <f>LEFT($N997,SEARCH("/",$N997) - 1)</f>
        <v>technology</v>
      </c>
      <c r="R997" t="str">
        <f>RIGHT($N997,LEN($N997) - SEARCH("/",$N997))</f>
        <v>wearables</v>
      </c>
      <c r="S997" s="9">
        <f>((($J997/60)/60)/24)+DATE(1970,1,1)</f>
        <v>41947.940740740742</v>
      </c>
      <c r="T997" s="9">
        <f>((($I997/60)/60)/24)+DATE(1970,1,1)</f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IF($D998=0,0,$E998*100/$D998)</f>
        <v>1.625</v>
      </c>
      <c r="P998">
        <f>$E998/$L998</f>
        <v>13</v>
      </c>
      <c r="Q998" t="str">
        <f>LEFT($N998,SEARCH("/",$N998) - 1)</f>
        <v>technology</v>
      </c>
      <c r="R998" t="str">
        <f>RIGHT($N998,LEN($N998) - SEARCH("/",$N998))</f>
        <v>wearables</v>
      </c>
      <c r="S998" s="9">
        <f>((($J998/60)/60)/24)+DATE(1970,1,1)</f>
        <v>41817.866435185184</v>
      </c>
      <c r="T998" s="9">
        <f>((($I998/60)/60)/24)+DATE(1970,1,1)</f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IF($D999=0,0,$E999*100/$D999)</f>
        <v>1.3</v>
      </c>
      <c r="P999">
        <f>$E999/$L999</f>
        <v>8.125</v>
      </c>
      <c r="Q999" t="str">
        <f>LEFT($N999,SEARCH("/",$N999) - 1)</f>
        <v>technology</v>
      </c>
      <c r="R999" t="str">
        <f>RIGHT($N999,LEN($N999) - SEARCH("/",$N999))</f>
        <v>wearables</v>
      </c>
      <c r="S999" s="9">
        <f>((($J999/60)/60)/24)+DATE(1970,1,1)</f>
        <v>41941.10297453704</v>
      </c>
      <c r="T999" s="9">
        <f>((($I999/60)/60)/24)+DATE(1970,1,1)</f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IF($D1000=0,0,$E1000*100/$D1000)</f>
        <v>58.55833333333333</v>
      </c>
      <c r="P1000">
        <f>$E1000/$L1000</f>
        <v>153.42794759825327</v>
      </c>
      <c r="Q1000" t="str">
        <f>LEFT($N1000,SEARCH("/",$N1000) - 1)</f>
        <v>technology</v>
      </c>
      <c r="R1000" t="str">
        <f>RIGHT($N1000,LEN($N1000) - SEARCH("/",$N1000))</f>
        <v>wearables</v>
      </c>
      <c r="S1000" s="9">
        <f>((($J1000/60)/60)/24)+DATE(1970,1,1)</f>
        <v>42282.168993055559</v>
      </c>
      <c r="T1000" s="9">
        <f>((($I1000/60)/60)/24)+DATE(1970,1,1)</f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IF($D1001=0,0,$E1001*100/$D1001)</f>
        <v>7.7886666666666668</v>
      </c>
      <c r="P1001">
        <f>$E1001/$L1001</f>
        <v>292.07499999999999</v>
      </c>
      <c r="Q1001" t="str">
        <f>LEFT($N1001,SEARCH("/",$N1001) - 1)</f>
        <v>technology</v>
      </c>
      <c r="R1001" t="str">
        <f>RIGHT($N1001,LEN($N1001) - SEARCH("/",$N1001))</f>
        <v>wearables</v>
      </c>
      <c r="S1001" s="9">
        <f>((($J1001/60)/60)/24)+DATE(1970,1,1)</f>
        <v>41926.29965277778</v>
      </c>
      <c r="T1001" s="9">
        <f>((($I1001/60)/60)/24)+DATE(1970,1,1)</f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IF($D1002=0,0,$E1002*100/$D1002)</f>
        <v>2.2157147647256061</v>
      </c>
      <c r="P1002">
        <f>$E1002/$L1002</f>
        <v>3304</v>
      </c>
      <c r="Q1002" t="str">
        <f>LEFT($N1002,SEARCH("/",$N1002) - 1)</f>
        <v>technology</v>
      </c>
      <c r="R1002" t="str">
        <f>RIGHT($N1002,LEN($N1002) - SEARCH("/",$N1002))</f>
        <v>wearables</v>
      </c>
      <c r="S1002" s="9">
        <f>((($J1002/60)/60)/24)+DATE(1970,1,1)</f>
        <v>42749.059722222228</v>
      </c>
      <c r="T1002" s="9">
        <f>((($I1002/60)/60)/24)+DATE(1970,1,1)</f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IF($D1003=0,0,$E1003*100/$D1003)</f>
        <v>104</v>
      </c>
      <c r="P1003">
        <f>$E1003/$L1003</f>
        <v>1300</v>
      </c>
      <c r="Q1003" t="str">
        <f>LEFT($N1003,SEARCH("/",$N1003) - 1)</f>
        <v>technology</v>
      </c>
      <c r="R1003" t="str">
        <f>RIGHT($N1003,LEN($N1003) - SEARCH("/",$N1003))</f>
        <v>wearables</v>
      </c>
      <c r="S1003" s="9">
        <f>((($J1003/60)/60)/24)+DATE(1970,1,1)</f>
        <v>42720.720057870371</v>
      </c>
      <c r="T1003" s="9">
        <f>((($I1003/60)/60)/24)+DATE(1970,1,1)</f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IF($D1004=0,0,$E1004*100/$D1004)</f>
        <v>29.602960296029604</v>
      </c>
      <c r="P1004">
        <f>$E1004/$L1004</f>
        <v>134.54545454545453</v>
      </c>
      <c r="Q1004" t="str">
        <f>LEFT($N1004,SEARCH("/",$N1004) - 1)</f>
        <v>technology</v>
      </c>
      <c r="R1004" t="str">
        <f>RIGHT($N1004,LEN($N1004) - SEARCH("/",$N1004))</f>
        <v>wearables</v>
      </c>
      <c r="S1004" s="9">
        <f>((($J1004/60)/60)/24)+DATE(1970,1,1)</f>
        <v>42325.684189814812</v>
      </c>
      <c r="T1004" s="9">
        <f>((($I1004/60)/60)/24)+DATE(1970,1,1)</f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IF($D1005=0,0,$E1005*100/$D1005)</f>
        <v>16.055</v>
      </c>
      <c r="P1005">
        <f>$E1005/$L1005</f>
        <v>214.06666666666666</v>
      </c>
      <c r="Q1005" t="str">
        <f>LEFT($N1005,SEARCH("/",$N1005) - 1)</f>
        <v>technology</v>
      </c>
      <c r="R1005" t="str">
        <f>RIGHT($N1005,LEN($N1005) - SEARCH("/",$N1005))</f>
        <v>wearables</v>
      </c>
      <c r="S1005" s="9">
        <f>((($J1005/60)/60)/24)+DATE(1970,1,1)</f>
        <v>42780.709039351852</v>
      </c>
      <c r="T1005" s="9">
        <f>((($I1005/60)/60)/24)+DATE(1970,1,1)</f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IF($D1006=0,0,$E1006*100/$D1006)</f>
        <v>82.207999999999998</v>
      </c>
      <c r="P1006">
        <f>$E1006/$L1006</f>
        <v>216.33684210526314</v>
      </c>
      <c r="Q1006" t="str">
        <f>LEFT($N1006,SEARCH("/",$N1006) - 1)</f>
        <v>technology</v>
      </c>
      <c r="R1006" t="str">
        <f>RIGHT($N1006,LEN($N1006) - SEARCH("/",$N1006))</f>
        <v>wearables</v>
      </c>
      <c r="S1006" s="9">
        <f>((($J1006/60)/60)/24)+DATE(1970,1,1)</f>
        <v>42388.708645833336</v>
      </c>
      <c r="T1006" s="9">
        <f>((($I1006/60)/60)/24)+DATE(1970,1,1)</f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IF($D1007=0,0,$E1007*100/$D1007)</f>
        <v>75.051000000000002</v>
      </c>
      <c r="P1007">
        <f>$E1007/$L1007</f>
        <v>932.31055900621118</v>
      </c>
      <c r="Q1007" t="str">
        <f>LEFT($N1007,SEARCH("/",$N1007) - 1)</f>
        <v>technology</v>
      </c>
      <c r="R1007" t="str">
        <f>RIGHT($N1007,LEN($N1007) - SEARCH("/",$N1007))</f>
        <v>wearables</v>
      </c>
      <c r="S1007" s="9">
        <f>((($J1007/60)/60)/24)+DATE(1970,1,1)</f>
        <v>42276.624803240738</v>
      </c>
      <c r="T1007" s="9">
        <f>((($I1007/60)/60)/24)+DATE(1970,1,1)</f>
        <v>42307.624803240738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IF($D1008=0,0,$E1008*100/$D1008)</f>
        <v>5.85</v>
      </c>
      <c r="P1008">
        <f>$E1008/$L1008</f>
        <v>29.25</v>
      </c>
      <c r="Q1008" t="str">
        <f>LEFT($N1008,SEARCH("/",$N1008) - 1)</f>
        <v>technology</v>
      </c>
      <c r="R1008" t="str">
        <f>RIGHT($N1008,LEN($N1008) - SEARCH("/",$N1008))</f>
        <v>wearables</v>
      </c>
      <c r="S1008" s="9">
        <f>((($J1008/60)/60)/24)+DATE(1970,1,1)</f>
        <v>41977.040185185186</v>
      </c>
      <c r="T1008" s="9">
        <f>((($I1008/60)/60)/24)+DATE(1970,1,1)</f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IF($D1009=0,0,$E1009*100/$D1009)</f>
        <v>44.32</v>
      </c>
      <c r="P1009">
        <f>$E1009/$L1009</f>
        <v>174.94736842105263</v>
      </c>
      <c r="Q1009" t="str">
        <f>LEFT($N1009,SEARCH("/",$N1009) - 1)</f>
        <v>technology</v>
      </c>
      <c r="R1009" t="str">
        <f>RIGHT($N1009,LEN($N1009) - SEARCH("/",$N1009))</f>
        <v>wearables</v>
      </c>
      <c r="S1009" s="9">
        <f>((($J1009/60)/60)/24)+DATE(1970,1,1)</f>
        <v>42676.583599537036</v>
      </c>
      <c r="T1009" s="9">
        <f>((($I1009/60)/60)/24)+DATE(1970,1,1)</f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IF($D1010=0,0,$E1010*100/$D1010)</f>
        <v>0.26737967914438504</v>
      </c>
      <c r="P1010">
        <f>$E1010/$L1010</f>
        <v>250</v>
      </c>
      <c r="Q1010" t="str">
        <f>LEFT($N1010,SEARCH("/",$N1010) - 1)</f>
        <v>technology</v>
      </c>
      <c r="R1010" t="str">
        <f>RIGHT($N1010,LEN($N1010) - SEARCH("/",$N1010))</f>
        <v>wearables</v>
      </c>
      <c r="S1010" s="9">
        <f>((($J1010/60)/60)/24)+DATE(1970,1,1)</f>
        <v>42702.809201388889</v>
      </c>
      <c r="T1010" s="9">
        <f>((($I1010/60)/60)/24)+DATE(1970,1,1)</f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IF($D1011=0,0,$E1011*100/$D1011)</f>
        <v>13.13</v>
      </c>
      <c r="P1011">
        <f>$E1011/$L1011</f>
        <v>65</v>
      </c>
      <c r="Q1011" t="str">
        <f>LEFT($N1011,SEARCH("/",$N1011) - 1)</f>
        <v>technology</v>
      </c>
      <c r="R1011" t="str">
        <f>RIGHT($N1011,LEN($N1011) - SEARCH("/",$N1011))</f>
        <v>wearables</v>
      </c>
      <c r="S1011" s="9">
        <f>((($J1011/60)/60)/24)+DATE(1970,1,1)</f>
        <v>42510.604699074072</v>
      </c>
      <c r="T1011" s="9">
        <f>((($I1011/60)/60)/24)+DATE(1970,1,1)</f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IF($D1012=0,0,$E1012*100/$D1012)</f>
        <v>0.19088937093275488</v>
      </c>
      <c r="P1012">
        <f>$E1012/$L1012</f>
        <v>55</v>
      </c>
      <c r="Q1012" t="str">
        <f>LEFT($N1012,SEARCH("/",$N1012) - 1)</f>
        <v>technology</v>
      </c>
      <c r="R1012" t="str">
        <f>RIGHT($N1012,LEN($N1012) - SEARCH("/",$N1012))</f>
        <v>wearables</v>
      </c>
      <c r="S1012" s="9">
        <f>((($J1012/60)/60)/24)+DATE(1970,1,1)</f>
        <v>42561.829421296294</v>
      </c>
      <c r="T1012" s="9">
        <f>((($I1012/60)/60)/24)+DATE(1970,1,1)</f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IF($D1013=0,0,$E1013*100/$D1013)</f>
        <v>0.375</v>
      </c>
      <c r="P1013">
        <f>$E1013/$L1013</f>
        <v>75</v>
      </c>
      <c r="Q1013" t="str">
        <f>LEFT($N1013,SEARCH("/",$N1013) - 1)</f>
        <v>technology</v>
      </c>
      <c r="R1013" t="str">
        <f>RIGHT($N1013,LEN($N1013) - SEARCH("/",$N1013))</f>
        <v>wearables</v>
      </c>
      <c r="S1013" s="9">
        <f>((($J1013/60)/60)/24)+DATE(1970,1,1)</f>
        <v>41946.898090277777</v>
      </c>
      <c r="T1013" s="9">
        <f>((($I1013/60)/60)/24)+DATE(1970,1,1)</f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IF($D1014=0,0,$E1014*100/$D1014)</f>
        <v>21535.021000000001</v>
      </c>
      <c r="P1014">
        <f>$E1014/$L1014</f>
        <v>1389.3561935483872</v>
      </c>
      <c r="Q1014" t="str">
        <f>LEFT($N1014,SEARCH("/",$N1014) - 1)</f>
        <v>technology</v>
      </c>
      <c r="R1014" t="str">
        <f>RIGHT($N1014,LEN($N1014) - SEARCH("/",$N1014))</f>
        <v>wearables</v>
      </c>
      <c r="S1014" s="9">
        <f>((($J1014/60)/60)/24)+DATE(1970,1,1)</f>
        <v>42714.440416666665</v>
      </c>
      <c r="T1014" s="9">
        <f>((($I1014/60)/60)/24)+DATE(1970,1,1)</f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IF($D1015=0,0,$E1015*100/$D1015)</f>
        <v>34.527999999999999</v>
      </c>
      <c r="P1015">
        <f>$E1015/$L1015</f>
        <v>95.911111111111111</v>
      </c>
      <c r="Q1015" t="str">
        <f>LEFT($N1015,SEARCH("/",$N1015) - 1)</f>
        <v>technology</v>
      </c>
      <c r="R1015" t="str">
        <f>RIGHT($N1015,LEN($N1015) - SEARCH("/",$N1015))</f>
        <v>wearables</v>
      </c>
      <c r="S1015" s="9">
        <f>((($J1015/60)/60)/24)+DATE(1970,1,1)</f>
        <v>42339.833981481483</v>
      </c>
      <c r="T1015" s="9">
        <f>((($I1015/60)/60)/24)+DATE(1970,1,1)</f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IF($D1016=0,0,$E1016*100/$D1016)</f>
        <v>30.6</v>
      </c>
      <c r="P1016">
        <f>$E1016/$L1016</f>
        <v>191.25</v>
      </c>
      <c r="Q1016" t="str">
        <f>LEFT($N1016,SEARCH("/",$N1016) - 1)</f>
        <v>technology</v>
      </c>
      <c r="R1016" t="str">
        <f>RIGHT($N1016,LEN($N1016) - SEARCH("/",$N1016))</f>
        <v>wearables</v>
      </c>
      <c r="S1016" s="9">
        <f>((($J1016/60)/60)/24)+DATE(1970,1,1)</f>
        <v>41955.002488425926</v>
      </c>
      <c r="T1016" s="9">
        <f>((($I1016/60)/60)/24)+DATE(1970,1,1)</f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IF($D1017=0,0,$E1017*100/$D1017)</f>
        <v>2.6666666666666665</v>
      </c>
      <c r="P1017">
        <f>$E1017/$L1017</f>
        <v>40</v>
      </c>
      <c r="Q1017" t="str">
        <f>LEFT($N1017,SEARCH("/",$N1017) - 1)</f>
        <v>technology</v>
      </c>
      <c r="R1017" t="str">
        <f>RIGHT($N1017,LEN($N1017) - SEARCH("/",$N1017))</f>
        <v>wearables</v>
      </c>
      <c r="S1017" s="9">
        <f>((($J1017/60)/60)/24)+DATE(1970,1,1)</f>
        <v>42303.878414351857</v>
      </c>
      <c r="T1017" s="9">
        <f>((($I1017/60)/60)/24)+DATE(1970,1,1)</f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IF($D1018=0,0,$E1018*100/$D1018)</f>
        <v>2.8420000000000001</v>
      </c>
      <c r="P1018">
        <f>$E1018/$L1018</f>
        <v>74.78947368421052</v>
      </c>
      <c r="Q1018" t="str">
        <f>LEFT($N1018,SEARCH("/",$N1018) - 1)</f>
        <v>technology</v>
      </c>
      <c r="R1018" t="str">
        <f>RIGHT($N1018,LEN($N1018) - SEARCH("/",$N1018))</f>
        <v>wearables</v>
      </c>
      <c r="S1018" s="9">
        <f>((($J1018/60)/60)/24)+DATE(1970,1,1)</f>
        <v>42422.107129629629</v>
      </c>
      <c r="T1018" s="9">
        <f>((($I1018/60)/60)/24)+DATE(1970,1,1)</f>
        <v>42467.065462962957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IF($D1019=0,0,$E1019*100/$D1019)</f>
        <v>22.878799999999998</v>
      </c>
      <c r="P1019">
        <f>$E1019/$L1019</f>
        <v>161.11830985915492</v>
      </c>
      <c r="Q1019" t="str">
        <f>LEFT($N1019,SEARCH("/",$N1019) - 1)</f>
        <v>technology</v>
      </c>
      <c r="R1019" t="str">
        <f>RIGHT($N1019,LEN($N1019) - SEARCH("/",$N1019))</f>
        <v>wearables</v>
      </c>
      <c r="S1019" s="9">
        <f>((($J1019/60)/60)/24)+DATE(1970,1,1)</f>
        <v>42289.675173611111</v>
      </c>
      <c r="T1019" s="9">
        <f>((($I1019/60)/60)/24)+DATE(1970,1,1)</f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IF($D1020=0,0,$E1020*100/$D1020)</f>
        <v>3.105</v>
      </c>
      <c r="P1020">
        <f>$E1020/$L1020</f>
        <v>88.714285714285708</v>
      </c>
      <c r="Q1020" t="str">
        <f>LEFT($N1020,SEARCH("/",$N1020) - 1)</f>
        <v>technology</v>
      </c>
      <c r="R1020" t="str">
        <f>RIGHT($N1020,LEN($N1020) - SEARCH("/",$N1020))</f>
        <v>wearables</v>
      </c>
      <c r="S1020" s="9">
        <f>((($J1020/60)/60)/24)+DATE(1970,1,1)</f>
        <v>42535.492280092592</v>
      </c>
      <c r="T1020" s="9">
        <f>((($I1020/60)/60)/24)+DATE(1970,1,1)</f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IF($D1021=0,0,$E1021*100/$D1021)</f>
        <v>47.333333333333336</v>
      </c>
      <c r="P1021">
        <f>$E1021/$L1021</f>
        <v>53.25</v>
      </c>
      <c r="Q1021" t="str">
        <f>LEFT($N1021,SEARCH("/",$N1021) - 1)</f>
        <v>technology</v>
      </c>
      <c r="R1021" t="str">
        <f>RIGHT($N1021,LEN($N1021) - SEARCH("/",$N1021))</f>
        <v>wearables</v>
      </c>
      <c r="S1021" s="9">
        <f>((($J1021/60)/60)/24)+DATE(1970,1,1)</f>
        <v>42009.973946759259</v>
      </c>
      <c r="T1021" s="9">
        <f>((($I1021/60)/60)/24)+DATE(1970,1,1)</f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IF($D1022=0,0,$E1022*100/$D1022)</f>
        <v>205.54838709677421</v>
      </c>
      <c r="P1022">
        <f>$E1022/$L1022</f>
        <v>106.2</v>
      </c>
      <c r="Q1022" t="str">
        <f>LEFT($N1022,SEARCH("/",$N1022) - 1)</f>
        <v>music</v>
      </c>
      <c r="R1022" t="str">
        <f>RIGHT($N1022,LEN($N1022) - SEARCH("/",$N1022))</f>
        <v>electronic music</v>
      </c>
      <c r="S1022" s="9">
        <f>((($J1022/60)/60)/24)+DATE(1970,1,1)</f>
        <v>42127.069548611107</v>
      </c>
      <c r="T1022" s="9">
        <f>((($I1022/60)/60)/24)+DATE(1970,1,1)</f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IF($D1023=0,0,$E1023*100/$D1023)</f>
        <v>351.80366666666669</v>
      </c>
      <c r="P1023">
        <f>$E1023/$L1023</f>
        <v>22.079728033472804</v>
      </c>
      <c r="Q1023" t="str">
        <f>LEFT($N1023,SEARCH("/",$N1023) - 1)</f>
        <v>music</v>
      </c>
      <c r="R1023" t="str">
        <f>RIGHT($N1023,LEN($N1023) - SEARCH("/",$N1023))</f>
        <v>electronic music</v>
      </c>
      <c r="S1023" s="9">
        <f>((($J1023/60)/60)/24)+DATE(1970,1,1)</f>
        <v>42271.251979166671</v>
      </c>
      <c r="T1023" s="9">
        <f>((($I1023/60)/60)/24)+DATE(1970,1,1)</f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IF($D1024=0,0,$E1024*100/$D1024)</f>
        <v>114.9</v>
      </c>
      <c r="P1024">
        <f>$E1024/$L1024</f>
        <v>31.054054054054053</v>
      </c>
      <c r="Q1024" t="str">
        <f>LEFT($N1024,SEARCH("/",$N1024) - 1)</f>
        <v>music</v>
      </c>
      <c r="R1024" t="str">
        <f>RIGHT($N1024,LEN($N1024) - SEARCH("/",$N1024))</f>
        <v>electronic music</v>
      </c>
      <c r="S1024" s="9">
        <f>((($J1024/60)/60)/24)+DATE(1970,1,1)</f>
        <v>42111.646724537044</v>
      </c>
      <c r="T1024" s="9">
        <f>((($I1024/60)/60)/24)+DATE(1970,1,1)</f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IF($D1025=0,0,$E1025*100/$D1025)</f>
        <v>237.15</v>
      </c>
      <c r="P1025">
        <f>$E1025/$L1025</f>
        <v>36.206106870229007</v>
      </c>
      <c r="Q1025" t="str">
        <f>LEFT($N1025,SEARCH("/",$N1025) - 1)</f>
        <v>music</v>
      </c>
      <c r="R1025" t="str">
        <f>RIGHT($N1025,LEN($N1025) - SEARCH("/",$N1025))</f>
        <v>electronic music</v>
      </c>
      <c r="S1025" s="9">
        <f>((($J1025/60)/60)/24)+DATE(1970,1,1)</f>
        <v>42145.919687500005</v>
      </c>
      <c r="T1025" s="9">
        <f>((($I1025/60)/60)/24)+DATE(1970,1,1)</f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IF($D1026=0,0,$E1026*100/$D1026)</f>
        <v>118.63775</v>
      </c>
      <c r="P1026">
        <f>$E1026/$L1026</f>
        <v>388.9762295081967</v>
      </c>
      <c r="Q1026" t="str">
        <f>LEFT($N1026,SEARCH("/",$N1026) - 1)</f>
        <v>music</v>
      </c>
      <c r="R1026" t="str">
        <f>RIGHT($N1026,LEN($N1026) - SEARCH("/",$N1026))</f>
        <v>electronic music</v>
      </c>
      <c r="S1026" s="9">
        <f>((($J1026/60)/60)/24)+DATE(1970,1,1)</f>
        <v>42370.580590277779</v>
      </c>
      <c r="T1026" s="9">
        <f>((($I1026/60)/60)/24)+DATE(1970,1,1)</f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IF($D1027=0,0,$E1027*100/$D1027)</f>
        <v>109.92831428571429</v>
      </c>
      <c r="P1027">
        <f>$E1027/$L1027</f>
        <v>71.848571428571432</v>
      </c>
      <c r="Q1027" t="str">
        <f>LEFT($N1027,SEARCH("/",$N1027) - 1)</f>
        <v>music</v>
      </c>
      <c r="R1027" t="str">
        <f>RIGHT($N1027,LEN($N1027) - SEARCH("/",$N1027))</f>
        <v>electronic music</v>
      </c>
      <c r="S1027" s="9">
        <f>((($J1027/60)/60)/24)+DATE(1970,1,1)</f>
        <v>42049.833761574075</v>
      </c>
      <c r="T1027" s="9">
        <f>((($I1027/60)/60)/24)+DATE(1970,1,1)</f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IF($D1028=0,0,$E1028*100/$D1028)</f>
        <v>100.00828571428572</v>
      </c>
      <c r="P1028">
        <f>$E1028/$L1028</f>
        <v>57.381803278688523</v>
      </c>
      <c r="Q1028" t="str">
        <f>LEFT($N1028,SEARCH("/",$N1028) - 1)</f>
        <v>music</v>
      </c>
      <c r="R1028" t="str">
        <f>RIGHT($N1028,LEN($N1028) - SEARCH("/",$N1028))</f>
        <v>electronic music</v>
      </c>
      <c r="S1028" s="9">
        <f>((($J1028/60)/60)/24)+DATE(1970,1,1)</f>
        <v>42426.407592592594</v>
      </c>
      <c r="T1028" s="9">
        <f>((($I1028/60)/60)/24)+DATE(1970,1,1)</f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IF($D1029=0,0,$E1029*100/$D1029)</f>
        <v>103.09292094387415</v>
      </c>
      <c r="P1029">
        <f>$E1029/$L1029</f>
        <v>69.666666666666671</v>
      </c>
      <c r="Q1029" t="str">
        <f>LEFT($N1029,SEARCH("/",$N1029) - 1)</f>
        <v>music</v>
      </c>
      <c r="R1029" t="str">
        <f>RIGHT($N1029,LEN($N1029) - SEARCH("/",$N1029))</f>
        <v>electronic music</v>
      </c>
      <c r="S1029" s="9">
        <f>((($J1029/60)/60)/24)+DATE(1970,1,1)</f>
        <v>41905.034108796295</v>
      </c>
      <c r="T1029" s="9">
        <f>((($I1029/60)/60)/24)+DATE(1970,1,1)</f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IF($D1030=0,0,$E1030*100/$D1030)</f>
        <v>117.27</v>
      </c>
      <c r="P1030">
        <f>$E1030/$L1030</f>
        <v>45.988235294117644</v>
      </c>
      <c r="Q1030" t="str">
        <f>LEFT($N1030,SEARCH("/",$N1030) - 1)</f>
        <v>music</v>
      </c>
      <c r="R1030" t="str">
        <f>RIGHT($N1030,LEN($N1030) - SEARCH("/",$N1030))</f>
        <v>electronic music</v>
      </c>
      <c r="S1030" s="9">
        <f>((($J1030/60)/60)/24)+DATE(1970,1,1)</f>
        <v>42755.627372685187</v>
      </c>
      <c r="T1030" s="9">
        <f>((($I1030/60)/60)/24)+DATE(1970,1,1)</f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IF($D1031=0,0,$E1031*100/$D1031)</f>
        <v>111.76</v>
      </c>
      <c r="P1031">
        <f>$E1031/$L1031</f>
        <v>79.262411347517727</v>
      </c>
      <c r="Q1031" t="str">
        <f>LEFT($N1031,SEARCH("/",$N1031) - 1)</f>
        <v>music</v>
      </c>
      <c r="R1031" t="str">
        <f>RIGHT($N1031,LEN($N1031) - SEARCH("/",$N1031))</f>
        <v>electronic music</v>
      </c>
      <c r="S1031" s="9">
        <f>((($J1031/60)/60)/24)+DATE(1970,1,1)</f>
        <v>42044.711886574078</v>
      </c>
      <c r="T1031" s="9">
        <f>((($I1031/60)/60)/24)+DATE(1970,1,1)</f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IF($D1032=0,0,$E1032*100/$D1032)</f>
        <v>342.1</v>
      </c>
      <c r="P1032">
        <f>$E1032/$L1032</f>
        <v>43.031446540880502</v>
      </c>
      <c r="Q1032" t="str">
        <f>LEFT($N1032,SEARCH("/",$N1032) - 1)</f>
        <v>music</v>
      </c>
      <c r="R1032" t="str">
        <f>RIGHT($N1032,LEN($N1032) - SEARCH("/",$N1032))</f>
        <v>electronic music</v>
      </c>
      <c r="S1032" s="9">
        <f>((($J1032/60)/60)/24)+DATE(1970,1,1)</f>
        <v>42611.483206018514</v>
      </c>
      <c r="T1032" s="9">
        <f>((($I1032/60)/60)/24)+DATE(1970,1,1)</f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IF($D1033=0,0,$E1033*100/$D1033)</f>
        <v>107.4</v>
      </c>
      <c r="P1033">
        <f>$E1033/$L1033</f>
        <v>108.48484848484848</v>
      </c>
      <c r="Q1033" t="str">
        <f>LEFT($N1033,SEARCH("/",$N1033) - 1)</f>
        <v>music</v>
      </c>
      <c r="R1033" t="str">
        <f>RIGHT($N1033,LEN($N1033) - SEARCH("/",$N1033))</f>
        <v>electronic music</v>
      </c>
      <c r="S1033" s="9">
        <f>((($J1033/60)/60)/24)+DATE(1970,1,1)</f>
        <v>42324.764004629629</v>
      </c>
      <c r="T1033" s="9">
        <f>((($I1033/60)/60)/24)+DATE(1970,1,1)</f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IF($D1034=0,0,$E1034*100/$D1034)</f>
        <v>108.49703703703703</v>
      </c>
      <c r="P1034">
        <f>$E1034/$L1034</f>
        <v>61.029583333333335</v>
      </c>
      <c r="Q1034" t="str">
        <f>LEFT($N1034,SEARCH("/",$N1034) - 1)</f>
        <v>music</v>
      </c>
      <c r="R1034" t="str">
        <f>RIGHT($N1034,LEN($N1034) - SEARCH("/",$N1034))</f>
        <v>electronic music</v>
      </c>
      <c r="S1034" s="9">
        <f>((($J1034/60)/60)/24)+DATE(1970,1,1)</f>
        <v>42514.666956018518</v>
      </c>
      <c r="T1034" s="9">
        <f>((($I1034/60)/60)/24)+DATE(1970,1,1)</f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IF($D1035=0,0,$E1035*100/$D1035)</f>
        <v>102.86144578313252</v>
      </c>
      <c r="P1035">
        <f>$E1035/$L1035</f>
        <v>50.592592592592595</v>
      </c>
      <c r="Q1035" t="str">
        <f>LEFT($N1035,SEARCH("/",$N1035) - 1)</f>
        <v>music</v>
      </c>
      <c r="R1035" t="str">
        <f>RIGHT($N1035,LEN($N1035) - SEARCH("/",$N1035))</f>
        <v>electronic music</v>
      </c>
      <c r="S1035" s="9">
        <f>((($J1035/60)/60)/24)+DATE(1970,1,1)</f>
        <v>42688.732407407413</v>
      </c>
      <c r="T1035" s="9">
        <f>((($I1035/60)/60)/24)+DATE(1970,1,1)</f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IF($D1036=0,0,$E1036*100/$D1036)</f>
        <v>130.0018</v>
      </c>
      <c r="P1036">
        <f>$E1036/$L1036</f>
        <v>39.157168674698795</v>
      </c>
      <c r="Q1036" t="str">
        <f>LEFT($N1036,SEARCH("/",$N1036) - 1)</f>
        <v>music</v>
      </c>
      <c r="R1036" t="str">
        <f>RIGHT($N1036,LEN($N1036) - SEARCH("/",$N1036))</f>
        <v>electronic music</v>
      </c>
      <c r="S1036" s="9">
        <f>((($J1036/60)/60)/24)+DATE(1970,1,1)</f>
        <v>42555.166712962964</v>
      </c>
      <c r="T1036" s="9">
        <f>((($I1036/60)/60)/24)+DATE(1970,1,1)</f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IF($D1037=0,0,$E1037*100/$D1037)</f>
        <v>107.65217391304348</v>
      </c>
      <c r="P1037">
        <f>$E1037/$L1037</f>
        <v>65.15789473684211</v>
      </c>
      <c r="Q1037" t="str">
        <f>LEFT($N1037,SEARCH("/",$N1037) - 1)</f>
        <v>music</v>
      </c>
      <c r="R1037" t="str">
        <f>RIGHT($N1037,LEN($N1037) - SEARCH("/",$N1037))</f>
        <v>electronic music</v>
      </c>
      <c r="S1037" s="9">
        <f>((($J1037/60)/60)/24)+DATE(1970,1,1)</f>
        <v>42016.641435185185</v>
      </c>
      <c r="T1037" s="9">
        <f>((($I1037/60)/60)/24)+DATE(1970,1,1)</f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IF($D1038=0,0,$E1038*100/$D1038)</f>
        <v>112.36044444444444</v>
      </c>
      <c r="P1038">
        <f>$E1038/$L1038</f>
        <v>23.963127962085309</v>
      </c>
      <c r="Q1038" t="str">
        <f>LEFT($N1038,SEARCH("/",$N1038) - 1)</f>
        <v>music</v>
      </c>
      <c r="R1038" t="str">
        <f>RIGHT($N1038,LEN($N1038) - SEARCH("/",$N1038))</f>
        <v>electronic music</v>
      </c>
      <c r="S1038" s="9">
        <f>((($J1038/60)/60)/24)+DATE(1970,1,1)</f>
        <v>41249.448958333334</v>
      </c>
      <c r="T1038" s="9">
        <f>((($I1038/60)/60)/24)+DATE(1970,1,1)</f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IF($D1039=0,0,$E1039*100/$D1039)</f>
        <v>102.1</v>
      </c>
      <c r="P1039">
        <f>$E1039/$L1039</f>
        <v>48.61904761904762</v>
      </c>
      <c r="Q1039" t="str">
        <f>LEFT($N1039,SEARCH("/",$N1039) - 1)</f>
        <v>music</v>
      </c>
      <c r="R1039" t="str">
        <f>RIGHT($N1039,LEN($N1039) - SEARCH("/",$N1039))</f>
        <v>electronic music</v>
      </c>
      <c r="S1039" s="9">
        <f>((($J1039/60)/60)/24)+DATE(1970,1,1)</f>
        <v>42119.822476851856</v>
      </c>
      <c r="T1039" s="9">
        <f>((($I1039/60)/60)/24)+DATE(1970,1,1)</f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IF($D1040=0,0,$E1040*100/$D1040)</f>
        <v>145.33333333333334</v>
      </c>
      <c r="P1040">
        <f>$E1040/$L1040</f>
        <v>35.73770491803279</v>
      </c>
      <c r="Q1040" t="str">
        <f>LEFT($N1040,SEARCH("/",$N1040) - 1)</f>
        <v>music</v>
      </c>
      <c r="R1040" t="str">
        <f>RIGHT($N1040,LEN($N1040) - SEARCH("/",$N1040))</f>
        <v>electronic music</v>
      </c>
      <c r="S1040" s="9">
        <f>((($J1040/60)/60)/24)+DATE(1970,1,1)</f>
        <v>42418.231747685189</v>
      </c>
      <c r="T1040" s="9">
        <f>((($I1040/60)/60)/24)+DATE(1970,1,1)</f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IF($D1041=0,0,$E1041*100/$D1041)</f>
        <v>128.19999999999999</v>
      </c>
      <c r="P1041">
        <f>$E1041/$L1041</f>
        <v>21.366666666666667</v>
      </c>
      <c r="Q1041" t="str">
        <f>LEFT($N1041,SEARCH("/",$N1041) - 1)</f>
        <v>music</v>
      </c>
      <c r="R1041" t="str">
        <f>RIGHT($N1041,LEN($N1041) - SEARCH("/",$N1041))</f>
        <v>electronic music</v>
      </c>
      <c r="S1041" s="9">
        <f>((($J1041/60)/60)/24)+DATE(1970,1,1)</f>
        <v>42692.109328703707</v>
      </c>
      <c r="T1041" s="9">
        <f>((($I1041/60)/60)/24)+DATE(1970,1,1)</f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IF($D1042=0,0,$E1042*100/$D1042)</f>
        <v>0.29411764705882354</v>
      </c>
      <c r="P1042">
        <f>$E1042/$L1042</f>
        <v>250</v>
      </c>
      <c r="Q1042" t="str">
        <f>LEFT($N1042,SEARCH("/",$N1042) - 1)</f>
        <v>journalism</v>
      </c>
      <c r="R1042" t="str">
        <f>RIGHT($N1042,LEN($N1042) - SEARCH("/",$N1042))</f>
        <v>audio</v>
      </c>
      <c r="S1042" s="9">
        <f>((($J1042/60)/60)/24)+DATE(1970,1,1)</f>
        <v>42579.708437499998</v>
      </c>
      <c r="T1042" s="9">
        <f>((($I1042/60)/60)/24)+DATE(1970,1,1)</f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IF($D1043=0,0,$E1043*100/$D1043)</f>
        <v>0</v>
      </c>
      <c r="P1043" t="e">
        <f>$E1043/$L1043</f>
        <v>#DIV/0!</v>
      </c>
      <c r="Q1043" t="str">
        <f>LEFT($N1043,SEARCH("/",$N1043) - 1)</f>
        <v>journalism</v>
      </c>
      <c r="R1043" t="str">
        <f>RIGHT($N1043,LEN($N1043) - SEARCH("/",$N1043))</f>
        <v>audio</v>
      </c>
      <c r="S1043" s="9">
        <f>((($J1043/60)/60)/24)+DATE(1970,1,1)</f>
        <v>41831.060092592597</v>
      </c>
      <c r="T1043" s="9">
        <f>((($I1043/60)/60)/24)+DATE(1970,1,1)</f>
        <v>41851.060092592597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IF($D1044=0,0,$E1044*100/$D1044)</f>
        <v>1.5384615384615385</v>
      </c>
      <c r="P1044">
        <f>$E1044/$L1044</f>
        <v>10</v>
      </c>
      <c r="Q1044" t="str">
        <f>LEFT($N1044,SEARCH("/",$N1044) - 1)</f>
        <v>journalism</v>
      </c>
      <c r="R1044" t="str">
        <f>RIGHT($N1044,LEN($N1044) - SEARCH("/",$N1044))</f>
        <v>audio</v>
      </c>
      <c r="S1044" s="9">
        <f>((($J1044/60)/60)/24)+DATE(1970,1,1)</f>
        <v>41851.696157407408</v>
      </c>
      <c r="T1044" s="9">
        <f>((($I1044/60)/60)/24)+DATE(1970,1,1)</f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IF($D1045=0,0,$E1045*100/$D1045)</f>
        <v>8.5370000000000008</v>
      </c>
      <c r="P1045">
        <f>$E1045/$L1045</f>
        <v>29.236301369863014</v>
      </c>
      <c r="Q1045" t="str">
        <f>LEFT($N1045,SEARCH("/",$N1045) - 1)</f>
        <v>journalism</v>
      </c>
      <c r="R1045" t="str">
        <f>RIGHT($N1045,LEN($N1045) - SEARCH("/",$N1045))</f>
        <v>audio</v>
      </c>
      <c r="S1045" s="9">
        <f>((($J1045/60)/60)/24)+DATE(1970,1,1)</f>
        <v>42114.252951388888</v>
      </c>
      <c r="T1045" s="9">
        <f>((($I1045/60)/60)/24)+DATE(1970,1,1)</f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IF($D1046=0,0,$E1046*100/$D1046)</f>
        <v>8.5714285714285715E-2</v>
      </c>
      <c r="P1046">
        <f>$E1046/$L1046</f>
        <v>3</v>
      </c>
      <c r="Q1046" t="str">
        <f>LEFT($N1046,SEARCH("/",$N1046) - 1)</f>
        <v>journalism</v>
      </c>
      <c r="R1046" t="str">
        <f>RIGHT($N1046,LEN($N1046) - SEARCH("/",$N1046))</f>
        <v>audio</v>
      </c>
      <c r="S1046" s="9">
        <f>((($J1046/60)/60)/24)+DATE(1970,1,1)</f>
        <v>42011.925937499997</v>
      </c>
      <c r="T1046" s="9">
        <f>((($I1046/60)/60)/24)+DATE(1970,1,1)</f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IF($D1047=0,0,$E1047*100/$D1047)</f>
        <v>2.66</v>
      </c>
      <c r="P1047">
        <f>$E1047/$L1047</f>
        <v>33.25</v>
      </c>
      <c r="Q1047" t="str">
        <f>LEFT($N1047,SEARCH("/",$N1047) - 1)</f>
        <v>journalism</v>
      </c>
      <c r="R1047" t="str">
        <f>RIGHT($N1047,LEN($N1047) - SEARCH("/",$N1047))</f>
        <v>audio</v>
      </c>
      <c r="S1047" s="9">
        <f>((($J1047/60)/60)/24)+DATE(1970,1,1)</f>
        <v>41844.874421296299</v>
      </c>
      <c r="T1047" s="9">
        <f>((($I1047/60)/60)/24)+DATE(1970,1,1)</f>
        <v>41874.874421296299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IF($D1048=0,0,$E1048*100/$D1048)</f>
        <v>0</v>
      </c>
      <c r="P1048" t="e">
        <f>$E1048/$L1048</f>
        <v>#DIV/0!</v>
      </c>
      <c r="Q1048" t="str">
        <f>LEFT($N1048,SEARCH("/",$N1048) - 1)</f>
        <v>journalism</v>
      </c>
      <c r="R1048" t="str">
        <f>RIGHT($N1048,LEN($N1048) - SEARCH("/",$N1048))</f>
        <v>audio</v>
      </c>
      <c r="S1048" s="9">
        <f>((($J1048/60)/60)/24)+DATE(1970,1,1)</f>
        <v>42319.851388888885</v>
      </c>
      <c r="T1048" s="9">
        <f>((($I1048/60)/60)/24)+DATE(1970,1,1)</f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IF($D1049=0,0,$E1049*100/$D1049)</f>
        <v>0.05</v>
      </c>
      <c r="P1049">
        <f>$E1049/$L1049</f>
        <v>1</v>
      </c>
      <c r="Q1049" t="str">
        <f>LEFT($N1049,SEARCH("/",$N1049) - 1)</f>
        <v>journalism</v>
      </c>
      <c r="R1049" t="str">
        <f>RIGHT($N1049,LEN($N1049) - SEARCH("/",$N1049))</f>
        <v>audio</v>
      </c>
      <c r="S1049" s="9">
        <f>((($J1049/60)/60)/24)+DATE(1970,1,1)</f>
        <v>41918.818460648145</v>
      </c>
      <c r="T1049" s="9">
        <f>((($I1049/60)/60)/24)+DATE(1970,1,1)</f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IF($D1050=0,0,$E1050*100/$D1050)</f>
        <v>1.4133333333333333</v>
      </c>
      <c r="P1050">
        <f>$E1050/$L1050</f>
        <v>53</v>
      </c>
      <c r="Q1050" t="str">
        <f>LEFT($N1050,SEARCH("/",$N1050) - 1)</f>
        <v>journalism</v>
      </c>
      <c r="R1050" t="str">
        <f>RIGHT($N1050,LEN($N1050) - SEARCH("/",$N1050))</f>
        <v>audio</v>
      </c>
      <c r="S1050" s="9">
        <f>((($J1050/60)/60)/24)+DATE(1970,1,1)</f>
        <v>42598.053113425922</v>
      </c>
      <c r="T1050" s="9">
        <f>((($I1050/60)/60)/24)+DATE(1970,1,1)</f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IF($D1051=0,0,$E1051*100/$D1051)</f>
        <v>0</v>
      </c>
      <c r="P1051" t="e">
        <f>$E1051/$L1051</f>
        <v>#DIV/0!</v>
      </c>
      <c r="Q1051" t="str">
        <f>LEFT($N1051,SEARCH("/",$N1051) - 1)</f>
        <v>journalism</v>
      </c>
      <c r="R1051" t="str">
        <f>RIGHT($N1051,LEN($N1051) - SEARCH("/",$N1051))</f>
        <v>audio</v>
      </c>
      <c r="S1051" s="9">
        <f>((($J1051/60)/60)/24)+DATE(1970,1,1)</f>
        <v>42382.431076388893</v>
      </c>
      <c r="T1051" s="9">
        <f>((($I1051/60)/60)/24)+DATE(1970,1,1)</f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IF($D1052=0,0,$E1052*100/$D1052)</f>
        <v>0</v>
      </c>
      <c r="P1052" t="e">
        <f>$E1052/$L1052</f>
        <v>#DIV/0!</v>
      </c>
      <c r="Q1052" t="str">
        <f>LEFT($N1052,SEARCH("/",$N1052) - 1)</f>
        <v>journalism</v>
      </c>
      <c r="R1052" t="str">
        <f>RIGHT($N1052,LEN($N1052) - SEARCH("/",$N1052))</f>
        <v>audio</v>
      </c>
      <c r="S1052" s="9">
        <f>((($J1052/60)/60)/24)+DATE(1970,1,1)</f>
        <v>42231.7971875</v>
      </c>
      <c r="T1052" s="9">
        <f>((($I1052/60)/60)/24)+DATE(1970,1,1)</f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IF($D1053=0,0,$E1053*100/$D1053)</f>
        <v>0</v>
      </c>
      <c r="P1053" t="e">
        <f>$E1053/$L1053</f>
        <v>#DIV/0!</v>
      </c>
      <c r="Q1053" t="str">
        <f>LEFT($N1053,SEARCH("/",$N1053) - 1)</f>
        <v>journalism</v>
      </c>
      <c r="R1053" t="str">
        <f>RIGHT($N1053,LEN($N1053) - SEARCH("/",$N1053))</f>
        <v>audio</v>
      </c>
      <c r="S1053" s="9">
        <f>((($J1053/60)/60)/24)+DATE(1970,1,1)</f>
        <v>41850.014178240745</v>
      </c>
      <c r="T1053" s="9">
        <f>((($I1053/60)/60)/24)+DATE(1970,1,1)</f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IF($D1054=0,0,$E1054*100/$D1054)</f>
        <v>0</v>
      </c>
      <c r="P1054" t="e">
        <f>$E1054/$L1054</f>
        <v>#DIV/0!</v>
      </c>
      <c r="Q1054" t="str">
        <f>LEFT($N1054,SEARCH("/",$N1054) - 1)</f>
        <v>journalism</v>
      </c>
      <c r="R1054" t="str">
        <f>RIGHT($N1054,LEN($N1054) - SEARCH("/",$N1054))</f>
        <v>audio</v>
      </c>
      <c r="S1054" s="9">
        <f>((($J1054/60)/60)/24)+DATE(1970,1,1)</f>
        <v>42483.797395833331</v>
      </c>
      <c r="T1054" s="9">
        <f>((($I1054/60)/60)/24)+DATE(1970,1,1)</f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IF($D1055=0,0,$E1055*100/$D1055)</f>
        <v>1</v>
      </c>
      <c r="P1055">
        <f>$E1055/$L1055</f>
        <v>15</v>
      </c>
      <c r="Q1055" t="str">
        <f>LEFT($N1055,SEARCH("/",$N1055) - 1)</f>
        <v>journalism</v>
      </c>
      <c r="R1055" t="str">
        <f>RIGHT($N1055,LEN($N1055) - SEARCH("/",$N1055))</f>
        <v>audio</v>
      </c>
      <c r="S1055" s="9">
        <f>((($J1055/60)/60)/24)+DATE(1970,1,1)</f>
        <v>42775.172824074078</v>
      </c>
      <c r="T1055" s="9">
        <f>((($I1055/60)/60)/24)+DATE(1970,1,1)</f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IF($D1056=0,0,$E1056*100/$D1056)</f>
        <v>0</v>
      </c>
      <c r="P1056" t="e">
        <f>$E1056/$L1056</f>
        <v>#DIV/0!</v>
      </c>
      <c r="Q1056" t="str">
        <f>LEFT($N1056,SEARCH("/",$N1056) - 1)</f>
        <v>journalism</v>
      </c>
      <c r="R1056" t="str">
        <f>RIGHT($N1056,LEN($N1056) - SEARCH("/",$N1056))</f>
        <v>audio</v>
      </c>
      <c r="S1056" s="9">
        <f>((($J1056/60)/60)/24)+DATE(1970,1,1)</f>
        <v>41831.851840277777</v>
      </c>
      <c r="T1056" s="9">
        <f>((($I1056/60)/60)/24)+DATE(1970,1,1)</f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IF($D1057=0,0,$E1057*100/$D1057)</f>
        <v>0</v>
      </c>
      <c r="P1057" t="e">
        <f>$E1057/$L1057</f>
        <v>#DIV/0!</v>
      </c>
      <c r="Q1057" t="str">
        <f>LEFT($N1057,SEARCH("/",$N1057) - 1)</f>
        <v>journalism</v>
      </c>
      <c r="R1057" t="str">
        <f>RIGHT($N1057,LEN($N1057) - SEARCH("/",$N1057))</f>
        <v>audio</v>
      </c>
      <c r="S1057" s="9">
        <f>((($J1057/60)/60)/24)+DATE(1970,1,1)</f>
        <v>42406.992418981477</v>
      </c>
      <c r="T1057" s="9">
        <f>((($I1057/60)/60)/24)+DATE(1970,1,1)</f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IF($D1058=0,0,$E1058*100/$D1058)</f>
        <v>0</v>
      </c>
      <c r="P1058" t="e">
        <f>$E1058/$L1058</f>
        <v>#DIV/0!</v>
      </c>
      <c r="Q1058" t="str">
        <f>LEFT($N1058,SEARCH("/",$N1058) - 1)</f>
        <v>journalism</v>
      </c>
      <c r="R1058" t="str">
        <f>RIGHT($N1058,LEN($N1058) - SEARCH("/",$N1058))</f>
        <v>audio</v>
      </c>
      <c r="S1058" s="9">
        <f>((($J1058/60)/60)/24)+DATE(1970,1,1)</f>
        <v>42058.719641203701</v>
      </c>
      <c r="T1058" s="9">
        <f>((($I1058/60)/60)/24)+DATE(1970,1,1)</f>
        <v>42118.677974537044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IF($D1059=0,0,$E1059*100/$D1059)</f>
        <v>0</v>
      </c>
      <c r="P1059" t="e">
        <f>$E1059/$L1059</f>
        <v>#DIV/0!</v>
      </c>
      <c r="Q1059" t="str">
        <f>LEFT($N1059,SEARCH("/",$N1059) - 1)</f>
        <v>journalism</v>
      </c>
      <c r="R1059" t="str">
        <f>RIGHT($N1059,LEN($N1059) - SEARCH("/",$N1059))</f>
        <v>audio</v>
      </c>
      <c r="S1059" s="9">
        <f>((($J1059/60)/60)/24)+DATE(1970,1,1)</f>
        <v>42678.871331018512</v>
      </c>
      <c r="T1059" s="9">
        <f>((($I1059/60)/60)/24)+DATE(1970,1,1)</f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IF($D1060=0,0,$E1060*100/$D1060)</f>
        <v>0</v>
      </c>
      <c r="P1060" t="e">
        <f>$E1060/$L1060</f>
        <v>#DIV/0!</v>
      </c>
      <c r="Q1060" t="str">
        <f>LEFT($N1060,SEARCH("/",$N1060) - 1)</f>
        <v>journalism</v>
      </c>
      <c r="R1060" t="str">
        <f>RIGHT($N1060,LEN($N1060) - SEARCH("/",$N1060))</f>
        <v>audio</v>
      </c>
      <c r="S1060" s="9">
        <f>((($J1060/60)/60)/24)+DATE(1970,1,1)</f>
        <v>42047.900960648149</v>
      </c>
      <c r="T1060" s="9">
        <f>((($I1060/60)/60)/24)+DATE(1970,1,1)</f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IF($D1061=0,0,$E1061*100/$D1061)</f>
        <v>0</v>
      </c>
      <c r="P1061" t="e">
        <f>$E1061/$L1061</f>
        <v>#DIV/0!</v>
      </c>
      <c r="Q1061" t="str">
        <f>LEFT($N1061,SEARCH("/",$N1061) - 1)</f>
        <v>journalism</v>
      </c>
      <c r="R1061" t="str">
        <f>RIGHT($N1061,LEN($N1061) - SEARCH("/",$N1061))</f>
        <v>audio</v>
      </c>
      <c r="S1061" s="9">
        <f>((($J1061/60)/60)/24)+DATE(1970,1,1)</f>
        <v>42046.79</v>
      </c>
      <c r="T1061" s="9">
        <f>((($I1061/60)/60)/24)+DATE(1970,1,1)</f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IF($D1062=0,0,$E1062*100/$D1062)</f>
        <v>1</v>
      </c>
      <c r="P1062">
        <f>$E1062/$L1062</f>
        <v>50</v>
      </c>
      <c r="Q1062" t="str">
        <f>LEFT($N1062,SEARCH("/",$N1062) - 1)</f>
        <v>journalism</v>
      </c>
      <c r="R1062" t="str">
        <f>RIGHT($N1062,LEN($N1062) - SEARCH("/",$N1062))</f>
        <v>audio</v>
      </c>
      <c r="S1062" s="9">
        <f>((($J1062/60)/60)/24)+DATE(1970,1,1)</f>
        <v>42079.913113425922</v>
      </c>
      <c r="T1062" s="9">
        <f>((($I1062/60)/60)/24)+DATE(1970,1,1)</f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IF($D1063=0,0,$E1063*100/$D1063)</f>
        <v>0</v>
      </c>
      <c r="P1063" t="e">
        <f>$E1063/$L1063</f>
        <v>#DIV/0!</v>
      </c>
      <c r="Q1063" t="str">
        <f>LEFT($N1063,SEARCH("/",$N1063) - 1)</f>
        <v>journalism</v>
      </c>
      <c r="R1063" t="str">
        <f>RIGHT($N1063,LEN($N1063) - SEARCH("/",$N1063))</f>
        <v>audio</v>
      </c>
      <c r="S1063" s="9">
        <f>((($J1063/60)/60)/24)+DATE(1970,1,1)</f>
        <v>42432.276712962965</v>
      </c>
      <c r="T1063" s="9">
        <f>((($I1063/60)/60)/24)+DATE(1970,1,1)</f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IF($D1064=0,0,$E1064*100/$D1064)</f>
        <v>95.477386934673362</v>
      </c>
      <c r="P1064">
        <f>$E1064/$L1064</f>
        <v>47.5</v>
      </c>
      <c r="Q1064" t="str">
        <f>LEFT($N1064,SEARCH("/",$N1064) - 1)</f>
        <v>journalism</v>
      </c>
      <c r="R1064" t="str">
        <f>RIGHT($N1064,LEN($N1064) - SEARCH("/",$N1064))</f>
        <v>audio</v>
      </c>
      <c r="S1064" s="9">
        <f>((($J1064/60)/60)/24)+DATE(1970,1,1)</f>
        <v>42556.807187500002</v>
      </c>
      <c r="T1064" s="9">
        <f>((($I1064/60)/60)/24)+DATE(1970,1,1)</f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IF($D1065=0,0,$E1065*100/$D1065)</f>
        <v>0</v>
      </c>
      <c r="P1065" t="e">
        <f>$E1065/$L1065</f>
        <v>#DIV/0!</v>
      </c>
      <c r="Q1065" t="str">
        <f>LEFT($N1065,SEARCH("/",$N1065) - 1)</f>
        <v>journalism</v>
      </c>
      <c r="R1065" t="str">
        <f>RIGHT($N1065,LEN($N1065) - SEARCH("/",$N1065))</f>
        <v>audio</v>
      </c>
      <c r="S1065" s="9">
        <f>((($J1065/60)/60)/24)+DATE(1970,1,1)</f>
        <v>42583.030810185184</v>
      </c>
      <c r="T1065" s="9">
        <f>((($I1065/60)/60)/24)+DATE(1970,1,1)</f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IF($D1066=0,0,$E1066*100/$D1066)</f>
        <v>8.974444444444444</v>
      </c>
      <c r="P1066">
        <f>$E1066/$L1066</f>
        <v>65.666666666666671</v>
      </c>
      <c r="Q1066" t="str">
        <f>LEFT($N1066,SEARCH("/",$N1066) - 1)</f>
        <v>games</v>
      </c>
      <c r="R1066" t="str">
        <f>RIGHT($N1066,LEN($N1066) - SEARCH("/",$N1066))</f>
        <v>video games</v>
      </c>
      <c r="S1066" s="9">
        <f>((($J1066/60)/60)/24)+DATE(1970,1,1)</f>
        <v>41417.228043981479</v>
      </c>
      <c r="T1066" s="9">
        <f>((($I1066/60)/60)/24)+DATE(1970,1,1)</f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IF($D1067=0,0,$E1067*100/$D1067)</f>
        <v>2.7</v>
      </c>
      <c r="P1067">
        <f>$E1067/$L1067</f>
        <v>16.2</v>
      </c>
      <c r="Q1067" t="str">
        <f>LEFT($N1067,SEARCH("/",$N1067) - 1)</f>
        <v>games</v>
      </c>
      <c r="R1067" t="str">
        <f>RIGHT($N1067,LEN($N1067) - SEARCH("/",$N1067))</f>
        <v>video games</v>
      </c>
      <c r="S1067" s="9">
        <f>((($J1067/60)/60)/24)+DATE(1970,1,1)</f>
        <v>41661.381041666667</v>
      </c>
      <c r="T1067" s="9">
        <f>((($I1067/60)/60)/24)+DATE(1970,1,1)</f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IF($D1068=0,0,$E1068*100/$D1068)</f>
        <v>3.3673333333333333</v>
      </c>
      <c r="P1068">
        <f>$E1068/$L1068</f>
        <v>34.128378378378379</v>
      </c>
      <c r="Q1068" t="str">
        <f>LEFT($N1068,SEARCH("/",$N1068) - 1)</f>
        <v>games</v>
      </c>
      <c r="R1068" t="str">
        <f>RIGHT($N1068,LEN($N1068) - SEARCH("/",$N1068))</f>
        <v>video games</v>
      </c>
      <c r="S1068" s="9">
        <f>((($J1068/60)/60)/24)+DATE(1970,1,1)</f>
        <v>41445.962754629632</v>
      </c>
      <c r="T1068" s="9">
        <f>((($I1068/60)/60)/24)+DATE(1970,1,1)</f>
        <v>41490.962754629632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IF($D1069=0,0,$E1069*100/$D1069)</f>
        <v>26</v>
      </c>
      <c r="P1069">
        <f>$E1069/$L1069</f>
        <v>13</v>
      </c>
      <c r="Q1069" t="str">
        <f>LEFT($N1069,SEARCH("/",$N1069) - 1)</f>
        <v>games</v>
      </c>
      <c r="R1069" t="str">
        <f>RIGHT($N1069,LEN($N1069) - SEARCH("/",$N1069))</f>
        <v>video games</v>
      </c>
      <c r="S1069" s="9">
        <f>((($J1069/60)/60)/24)+DATE(1970,1,1)</f>
        <v>41599.855682870373</v>
      </c>
      <c r="T1069" s="9">
        <f>((($I1069/60)/60)/24)+DATE(1970,1,1)</f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IF($D1070=0,0,$E1070*100/$D1070)</f>
        <v>0.15</v>
      </c>
      <c r="P1070">
        <f>$E1070/$L1070</f>
        <v>11.25</v>
      </c>
      <c r="Q1070" t="str">
        <f>LEFT($N1070,SEARCH("/",$N1070) - 1)</f>
        <v>games</v>
      </c>
      <c r="R1070" t="str">
        <f>RIGHT($N1070,LEN($N1070) - SEARCH("/",$N1070))</f>
        <v>video games</v>
      </c>
      <c r="S1070" s="9">
        <f>((($J1070/60)/60)/24)+DATE(1970,1,1)</f>
        <v>42440.371111111104</v>
      </c>
      <c r="T1070" s="9">
        <f>((($I1070/60)/60)/24)+DATE(1970,1,1)</f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IF($D1071=0,0,$E1071*100/$D1071)</f>
        <v>38.636363636363633</v>
      </c>
      <c r="P1071">
        <f>$E1071/$L1071</f>
        <v>40.476190476190474</v>
      </c>
      <c r="Q1071" t="str">
        <f>LEFT($N1071,SEARCH("/",$N1071) - 1)</f>
        <v>games</v>
      </c>
      <c r="R1071" t="str">
        <f>RIGHT($N1071,LEN($N1071) - SEARCH("/",$N1071))</f>
        <v>video games</v>
      </c>
      <c r="S1071" s="9">
        <f>((($J1071/60)/60)/24)+DATE(1970,1,1)</f>
        <v>41572.229849537034</v>
      </c>
      <c r="T1071" s="9">
        <f>((($I1071/60)/60)/24)+DATE(1970,1,1)</f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IF($D1072=0,0,$E1072*100/$D1072)</f>
        <v>0.7</v>
      </c>
      <c r="P1072">
        <f>$E1072/$L1072</f>
        <v>35</v>
      </c>
      <c r="Q1072" t="str">
        <f>LEFT($N1072,SEARCH("/",$N1072) - 1)</f>
        <v>games</v>
      </c>
      <c r="R1072" t="str">
        <f>RIGHT($N1072,LEN($N1072) - SEARCH("/",$N1072))</f>
        <v>video games</v>
      </c>
      <c r="S1072" s="9">
        <f>((($J1072/60)/60)/24)+DATE(1970,1,1)</f>
        <v>41163.011828703704</v>
      </c>
      <c r="T1072" s="9">
        <f>((($I1072/60)/60)/24)+DATE(1970,1,1)</f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IF($D1073=0,0,$E1073*100/$D1073)</f>
        <v>0</v>
      </c>
      <c r="P1073" t="e">
        <f>$E1073/$L1073</f>
        <v>#DIV/0!</v>
      </c>
      <c r="Q1073" t="str">
        <f>LEFT($N1073,SEARCH("/",$N1073) - 1)</f>
        <v>games</v>
      </c>
      <c r="R1073" t="str">
        <f>RIGHT($N1073,LEN($N1073) - SEARCH("/",$N1073))</f>
        <v>video games</v>
      </c>
      <c r="S1073" s="9">
        <f>((($J1073/60)/60)/24)+DATE(1970,1,1)</f>
        <v>42295.753391203703</v>
      </c>
      <c r="T1073" s="9">
        <f>((($I1073/60)/60)/24)+DATE(1970,1,1)</f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IF($D1074=0,0,$E1074*100/$D1074)</f>
        <v>6.8000000000000005E-2</v>
      </c>
      <c r="P1074">
        <f>$E1074/$L1074</f>
        <v>12.75</v>
      </c>
      <c r="Q1074" t="str">
        <f>LEFT($N1074,SEARCH("/",$N1074) - 1)</f>
        <v>games</v>
      </c>
      <c r="R1074" t="str">
        <f>RIGHT($N1074,LEN($N1074) - SEARCH("/",$N1074))</f>
        <v>video games</v>
      </c>
      <c r="S1074" s="9">
        <f>((($J1074/60)/60)/24)+DATE(1970,1,1)</f>
        <v>41645.832141203704</v>
      </c>
      <c r="T1074" s="9">
        <f>((($I1074/60)/60)/24)+DATE(1970,1,1)</f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IF($D1075=0,0,$E1075*100/$D1075)</f>
        <v>1.3333333333333333</v>
      </c>
      <c r="P1075">
        <f>$E1075/$L1075</f>
        <v>10</v>
      </c>
      <c r="Q1075" t="str">
        <f>LEFT($N1075,SEARCH("/",$N1075) - 1)</f>
        <v>games</v>
      </c>
      <c r="R1075" t="str">
        <f>RIGHT($N1075,LEN($N1075) - SEARCH("/",$N1075))</f>
        <v>video games</v>
      </c>
      <c r="S1075" s="9">
        <f>((($J1075/60)/60)/24)+DATE(1970,1,1)</f>
        <v>40802.964594907404</v>
      </c>
      <c r="T1075" s="9">
        <f>((($I1075/60)/60)/24)+DATE(1970,1,1)</f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IF($D1076=0,0,$E1076*100/$D1076)</f>
        <v>6.3092592592592593</v>
      </c>
      <c r="P1076">
        <f>$E1076/$L1076</f>
        <v>113.56666666666666</v>
      </c>
      <c r="Q1076" t="str">
        <f>LEFT($N1076,SEARCH("/",$N1076) - 1)</f>
        <v>games</v>
      </c>
      <c r="R1076" t="str">
        <f>RIGHT($N1076,LEN($N1076) - SEARCH("/",$N1076))</f>
        <v>video games</v>
      </c>
      <c r="S1076" s="9">
        <f>((($J1076/60)/60)/24)+DATE(1970,1,1)</f>
        <v>41613.172974537039</v>
      </c>
      <c r="T1076" s="9">
        <f>((($I1076/60)/60)/24)+DATE(1970,1,1)</f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IF($D1077=0,0,$E1077*100/$D1077)</f>
        <v>4.5</v>
      </c>
      <c r="P1077">
        <f>$E1077/$L1077</f>
        <v>15</v>
      </c>
      <c r="Q1077" t="str">
        <f>LEFT($N1077,SEARCH("/",$N1077) - 1)</f>
        <v>games</v>
      </c>
      <c r="R1077" t="str">
        <f>RIGHT($N1077,LEN($N1077) - SEARCH("/",$N1077))</f>
        <v>video games</v>
      </c>
      <c r="S1077" s="9">
        <f>((($J1077/60)/60)/24)+DATE(1970,1,1)</f>
        <v>41005.904120370367</v>
      </c>
      <c r="T1077" s="9">
        <f>((($I1077/60)/60)/24)+DATE(1970,1,1)</f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IF($D1078=0,0,$E1078*100/$D1078)</f>
        <v>62.765333333333331</v>
      </c>
      <c r="P1078">
        <f>$E1078/$L1078</f>
        <v>48.281025641025643</v>
      </c>
      <c r="Q1078" t="str">
        <f>LEFT($N1078,SEARCH("/",$N1078) - 1)</f>
        <v>games</v>
      </c>
      <c r="R1078" t="str">
        <f>RIGHT($N1078,LEN($N1078) - SEARCH("/",$N1078))</f>
        <v>video games</v>
      </c>
      <c r="S1078" s="9">
        <f>((($J1078/60)/60)/24)+DATE(1970,1,1)</f>
        <v>41838.377893518518</v>
      </c>
      <c r="T1078" s="9">
        <f>((($I1078/60)/60)/24)+DATE(1970,1,1)</f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IF($D1079=0,0,$E1079*100/$D1079)</f>
        <v>29.376000000000001</v>
      </c>
      <c r="P1079">
        <f>$E1079/$L1079</f>
        <v>43.976047904191617</v>
      </c>
      <c r="Q1079" t="str">
        <f>LEFT($N1079,SEARCH("/",$N1079) - 1)</f>
        <v>games</v>
      </c>
      <c r="R1079" t="str">
        <f>RIGHT($N1079,LEN($N1079) - SEARCH("/",$N1079))</f>
        <v>video games</v>
      </c>
      <c r="S1079" s="9">
        <f>((($J1079/60)/60)/24)+DATE(1970,1,1)</f>
        <v>42353.16679398148</v>
      </c>
      <c r="T1079" s="9">
        <f>((($I1079/60)/60)/24)+DATE(1970,1,1)</f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IF($D1080=0,0,$E1080*100/$D1080)</f>
        <v>7.5</v>
      </c>
      <c r="P1080">
        <f>$E1080/$L1080</f>
        <v>9</v>
      </c>
      <c r="Q1080" t="str">
        <f>LEFT($N1080,SEARCH("/",$N1080) - 1)</f>
        <v>games</v>
      </c>
      <c r="R1080" t="str">
        <f>RIGHT($N1080,LEN($N1080) - SEARCH("/",$N1080))</f>
        <v>video games</v>
      </c>
      <c r="S1080" s="9">
        <f>((($J1080/60)/60)/24)+DATE(1970,1,1)</f>
        <v>40701.195844907408</v>
      </c>
      <c r="T1080" s="9">
        <f>((($I1080/60)/60)/24)+DATE(1970,1,1)</f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IF($D1081=0,0,$E1081*100/$D1081)</f>
        <v>2.6076923076923078</v>
      </c>
      <c r="P1081">
        <f>$E1081/$L1081</f>
        <v>37.666666666666664</v>
      </c>
      <c r="Q1081" t="str">
        <f>LEFT($N1081,SEARCH("/",$N1081) - 1)</f>
        <v>games</v>
      </c>
      <c r="R1081" t="str">
        <f>RIGHT($N1081,LEN($N1081) - SEARCH("/",$N1081))</f>
        <v>video games</v>
      </c>
      <c r="S1081" s="9">
        <f>((($J1081/60)/60)/24)+DATE(1970,1,1)</f>
        <v>42479.566388888896</v>
      </c>
      <c r="T1081" s="9">
        <f>((($I1081/60)/60)/24)+DATE(1970,1,1)</f>
        <v>42504.566388888896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IF($D1082=0,0,$E1082*100/$D1082)</f>
        <v>9.1050000000000004</v>
      </c>
      <c r="P1082">
        <f>$E1082/$L1082</f>
        <v>18.581632653061224</v>
      </c>
      <c r="Q1082" t="str">
        <f>LEFT($N1082,SEARCH("/",$N1082) - 1)</f>
        <v>games</v>
      </c>
      <c r="R1082" t="str">
        <f>RIGHT($N1082,LEN($N1082) - SEARCH("/",$N1082))</f>
        <v>video games</v>
      </c>
      <c r="S1082" s="9">
        <f>((($J1082/60)/60)/24)+DATE(1970,1,1)</f>
        <v>41740.138113425928</v>
      </c>
      <c r="T1082" s="9">
        <f>((($I1082/60)/60)/24)+DATE(1970,1,1)</f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IF($D1083=0,0,$E1083*100/$D1083)</f>
        <v>1.7647058823529412E-2</v>
      </c>
      <c r="P1083">
        <f>$E1083/$L1083</f>
        <v>3</v>
      </c>
      <c r="Q1083" t="str">
        <f>LEFT($N1083,SEARCH("/",$N1083) - 1)</f>
        <v>games</v>
      </c>
      <c r="R1083" t="str">
        <f>RIGHT($N1083,LEN($N1083) - SEARCH("/",$N1083))</f>
        <v>video games</v>
      </c>
      <c r="S1083" s="9">
        <f>((($J1083/60)/60)/24)+DATE(1970,1,1)</f>
        <v>42002.926990740743</v>
      </c>
      <c r="T1083" s="9">
        <f>((($I1083/60)/60)/24)+DATE(1970,1,1)</f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IF($D1084=0,0,$E1084*100/$D1084)</f>
        <v>0.56000000000000005</v>
      </c>
      <c r="P1084">
        <f>$E1084/$L1084</f>
        <v>18.666666666666668</v>
      </c>
      <c r="Q1084" t="str">
        <f>LEFT($N1084,SEARCH("/",$N1084) - 1)</f>
        <v>games</v>
      </c>
      <c r="R1084" t="str">
        <f>RIGHT($N1084,LEN($N1084) - SEARCH("/",$N1084))</f>
        <v>video games</v>
      </c>
      <c r="S1084" s="9">
        <f>((($J1084/60)/60)/24)+DATE(1970,1,1)</f>
        <v>41101.906111111115</v>
      </c>
      <c r="T1084" s="9">
        <f>((($I1084/60)/60)/24)+DATE(1970,1,1)</f>
        <v>41131.906111111115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IF($D1085=0,0,$E1085*100/$D1085)</f>
        <v>0.82</v>
      </c>
      <c r="P1085">
        <f>$E1085/$L1085</f>
        <v>410</v>
      </c>
      <c r="Q1085" t="str">
        <f>LEFT($N1085,SEARCH("/",$N1085) - 1)</f>
        <v>games</v>
      </c>
      <c r="R1085" t="str">
        <f>RIGHT($N1085,LEN($N1085) - SEARCH("/",$N1085))</f>
        <v>video games</v>
      </c>
      <c r="S1085" s="9">
        <f>((($J1085/60)/60)/24)+DATE(1970,1,1)</f>
        <v>41793.659525462965</v>
      </c>
      <c r="T1085" s="9">
        <f>((($I1085/60)/60)/24)+DATE(1970,1,1)</f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IF($D1086=0,0,$E1086*100/$D1086)</f>
        <v>0</v>
      </c>
      <c r="P1086" t="e">
        <f>$E1086/$L1086</f>
        <v>#DIV/0!</v>
      </c>
      <c r="Q1086" t="str">
        <f>LEFT($N1086,SEARCH("/",$N1086) - 1)</f>
        <v>games</v>
      </c>
      <c r="R1086" t="str">
        <f>RIGHT($N1086,LEN($N1086) - SEARCH("/",$N1086))</f>
        <v>video games</v>
      </c>
      <c r="S1086" s="9">
        <f>((($J1086/60)/60)/24)+DATE(1970,1,1)</f>
        <v>41829.912083333329</v>
      </c>
      <c r="T1086" s="9">
        <f>((($I1086/60)/60)/24)+DATE(1970,1,1)</f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IF($D1087=0,0,$E1087*100/$D1087)</f>
        <v>3.42</v>
      </c>
      <c r="P1087">
        <f>$E1087/$L1087</f>
        <v>114</v>
      </c>
      <c r="Q1087" t="str">
        <f>LEFT($N1087,SEARCH("/",$N1087) - 1)</f>
        <v>games</v>
      </c>
      <c r="R1087" t="str">
        <f>RIGHT($N1087,LEN($N1087) - SEARCH("/",$N1087))</f>
        <v>video games</v>
      </c>
      <c r="S1087" s="9">
        <f>((($J1087/60)/60)/24)+DATE(1970,1,1)</f>
        <v>42413.671006944445</v>
      </c>
      <c r="T1087" s="9">
        <f>((($I1087/60)/60)/24)+DATE(1970,1,1)</f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IF($D1088=0,0,$E1088*100/$D1088)</f>
        <v>8.3333333333333329E-2</v>
      </c>
      <c r="P1088">
        <f>$E1088/$L1088</f>
        <v>7.5</v>
      </c>
      <c r="Q1088" t="str">
        <f>LEFT($N1088,SEARCH("/",$N1088) - 1)</f>
        <v>games</v>
      </c>
      <c r="R1088" t="str">
        <f>RIGHT($N1088,LEN($N1088) - SEARCH("/",$N1088))</f>
        <v>video games</v>
      </c>
      <c r="S1088" s="9">
        <f>((($J1088/60)/60)/24)+DATE(1970,1,1)</f>
        <v>41845.866793981484</v>
      </c>
      <c r="T1088" s="9">
        <f>((($I1088/60)/60)/24)+DATE(1970,1,1)</f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IF($D1089=0,0,$E1089*100/$D1089)</f>
        <v>0</v>
      </c>
      <c r="P1089" t="e">
        <f>$E1089/$L1089</f>
        <v>#DIV/0!</v>
      </c>
      <c r="Q1089" t="str">
        <f>LEFT($N1089,SEARCH("/",$N1089) - 1)</f>
        <v>games</v>
      </c>
      <c r="R1089" t="str">
        <f>RIGHT($N1089,LEN($N1089) - SEARCH("/",$N1089))</f>
        <v>video games</v>
      </c>
      <c r="S1089" s="9">
        <f>((($J1089/60)/60)/24)+DATE(1970,1,1)</f>
        <v>41775.713969907411</v>
      </c>
      <c r="T1089" s="9">
        <f>((($I1089/60)/60)/24)+DATE(1970,1,1)</f>
        <v>41805.713969907411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IF($D1090=0,0,$E1090*100/$D1090)</f>
        <v>14.182977777777777</v>
      </c>
      <c r="P1090">
        <f>$E1090/$L1090</f>
        <v>43.41727891156463</v>
      </c>
      <c r="Q1090" t="str">
        <f>LEFT($N1090,SEARCH("/",$N1090) - 1)</f>
        <v>games</v>
      </c>
      <c r="R1090" t="str">
        <f>RIGHT($N1090,LEN($N1090) - SEARCH("/",$N1090))</f>
        <v>video games</v>
      </c>
      <c r="S1090" s="9">
        <f>((($J1090/60)/60)/24)+DATE(1970,1,1)</f>
        <v>41723.799386574072</v>
      </c>
      <c r="T1090" s="9">
        <f>((($I1090/60)/60)/24)+DATE(1970,1,1)</f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IF($D1091=0,0,$E1091*100/$D1091)</f>
        <v>7.8266666666666671</v>
      </c>
      <c r="P1091">
        <f>$E1091/$L1091</f>
        <v>23.959183673469386</v>
      </c>
      <c r="Q1091" t="str">
        <f>LEFT($N1091,SEARCH("/",$N1091) - 1)</f>
        <v>games</v>
      </c>
      <c r="R1091" t="str">
        <f>RIGHT($N1091,LEN($N1091) - SEARCH("/",$N1091))</f>
        <v>video games</v>
      </c>
      <c r="S1091" s="9">
        <f>((($J1091/60)/60)/24)+DATE(1970,1,1)</f>
        <v>42151.189525462964</v>
      </c>
      <c r="T1091" s="9">
        <f>((($I1091/60)/60)/24)+DATE(1970,1,1)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IF($D1092=0,0,$E1092*100/$D1092)</f>
        <v>3.8464497269020695E-2</v>
      </c>
      <c r="P1092">
        <f>$E1092/$L1092</f>
        <v>5</v>
      </c>
      <c r="Q1092" t="str">
        <f>LEFT($N1092,SEARCH("/",$N1092) - 1)</f>
        <v>games</v>
      </c>
      <c r="R1092" t="str">
        <f>RIGHT($N1092,LEN($N1092) - SEARCH("/",$N1092))</f>
        <v>video games</v>
      </c>
      <c r="S1092" s="9">
        <f>((($J1092/60)/60)/24)+DATE(1970,1,1)</f>
        <v>42123.185798611114</v>
      </c>
      <c r="T1092" s="9">
        <f>((($I1092/60)/60)/24)+DATE(1970,1,1)</f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IF($D1093=0,0,$E1093*100/$D1093)</f>
        <v>12.5</v>
      </c>
      <c r="P1093">
        <f>$E1093/$L1093</f>
        <v>12.5</v>
      </c>
      <c r="Q1093" t="str">
        <f>LEFT($N1093,SEARCH("/",$N1093) - 1)</f>
        <v>games</v>
      </c>
      <c r="R1093" t="str">
        <f>RIGHT($N1093,LEN($N1093) - SEARCH("/",$N1093))</f>
        <v>video games</v>
      </c>
      <c r="S1093" s="9">
        <f>((($J1093/60)/60)/24)+DATE(1970,1,1)</f>
        <v>42440.820277777777</v>
      </c>
      <c r="T1093" s="9">
        <f>((($I1093/60)/60)/24)+DATE(1970,1,1)</f>
        <v>42470.778611111105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IF($D1094=0,0,$E1094*100/$D1094)</f>
        <v>1.05</v>
      </c>
      <c r="P1094">
        <f>$E1094/$L1094</f>
        <v>3</v>
      </c>
      <c r="Q1094" t="str">
        <f>LEFT($N1094,SEARCH("/",$N1094) - 1)</f>
        <v>games</v>
      </c>
      <c r="R1094" t="str">
        <f>RIGHT($N1094,LEN($N1094) - SEARCH("/",$N1094))</f>
        <v>video games</v>
      </c>
      <c r="S1094" s="9">
        <f>((($J1094/60)/60)/24)+DATE(1970,1,1)</f>
        <v>41250.025902777779</v>
      </c>
      <c r="T1094" s="9">
        <f>((($I1094/60)/60)/24)+DATE(1970,1,1)</f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IF($D1095=0,0,$E1095*100/$D1095)</f>
        <v>14.083333333333334</v>
      </c>
      <c r="P1095">
        <f>$E1095/$L1095</f>
        <v>10.5625</v>
      </c>
      <c r="Q1095" t="str">
        <f>LEFT($N1095,SEARCH("/",$N1095) - 1)</f>
        <v>games</v>
      </c>
      <c r="R1095" t="str">
        <f>RIGHT($N1095,LEN($N1095) - SEARCH("/",$N1095))</f>
        <v>video games</v>
      </c>
      <c r="S1095" s="9">
        <f>((($J1095/60)/60)/24)+DATE(1970,1,1)</f>
        <v>42396.973807870367</v>
      </c>
      <c r="T1095" s="9">
        <f>((($I1095/60)/60)/24)+DATE(1970,1,1)</f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IF($D1096=0,0,$E1096*100/$D1096)</f>
        <v>18.300055555555556</v>
      </c>
      <c r="P1096">
        <f>$E1096/$L1096</f>
        <v>122.00037037037038</v>
      </c>
      <c r="Q1096" t="str">
        <f>LEFT($N1096,SEARCH("/",$N1096) - 1)</f>
        <v>games</v>
      </c>
      <c r="R1096" t="str">
        <f>RIGHT($N1096,LEN($N1096) - SEARCH("/",$N1096))</f>
        <v>video games</v>
      </c>
      <c r="S1096" s="9">
        <f>((($J1096/60)/60)/24)+DATE(1970,1,1)</f>
        <v>40795.713344907403</v>
      </c>
      <c r="T1096" s="9">
        <f>((($I1096/60)/60)/24)+DATE(1970,1,1)</f>
        <v>40825.713344907403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IF($D1097=0,0,$E1097*100/$D1097)</f>
        <v>5.0347999999999997</v>
      </c>
      <c r="P1097">
        <f>$E1097/$L1097</f>
        <v>267.80851063829789</v>
      </c>
      <c r="Q1097" t="str">
        <f>LEFT($N1097,SEARCH("/",$N1097) - 1)</f>
        <v>games</v>
      </c>
      <c r="R1097" t="str">
        <f>RIGHT($N1097,LEN($N1097) - SEARCH("/",$N1097))</f>
        <v>video games</v>
      </c>
      <c r="S1097" s="9">
        <f>((($J1097/60)/60)/24)+DATE(1970,1,1)</f>
        <v>41486.537268518521</v>
      </c>
      <c r="T1097" s="9">
        <f>((($I1097/60)/60)/24)+DATE(1970,1,1)</f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IF($D1098=0,0,$E1098*100/$D1098)</f>
        <v>17.933333333333334</v>
      </c>
      <c r="P1098">
        <f>$E1098/$L1098</f>
        <v>74.206896551724142</v>
      </c>
      <c r="Q1098" t="str">
        <f>LEFT($N1098,SEARCH("/",$N1098) - 1)</f>
        <v>games</v>
      </c>
      <c r="R1098" t="str">
        <f>RIGHT($N1098,LEN($N1098) - SEARCH("/",$N1098))</f>
        <v>video games</v>
      </c>
      <c r="S1098" s="9">
        <f>((($J1098/60)/60)/24)+DATE(1970,1,1)</f>
        <v>41885.51798611111</v>
      </c>
      <c r="T1098" s="9">
        <f>((($I1098/60)/60)/24)+DATE(1970,1,1)</f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IF($D1099=0,0,$E1099*100/$D1099)</f>
        <v>4.7E-2</v>
      </c>
      <c r="P1099">
        <f>$E1099/$L1099</f>
        <v>6.7142857142857144</v>
      </c>
      <c r="Q1099" t="str">
        <f>LEFT($N1099,SEARCH("/",$N1099) - 1)</f>
        <v>games</v>
      </c>
      <c r="R1099" t="str">
        <f>RIGHT($N1099,LEN($N1099) - SEARCH("/",$N1099))</f>
        <v>video games</v>
      </c>
      <c r="S1099" s="9">
        <f>((($J1099/60)/60)/24)+DATE(1970,1,1)</f>
        <v>41660.792557870373</v>
      </c>
      <c r="T1099" s="9">
        <f>((($I1099/60)/60)/24)+DATE(1970,1,1)</f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IF($D1100=0,0,$E1100*100/$D1100)</f>
        <v>7.2119999999999997</v>
      </c>
      <c r="P1100">
        <f>$E1100/$L1100</f>
        <v>81.954545454545453</v>
      </c>
      <c r="Q1100" t="str">
        <f>LEFT($N1100,SEARCH("/",$N1100) - 1)</f>
        <v>games</v>
      </c>
      <c r="R1100" t="str">
        <f>RIGHT($N1100,LEN($N1100) - SEARCH("/",$N1100))</f>
        <v>video games</v>
      </c>
      <c r="S1100" s="9">
        <f>((($J1100/60)/60)/24)+DATE(1970,1,1)</f>
        <v>41712.762673611112</v>
      </c>
      <c r="T1100" s="9">
        <f>((($I1100/60)/60)/24)+DATE(1970,1,1)</f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IF($D1101=0,0,$E1101*100/$D1101)</f>
        <v>0.5</v>
      </c>
      <c r="P1101">
        <f>$E1101/$L1101</f>
        <v>25</v>
      </c>
      <c r="Q1101" t="str">
        <f>LEFT($N1101,SEARCH("/",$N1101) - 1)</f>
        <v>games</v>
      </c>
      <c r="R1101" t="str">
        <f>RIGHT($N1101,LEN($N1101) - SEARCH("/",$N1101))</f>
        <v>video games</v>
      </c>
      <c r="S1101" s="9">
        <f>((($J1101/60)/60)/24)+DATE(1970,1,1)</f>
        <v>42107.836435185185</v>
      </c>
      <c r="T1101" s="9">
        <f>((($I1101/60)/60)/24)+DATE(1970,1,1)</f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IF($D1102=0,0,$E1102*100/$D1102)</f>
        <v>2.5</v>
      </c>
      <c r="P1102">
        <f>$E1102/$L1102</f>
        <v>10</v>
      </c>
      <c r="Q1102" t="str">
        <f>LEFT($N1102,SEARCH("/",$N1102) - 1)</f>
        <v>games</v>
      </c>
      <c r="R1102" t="str">
        <f>RIGHT($N1102,LEN($N1102) - SEARCH("/",$N1102))</f>
        <v>video games</v>
      </c>
      <c r="S1102" s="9">
        <f>((($J1102/60)/60)/24)+DATE(1970,1,1)</f>
        <v>42384.110775462963</v>
      </c>
      <c r="T1102" s="9">
        <f>((($I1102/60)/60)/24)+DATE(1970,1,1)</f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IF($D1103=0,0,$E1103*100/$D1103)</f>
        <v>4.1000000000000002E-2</v>
      </c>
      <c r="P1103">
        <f>$E1103/$L1103</f>
        <v>6.833333333333333</v>
      </c>
      <c r="Q1103" t="str">
        <f>LEFT($N1103,SEARCH("/",$N1103) - 1)</f>
        <v>games</v>
      </c>
      <c r="R1103" t="str">
        <f>RIGHT($N1103,LEN($N1103) - SEARCH("/",$N1103))</f>
        <v>video games</v>
      </c>
      <c r="S1103" s="9">
        <f>((($J1103/60)/60)/24)+DATE(1970,1,1)</f>
        <v>42538.77243055556</v>
      </c>
      <c r="T1103" s="9">
        <f>((($I1103/60)/60)/24)+DATE(1970,1,1)</f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IF($D1104=0,0,$E1104*100/$D1104)</f>
        <v>5.3125</v>
      </c>
      <c r="P1104">
        <f>$E1104/$L1104</f>
        <v>17.708333333333332</v>
      </c>
      <c r="Q1104" t="str">
        <f>LEFT($N1104,SEARCH("/",$N1104) - 1)</f>
        <v>games</v>
      </c>
      <c r="R1104" t="str">
        <f>RIGHT($N1104,LEN($N1104) - SEARCH("/",$N1104))</f>
        <v>video games</v>
      </c>
      <c r="S1104" s="9">
        <f>((($J1104/60)/60)/24)+DATE(1970,1,1)</f>
        <v>41577.045428240745</v>
      </c>
      <c r="T1104" s="9">
        <f>((($I1104/60)/60)/24)+DATE(1970,1,1)</f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IF($D1105=0,0,$E1105*100/$D1105)</f>
        <v>1.62</v>
      </c>
      <c r="P1105">
        <f>$E1105/$L1105</f>
        <v>16.2</v>
      </c>
      <c r="Q1105" t="str">
        <f>LEFT($N1105,SEARCH("/",$N1105) - 1)</f>
        <v>games</v>
      </c>
      <c r="R1105" t="str">
        <f>RIGHT($N1105,LEN($N1105) - SEARCH("/",$N1105))</f>
        <v>video games</v>
      </c>
      <c r="S1105" s="9">
        <f>((($J1105/60)/60)/24)+DATE(1970,1,1)</f>
        <v>42479.22210648148</v>
      </c>
      <c r="T1105" s="9">
        <f>((($I1105/60)/60)/24)+DATE(1970,1,1)</f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IF($D1106=0,0,$E1106*100/$D1106)</f>
        <v>4.9516666666666671</v>
      </c>
      <c r="P1106">
        <f>$E1106/$L1106</f>
        <v>80.297297297297291</v>
      </c>
      <c r="Q1106" t="str">
        <f>LEFT($N1106,SEARCH("/",$N1106) - 1)</f>
        <v>games</v>
      </c>
      <c r="R1106" t="str">
        <f>RIGHT($N1106,LEN($N1106) - SEARCH("/",$N1106))</f>
        <v>video games</v>
      </c>
      <c r="S1106" s="9">
        <f>((($J1106/60)/60)/24)+DATE(1970,1,1)</f>
        <v>41771.40996527778</v>
      </c>
      <c r="T1106" s="9">
        <f>((($I1106/60)/60)/24)+DATE(1970,1,1)</f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IF($D1107=0,0,$E1107*100/$D1107)</f>
        <v>0.159</v>
      </c>
      <c r="P1107">
        <f>$E1107/$L1107</f>
        <v>71.55</v>
      </c>
      <c r="Q1107" t="str">
        <f>LEFT($N1107,SEARCH("/",$N1107) - 1)</f>
        <v>games</v>
      </c>
      <c r="R1107" t="str">
        <f>RIGHT($N1107,LEN($N1107) - SEARCH("/",$N1107))</f>
        <v>video games</v>
      </c>
      <c r="S1107" s="9">
        <f>((($J1107/60)/60)/24)+DATE(1970,1,1)</f>
        <v>41692.135729166665</v>
      </c>
      <c r="T1107" s="9">
        <f>((($I1107/60)/60)/24)+DATE(1970,1,1)</f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IF($D1108=0,0,$E1108*100/$D1108)</f>
        <v>41.25</v>
      </c>
      <c r="P1108">
        <f>$E1108/$L1108</f>
        <v>23.571428571428573</v>
      </c>
      <c r="Q1108" t="str">
        <f>LEFT($N1108,SEARCH("/",$N1108) - 1)</f>
        <v>games</v>
      </c>
      <c r="R1108" t="str">
        <f>RIGHT($N1108,LEN($N1108) - SEARCH("/",$N1108))</f>
        <v>video games</v>
      </c>
      <c r="S1108" s="9">
        <f>((($J1108/60)/60)/24)+DATE(1970,1,1)</f>
        <v>40973.740451388891</v>
      </c>
      <c r="T1108" s="9">
        <f>((($I1108/60)/60)/24)+DATE(1970,1,1)</f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IF($D1109=0,0,$E1109*100/$D1109)</f>
        <v>0</v>
      </c>
      <c r="P1109" t="e">
        <f>$E1109/$L1109</f>
        <v>#DIV/0!</v>
      </c>
      <c r="Q1109" t="str">
        <f>LEFT($N1109,SEARCH("/",$N1109) - 1)</f>
        <v>games</v>
      </c>
      <c r="R1109" t="str">
        <f>RIGHT($N1109,LEN($N1109) - SEARCH("/",$N1109))</f>
        <v>video games</v>
      </c>
      <c r="S1109" s="9">
        <f>((($J1109/60)/60)/24)+DATE(1970,1,1)</f>
        <v>41813.861388888887</v>
      </c>
      <c r="T1109" s="9">
        <f>((($I1109/60)/60)/24)+DATE(1970,1,1)</f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IF($D1110=0,0,$E1110*100/$D1110)</f>
        <v>2.93</v>
      </c>
      <c r="P1110">
        <f>$E1110/$L1110</f>
        <v>34.88095238095238</v>
      </c>
      <c r="Q1110" t="str">
        <f>LEFT($N1110,SEARCH("/",$N1110) - 1)</f>
        <v>games</v>
      </c>
      <c r="R1110" t="str">
        <f>RIGHT($N1110,LEN($N1110) - SEARCH("/",$N1110))</f>
        <v>video games</v>
      </c>
      <c r="S1110" s="9">
        <f>((($J1110/60)/60)/24)+DATE(1970,1,1)</f>
        <v>40952.636979166666</v>
      </c>
      <c r="T1110" s="9">
        <f>((($I1110/60)/60)/24)+DATE(1970,1,1)</f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IF($D1111=0,0,$E1111*100/$D1111)</f>
        <v>0.45</v>
      </c>
      <c r="P1111">
        <f>$E1111/$L1111</f>
        <v>15</v>
      </c>
      <c r="Q1111" t="str">
        <f>LEFT($N1111,SEARCH("/",$N1111) - 1)</f>
        <v>games</v>
      </c>
      <c r="R1111" t="str">
        <f>RIGHT($N1111,LEN($N1111) - SEARCH("/",$N1111))</f>
        <v>video games</v>
      </c>
      <c r="S1111" s="9">
        <f>((($J1111/60)/60)/24)+DATE(1970,1,1)</f>
        <v>42662.752199074079</v>
      </c>
      <c r="T1111" s="9">
        <f>((($I1111/60)/60)/24)+DATE(1970,1,1)</f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IF($D1112=0,0,$E1112*100/$D1112)</f>
        <v>0.51</v>
      </c>
      <c r="P1112">
        <f>$E1112/$L1112</f>
        <v>23.181818181818183</v>
      </c>
      <c r="Q1112" t="str">
        <f>LEFT($N1112,SEARCH("/",$N1112) - 1)</f>
        <v>games</v>
      </c>
      <c r="R1112" t="str">
        <f>RIGHT($N1112,LEN($N1112) - SEARCH("/",$N1112))</f>
        <v>video games</v>
      </c>
      <c r="S1112" s="9">
        <f>((($J1112/60)/60)/24)+DATE(1970,1,1)</f>
        <v>41220.933124999996</v>
      </c>
      <c r="T1112" s="9">
        <f>((($I1112/60)/60)/24)+DATE(1970,1,1)</f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IF($D1113=0,0,$E1113*100/$D1113)</f>
        <v>0.04</v>
      </c>
      <c r="P1113">
        <f>$E1113/$L1113</f>
        <v>1</v>
      </c>
      <c r="Q1113" t="str">
        <f>LEFT($N1113,SEARCH("/",$N1113) - 1)</f>
        <v>games</v>
      </c>
      <c r="R1113" t="str">
        <f>RIGHT($N1113,LEN($N1113) - SEARCH("/",$N1113))</f>
        <v>video games</v>
      </c>
      <c r="S1113" s="9">
        <f>((($J1113/60)/60)/24)+DATE(1970,1,1)</f>
        <v>42347.203587962969</v>
      </c>
      <c r="T1113" s="9">
        <f>((($I1113/60)/60)/24)+DATE(1970,1,1)</f>
        <v>42377.203587962969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IF($D1114=0,0,$E1114*100/$D1114)</f>
        <v>35.537409090909094</v>
      </c>
      <c r="P1114">
        <f>$E1114/$L1114</f>
        <v>100.23371794871794</v>
      </c>
      <c r="Q1114" t="str">
        <f>LEFT($N1114,SEARCH("/",$N1114) - 1)</f>
        <v>games</v>
      </c>
      <c r="R1114" t="str">
        <f>RIGHT($N1114,LEN($N1114) - SEARCH("/",$N1114))</f>
        <v>video games</v>
      </c>
      <c r="S1114" s="9">
        <f>((($J1114/60)/60)/24)+DATE(1970,1,1)</f>
        <v>41963.759386574078</v>
      </c>
      <c r="T1114" s="9">
        <f>((($I1114/60)/60)/24)+DATE(1970,1,1)</f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IF($D1115=0,0,$E1115*100/$D1115)</f>
        <v>0.5</v>
      </c>
      <c r="P1115">
        <f>$E1115/$L1115</f>
        <v>5</v>
      </c>
      <c r="Q1115" t="str">
        <f>LEFT($N1115,SEARCH("/",$N1115) - 1)</f>
        <v>games</v>
      </c>
      <c r="R1115" t="str">
        <f>RIGHT($N1115,LEN($N1115) - SEARCH("/",$N1115))</f>
        <v>video games</v>
      </c>
      <c r="S1115" s="9">
        <f>((($J1115/60)/60)/24)+DATE(1970,1,1)</f>
        <v>41835.977083333331</v>
      </c>
      <c r="T1115" s="9">
        <f>((($I1115/60)/60)/24)+DATE(1970,1,1)</f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IF($D1116=0,0,$E1116*100/$D1116)</f>
        <v>0.16666666666666666</v>
      </c>
      <c r="P1116">
        <f>$E1116/$L1116</f>
        <v>3.3333333333333335</v>
      </c>
      <c r="Q1116" t="str">
        <f>LEFT($N1116,SEARCH("/",$N1116) - 1)</f>
        <v>games</v>
      </c>
      <c r="R1116" t="str">
        <f>RIGHT($N1116,LEN($N1116) - SEARCH("/",$N1116))</f>
        <v>video games</v>
      </c>
      <c r="S1116" s="9">
        <f>((($J1116/60)/60)/24)+DATE(1970,1,1)</f>
        <v>41526.345914351856</v>
      </c>
      <c r="T1116" s="9">
        <f>((($I1116/60)/60)/24)+DATE(1970,1,1)</f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IF($D1117=0,0,$E1117*100/$D1117)</f>
        <v>0.13250000000000001</v>
      </c>
      <c r="P1117">
        <f>$E1117/$L1117</f>
        <v>13.25</v>
      </c>
      <c r="Q1117" t="str">
        <f>LEFT($N1117,SEARCH("/",$N1117) - 1)</f>
        <v>games</v>
      </c>
      <c r="R1117" t="str">
        <f>RIGHT($N1117,LEN($N1117) - SEARCH("/",$N1117))</f>
        <v>video games</v>
      </c>
      <c r="S1117" s="9">
        <f>((($J1117/60)/60)/24)+DATE(1970,1,1)</f>
        <v>42429.695543981477</v>
      </c>
      <c r="T1117" s="9">
        <f>((($I1117/60)/60)/24)+DATE(1970,1,1)</f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IF($D1118=0,0,$E1118*100/$D1118)</f>
        <v>3.5704E-2</v>
      </c>
      <c r="P1118">
        <f>$E1118/$L1118</f>
        <v>17.852</v>
      </c>
      <c r="Q1118" t="str">
        <f>LEFT($N1118,SEARCH("/",$N1118) - 1)</f>
        <v>games</v>
      </c>
      <c r="R1118" t="str">
        <f>RIGHT($N1118,LEN($N1118) - SEARCH("/",$N1118))</f>
        <v>video games</v>
      </c>
      <c r="S1118" s="9">
        <f>((($J1118/60)/60)/24)+DATE(1970,1,1)</f>
        <v>41009.847314814811</v>
      </c>
      <c r="T1118" s="9">
        <f>((($I1118/60)/60)/24)+DATE(1970,1,1)</f>
        <v>41069.847314814811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IF($D1119=0,0,$E1119*100/$D1119)</f>
        <v>8.3000000000000007</v>
      </c>
      <c r="P1119">
        <f>$E1119/$L1119</f>
        <v>10.375</v>
      </c>
      <c r="Q1119" t="str">
        <f>LEFT($N1119,SEARCH("/",$N1119) - 1)</f>
        <v>games</v>
      </c>
      <c r="R1119" t="str">
        <f>RIGHT($N1119,LEN($N1119) - SEARCH("/",$N1119))</f>
        <v>video games</v>
      </c>
      <c r="S1119" s="9">
        <f>((($J1119/60)/60)/24)+DATE(1970,1,1)</f>
        <v>42333.598530092597</v>
      </c>
      <c r="T1119" s="9">
        <f>((($I1119/60)/60)/24)+DATE(1970,1,1)</f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IF($D1120=0,0,$E1120*100/$D1120)</f>
        <v>2.4222222222222221</v>
      </c>
      <c r="P1120">
        <f>$E1120/$L1120</f>
        <v>36.333333333333336</v>
      </c>
      <c r="Q1120" t="str">
        <f>LEFT($N1120,SEARCH("/",$N1120) - 1)</f>
        <v>games</v>
      </c>
      <c r="R1120" t="str">
        <f>RIGHT($N1120,LEN($N1120) - SEARCH("/",$N1120))</f>
        <v>video games</v>
      </c>
      <c r="S1120" s="9">
        <f>((($J1120/60)/60)/24)+DATE(1970,1,1)</f>
        <v>41704.16642361111</v>
      </c>
      <c r="T1120" s="9">
        <f>((($I1120/60)/60)/24)+DATE(1970,1,1)</f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IF($D1121=0,0,$E1121*100/$D1121)</f>
        <v>0.23809523809523808</v>
      </c>
      <c r="P1121">
        <f>$E1121/$L1121</f>
        <v>5</v>
      </c>
      <c r="Q1121" t="str">
        <f>LEFT($N1121,SEARCH("/",$N1121) - 1)</f>
        <v>games</v>
      </c>
      <c r="R1121" t="str">
        <f>RIGHT($N1121,LEN($N1121) - SEARCH("/",$N1121))</f>
        <v>video games</v>
      </c>
      <c r="S1121" s="9">
        <f>((($J1121/60)/60)/24)+DATE(1970,1,1)</f>
        <v>41722.792407407411</v>
      </c>
      <c r="T1121" s="9">
        <f>((($I1121/60)/60)/24)+DATE(1970,1,1)</f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IF($D1122=0,0,$E1122*100/$D1122)</f>
        <v>0</v>
      </c>
      <c r="P1122" t="e">
        <f>$E1122/$L1122</f>
        <v>#DIV/0!</v>
      </c>
      <c r="Q1122" t="str">
        <f>LEFT($N1122,SEARCH("/",$N1122) - 1)</f>
        <v>games</v>
      </c>
      <c r="R1122" t="str">
        <f>RIGHT($N1122,LEN($N1122) - SEARCH("/",$N1122))</f>
        <v>video games</v>
      </c>
      <c r="S1122" s="9">
        <f>((($J1122/60)/60)/24)+DATE(1970,1,1)</f>
        <v>40799.872685185182</v>
      </c>
      <c r="T1122" s="9">
        <f>((($I1122/60)/60)/24)+DATE(1970,1,1)</f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IF($D1123=0,0,$E1123*100/$D1123)</f>
        <v>1.1599999999999999E-2</v>
      </c>
      <c r="P1123">
        <f>$E1123/$L1123</f>
        <v>5.8</v>
      </c>
      <c r="Q1123" t="str">
        <f>LEFT($N1123,SEARCH("/",$N1123) - 1)</f>
        <v>games</v>
      </c>
      <c r="R1123" t="str">
        <f>RIGHT($N1123,LEN($N1123) - SEARCH("/",$N1123))</f>
        <v>video games</v>
      </c>
      <c r="S1123" s="9">
        <f>((($J1123/60)/60)/24)+DATE(1970,1,1)</f>
        <v>42412.934212962966</v>
      </c>
      <c r="T1123" s="9">
        <f>((($I1123/60)/60)/24)+DATE(1970,1,1)</f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IF($D1124=0,0,$E1124*100/$D1124)</f>
        <v>0</v>
      </c>
      <c r="P1124" t="e">
        <f>$E1124/$L1124</f>
        <v>#DIV/0!</v>
      </c>
      <c r="Q1124" t="str">
        <f>LEFT($N1124,SEARCH("/",$N1124) - 1)</f>
        <v>games</v>
      </c>
      <c r="R1124" t="str">
        <f>RIGHT($N1124,LEN($N1124) - SEARCH("/",$N1124))</f>
        <v>video games</v>
      </c>
      <c r="S1124" s="9">
        <f>((($J1124/60)/60)/24)+DATE(1970,1,1)</f>
        <v>41410.703993055555</v>
      </c>
      <c r="T1124" s="9">
        <f>((($I1124/60)/60)/24)+DATE(1970,1,1)</f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IF($D1125=0,0,$E1125*100/$D1125)</f>
        <v>0.22</v>
      </c>
      <c r="P1125">
        <f>$E1125/$L1125</f>
        <v>3.6666666666666665</v>
      </c>
      <c r="Q1125" t="str">
        <f>LEFT($N1125,SEARCH("/",$N1125) - 1)</f>
        <v>games</v>
      </c>
      <c r="R1125" t="str">
        <f>RIGHT($N1125,LEN($N1125) - SEARCH("/",$N1125))</f>
        <v>video games</v>
      </c>
      <c r="S1125" s="9">
        <f>((($J1125/60)/60)/24)+DATE(1970,1,1)</f>
        <v>41718.5237037037</v>
      </c>
      <c r="T1125" s="9">
        <f>((($I1125/60)/60)/24)+DATE(1970,1,1)</f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IF($D1126=0,0,$E1126*100/$D1126)</f>
        <v>0.47222222222222221</v>
      </c>
      <c r="P1126">
        <f>$E1126/$L1126</f>
        <v>60.714285714285715</v>
      </c>
      <c r="Q1126" t="str">
        <f>LEFT($N1126,SEARCH("/",$N1126) - 1)</f>
        <v>games</v>
      </c>
      <c r="R1126" t="str">
        <f>RIGHT($N1126,LEN($N1126) - SEARCH("/",$N1126))</f>
        <v>mobile games</v>
      </c>
      <c r="S1126" s="9">
        <f>((($J1126/60)/60)/24)+DATE(1970,1,1)</f>
        <v>42094.667256944449</v>
      </c>
      <c r="T1126" s="9">
        <f>((($I1126/60)/60)/24)+DATE(1970,1,1)</f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IF($D1127=0,0,$E1127*100/$D1127)</f>
        <v>0</v>
      </c>
      <c r="P1127" t="e">
        <f>$E1127/$L1127</f>
        <v>#DIV/0!</v>
      </c>
      <c r="Q1127" t="str">
        <f>LEFT($N1127,SEARCH("/",$N1127) - 1)</f>
        <v>games</v>
      </c>
      <c r="R1127" t="str">
        <f>RIGHT($N1127,LEN($N1127) - SEARCH("/",$N1127))</f>
        <v>mobile games</v>
      </c>
      <c r="S1127" s="9">
        <f>((($J1127/60)/60)/24)+DATE(1970,1,1)</f>
        <v>42212.624189814815</v>
      </c>
      <c r="T1127" s="9">
        <f>((($I1127/60)/60)/24)+DATE(1970,1,1)</f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IF($D1128=0,0,$E1128*100/$D1128)</f>
        <v>0.5</v>
      </c>
      <c r="P1128">
        <f>$E1128/$L1128</f>
        <v>5</v>
      </c>
      <c r="Q1128" t="str">
        <f>LEFT($N1128,SEARCH("/",$N1128) - 1)</f>
        <v>games</v>
      </c>
      <c r="R1128" t="str">
        <f>RIGHT($N1128,LEN($N1128) - SEARCH("/",$N1128))</f>
        <v>mobile games</v>
      </c>
      <c r="S1128" s="9">
        <f>((($J1128/60)/60)/24)+DATE(1970,1,1)</f>
        <v>42535.327476851846</v>
      </c>
      <c r="T1128" s="9">
        <f>((($I1128/60)/60)/24)+DATE(1970,1,1)</f>
        <v>42565.327476851846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IF($D1129=0,0,$E1129*100/$D1129)</f>
        <v>1.6714285714285715</v>
      </c>
      <c r="P1129">
        <f>$E1129/$L1129</f>
        <v>25.434782608695652</v>
      </c>
      <c r="Q1129" t="str">
        <f>LEFT($N1129,SEARCH("/",$N1129) - 1)</f>
        <v>games</v>
      </c>
      <c r="R1129" t="str">
        <f>RIGHT($N1129,LEN($N1129) - SEARCH("/",$N1129))</f>
        <v>mobile games</v>
      </c>
      <c r="S1129" s="9">
        <f>((($J1129/60)/60)/24)+DATE(1970,1,1)</f>
        <v>41926.854166666664</v>
      </c>
      <c r="T1129" s="9">
        <f>((($I1129/60)/60)/24)+DATE(1970,1,1)</f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IF($D1130=0,0,$E1130*100/$D1130)</f>
        <v>0.1</v>
      </c>
      <c r="P1130">
        <f>$E1130/$L1130</f>
        <v>1</v>
      </c>
      <c r="Q1130" t="str">
        <f>LEFT($N1130,SEARCH("/",$N1130) - 1)</f>
        <v>games</v>
      </c>
      <c r="R1130" t="str">
        <f>RIGHT($N1130,LEN($N1130) - SEARCH("/",$N1130))</f>
        <v>mobile games</v>
      </c>
      <c r="S1130" s="9">
        <f>((($J1130/60)/60)/24)+DATE(1970,1,1)</f>
        <v>41828.649502314816</v>
      </c>
      <c r="T1130" s="9">
        <f>((($I1130/60)/60)/24)+DATE(1970,1,1)</f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IF($D1131=0,0,$E1131*100/$D1131)</f>
        <v>0.105</v>
      </c>
      <c r="P1131">
        <f>$E1131/$L1131</f>
        <v>10.5</v>
      </c>
      <c r="Q1131" t="str">
        <f>LEFT($N1131,SEARCH("/",$N1131) - 1)</f>
        <v>games</v>
      </c>
      <c r="R1131" t="str">
        <f>RIGHT($N1131,LEN($N1131) - SEARCH("/",$N1131))</f>
        <v>mobile games</v>
      </c>
      <c r="S1131" s="9">
        <f>((($J1131/60)/60)/24)+DATE(1970,1,1)</f>
        <v>42496.264965277776</v>
      </c>
      <c r="T1131" s="9">
        <f>((($I1131/60)/60)/24)+DATE(1970,1,1)</f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IF($D1132=0,0,$E1132*100/$D1132)</f>
        <v>0.22</v>
      </c>
      <c r="P1132">
        <f>$E1132/$L1132</f>
        <v>3.6666666666666665</v>
      </c>
      <c r="Q1132" t="str">
        <f>LEFT($N1132,SEARCH("/",$N1132) - 1)</f>
        <v>games</v>
      </c>
      <c r="R1132" t="str">
        <f>RIGHT($N1132,LEN($N1132) - SEARCH("/",$N1132))</f>
        <v>mobile games</v>
      </c>
      <c r="S1132" s="9">
        <f>((($J1132/60)/60)/24)+DATE(1970,1,1)</f>
        <v>41908.996527777781</v>
      </c>
      <c r="T1132" s="9">
        <f>((($I1132/60)/60)/24)+DATE(1970,1,1)</f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IF($D1133=0,0,$E1133*100/$D1133)</f>
        <v>0</v>
      </c>
      <c r="P1133" t="e">
        <f>$E1133/$L1133</f>
        <v>#DIV/0!</v>
      </c>
      <c r="Q1133" t="str">
        <f>LEFT($N1133,SEARCH("/",$N1133) - 1)</f>
        <v>games</v>
      </c>
      <c r="R1133" t="str">
        <f>RIGHT($N1133,LEN($N1133) - SEARCH("/",$N1133))</f>
        <v>mobile games</v>
      </c>
      <c r="S1133" s="9">
        <f>((($J1133/60)/60)/24)+DATE(1970,1,1)</f>
        <v>42332.908194444448</v>
      </c>
      <c r="T1133" s="9">
        <f>((($I1133/60)/60)/24)+DATE(1970,1,1)</f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IF($D1134=0,0,$E1134*100/$D1134)</f>
        <v>14.38</v>
      </c>
      <c r="P1134">
        <f>$E1134/$L1134</f>
        <v>110.61538461538461</v>
      </c>
      <c r="Q1134" t="str">
        <f>LEFT($N1134,SEARCH("/",$N1134) - 1)</f>
        <v>games</v>
      </c>
      <c r="R1134" t="str">
        <f>RIGHT($N1134,LEN($N1134) - SEARCH("/",$N1134))</f>
        <v>mobile games</v>
      </c>
      <c r="S1134" s="9">
        <f>((($J1134/60)/60)/24)+DATE(1970,1,1)</f>
        <v>42706.115405092598</v>
      </c>
      <c r="T1134" s="9">
        <f>((($I1134/60)/60)/24)+DATE(1970,1,1)</f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IF($D1135=0,0,$E1135*100/$D1135)</f>
        <v>0.66666666666666663</v>
      </c>
      <c r="P1135">
        <f>$E1135/$L1135</f>
        <v>20</v>
      </c>
      <c r="Q1135" t="str">
        <f>LEFT($N1135,SEARCH("/",$N1135) - 1)</f>
        <v>games</v>
      </c>
      <c r="R1135" t="str">
        <f>RIGHT($N1135,LEN($N1135) - SEARCH("/",$N1135))</f>
        <v>mobile games</v>
      </c>
      <c r="S1135" s="9">
        <f>((($J1135/60)/60)/24)+DATE(1970,1,1)</f>
        <v>41821.407187500001</v>
      </c>
      <c r="T1135" s="9">
        <f>((($I1135/60)/60)/24)+DATE(1970,1,1)</f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IF($D1136=0,0,$E1136*100/$D1136)</f>
        <v>4.0000000000000001E-3</v>
      </c>
      <c r="P1136">
        <f>$E1136/$L1136</f>
        <v>1</v>
      </c>
      <c r="Q1136" t="str">
        <f>LEFT($N1136,SEARCH("/",$N1136) - 1)</f>
        <v>games</v>
      </c>
      <c r="R1136" t="str">
        <f>RIGHT($N1136,LEN($N1136) - SEARCH("/",$N1136))</f>
        <v>mobile games</v>
      </c>
      <c r="S1136" s="9">
        <f>((($J1136/60)/60)/24)+DATE(1970,1,1)</f>
        <v>41958.285046296296</v>
      </c>
      <c r="T1136" s="9">
        <f>((($I1136/60)/60)/24)+DATE(1970,1,1)</f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IF($D1137=0,0,$E1137*100/$D1137)</f>
        <v>5</v>
      </c>
      <c r="P1137">
        <f>$E1137/$L1137</f>
        <v>50</v>
      </c>
      <c r="Q1137" t="str">
        <f>LEFT($N1137,SEARCH("/",$N1137) - 1)</f>
        <v>games</v>
      </c>
      <c r="R1137" t="str">
        <f>RIGHT($N1137,LEN($N1137) - SEARCH("/",$N1137))</f>
        <v>mobile games</v>
      </c>
      <c r="S1137" s="9">
        <f>((($J1137/60)/60)/24)+DATE(1970,1,1)</f>
        <v>42558.989513888882</v>
      </c>
      <c r="T1137" s="9">
        <f>((($I1137/60)/60)/24)+DATE(1970,1,1)</f>
        <v>42588.989513888882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IF($D1138=0,0,$E1138*100/$D1138)</f>
        <v>6.4439140811455848</v>
      </c>
      <c r="P1138">
        <f>$E1138/$L1138</f>
        <v>45</v>
      </c>
      <c r="Q1138" t="str">
        <f>LEFT($N1138,SEARCH("/",$N1138) - 1)</f>
        <v>games</v>
      </c>
      <c r="R1138" t="str">
        <f>RIGHT($N1138,LEN($N1138) - SEARCH("/",$N1138))</f>
        <v>mobile games</v>
      </c>
      <c r="S1138" s="9">
        <f>((($J1138/60)/60)/24)+DATE(1970,1,1)</f>
        <v>42327.671631944439</v>
      </c>
      <c r="T1138" s="9">
        <f>((($I1138/60)/60)/24)+DATE(1970,1,1)</f>
        <v>42357.671631944439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IF($D1139=0,0,$E1139*100/$D1139)</f>
        <v>39.5</v>
      </c>
      <c r="P1139">
        <f>$E1139/$L1139</f>
        <v>253.2051282051282</v>
      </c>
      <c r="Q1139" t="str">
        <f>LEFT($N1139,SEARCH("/",$N1139) - 1)</f>
        <v>games</v>
      </c>
      <c r="R1139" t="str">
        <f>RIGHT($N1139,LEN($N1139) - SEARCH("/",$N1139))</f>
        <v>mobile games</v>
      </c>
      <c r="S1139" s="9">
        <f>((($J1139/60)/60)/24)+DATE(1970,1,1)</f>
        <v>42453.819687499999</v>
      </c>
      <c r="T1139" s="9">
        <f>((($I1139/60)/60)/24)+DATE(1970,1,1)</f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IF($D1140=0,0,$E1140*100/$D1140)</f>
        <v>0.35714285714285715</v>
      </c>
      <c r="P1140">
        <f>$E1140/$L1140</f>
        <v>31.25</v>
      </c>
      <c r="Q1140" t="str">
        <f>LEFT($N1140,SEARCH("/",$N1140) - 1)</f>
        <v>games</v>
      </c>
      <c r="R1140" t="str">
        <f>RIGHT($N1140,LEN($N1140) - SEARCH("/",$N1140))</f>
        <v>mobile games</v>
      </c>
      <c r="S1140" s="9">
        <f>((($J1140/60)/60)/24)+DATE(1970,1,1)</f>
        <v>42736.9066087963</v>
      </c>
      <c r="T1140" s="9">
        <f>((($I1140/60)/60)/24)+DATE(1970,1,1)</f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IF($D1141=0,0,$E1141*100/$D1141)</f>
        <v>6.25E-2</v>
      </c>
      <c r="P1141">
        <f>$E1141/$L1141</f>
        <v>5</v>
      </c>
      <c r="Q1141" t="str">
        <f>LEFT($N1141,SEARCH("/",$N1141) - 1)</f>
        <v>games</v>
      </c>
      <c r="R1141" t="str">
        <f>RIGHT($N1141,LEN($N1141) - SEARCH("/",$N1141))</f>
        <v>mobile games</v>
      </c>
      <c r="S1141" s="9">
        <f>((($J1141/60)/60)/24)+DATE(1970,1,1)</f>
        <v>41975.347523148142</v>
      </c>
      <c r="T1141" s="9">
        <f>((($I1141/60)/60)/24)+DATE(1970,1,1)</f>
        <v>42005.347523148142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IF($D1142=0,0,$E1142*100/$D1142)</f>
        <v>0</v>
      </c>
      <c r="P1142" t="e">
        <f>$E1142/$L1142</f>
        <v>#DIV/0!</v>
      </c>
      <c r="Q1142" t="str">
        <f>LEFT($N1142,SEARCH("/",$N1142) - 1)</f>
        <v>games</v>
      </c>
      <c r="R1142" t="str">
        <f>RIGHT($N1142,LEN($N1142) - SEARCH("/",$N1142))</f>
        <v>mobile games</v>
      </c>
      <c r="S1142" s="9">
        <f>((($J1142/60)/60)/24)+DATE(1970,1,1)</f>
        <v>42192.462048611109</v>
      </c>
      <c r="T1142" s="9">
        <f>((($I1142/60)/60)/24)+DATE(1970,1,1)</f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IF($D1143=0,0,$E1143*100/$D1143)</f>
        <v>0</v>
      </c>
      <c r="P1143" t="e">
        <f>$E1143/$L1143</f>
        <v>#DIV/0!</v>
      </c>
      <c r="Q1143" t="str">
        <f>LEFT($N1143,SEARCH("/",$N1143) - 1)</f>
        <v>games</v>
      </c>
      <c r="R1143" t="str">
        <f>RIGHT($N1143,LEN($N1143) - SEARCH("/",$N1143))</f>
        <v>mobile games</v>
      </c>
      <c r="S1143" s="9">
        <f>((($J1143/60)/60)/24)+DATE(1970,1,1)</f>
        <v>42164.699652777781</v>
      </c>
      <c r="T1143" s="9">
        <f>((($I1143/60)/60)/24)+DATE(1970,1,1)</f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IF($D1144=0,0,$E1144*100/$D1144)</f>
        <v>0</v>
      </c>
      <c r="P1144" t="e">
        <f>$E1144/$L1144</f>
        <v>#DIV/0!</v>
      </c>
      <c r="Q1144" t="str">
        <f>LEFT($N1144,SEARCH("/",$N1144) - 1)</f>
        <v>games</v>
      </c>
      <c r="R1144" t="str">
        <f>RIGHT($N1144,LEN($N1144) - SEARCH("/",$N1144))</f>
        <v>mobile games</v>
      </c>
      <c r="S1144" s="9">
        <f>((($J1144/60)/60)/24)+DATE(1970,1,1)</f>
        <v>42022.006099537044</v>
      </c>
      <c r="T1144" s="9">
        <f>((($I1144/60)/60)/24)+DATE(1970,1,1)</f>
        <v>42052.006099537044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IF($D1145=0,0,$E1145*100/$D1145)</f>
        <v>0.41333333333333333</v>
      </c>
      <c r="P1145">
        <f>$E1145/$L1145</f>
        <v>23.25</v>
      </c>
      <c r="Q1145" t="str">
        <f>LEFT($N1145,SEARCH("/",$N1145) - 1)</f>
        <v>games</v>
      </c>
      <c r="R1145" t="str">
        <f>RIGHT($N1145,LEN($N1145) - SEARCH("/",$N1145))</f>
        <v>mobile games</v>
      </c>
      <c r="S1145" s="9">
        <f>((($J1145/60)/60)/24)+DATE(1970,1,1)</f>
        <v>42325.19358796296</v>
      </c>
      <c r="T1145" s="9">
        <f>((($I1145/60)/60)/24)+DATE(1970,1,1)</f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IF($D1146=0,0,$E1146*100/$D1146)</f>
        <v>0</v>
      </c>
      <c r="P1146" t="e">
        <f>$E1146/$L1146</f>
        <v>#DIV/0!</v>
      </c>
      <c r="Q1146" t="str">
        <f>LEFT($N1146,SEARCH("/",$N1146) - 1)</f>
        <v>food</v>
      </c>
      <c r="R1146" t="str">
        <f>RIGHT($N1146,LEN($N1146) - SEARCH("/",$N1146))</f>
        <v>food trucks</v>
      </c>
      <c r="S1146" s="9">
        <f>((($J1146/60)/60)/24)+DATE(1970,1,1)</f>
        <v>42093.181944444441</v>
      </c>
      <c r="T1146" s="9">
        <f>((($I1146/60)/60)/24)+DATE(1970,1,1)</f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IF($D1147=0,0,$E1147*100/$D1147)</f>
        <v>0.125</v>
      </c>
      <c r="P1147">
        <f>$E1147/$L1147</f>
        <v>100</v>
      </c>
      <c r="Q1147" t="str">
        <f>LEFT($N1147,SEARCH("/",$N1147) - 1)</f>
        <v>food</v>
      </c>
      <c r="R1147" t="str">
        <f>RIGHT($N1147,LEN($N1147) - SEARCH("/",$N1147))</f>
        <v>food trucks</v>
      </c>
      <c r="S1147" s="9">
        <f>((($J1147/60)/60)/24)+DATE(1970,1,1)</f>
        <v>41854.747592592597</v>
      </c>
      <c r="T1147" s="9">
        <f>((($I1147/60)/60)/24)+DATE(1970,1,1)</f>
        <v>41914.747592592597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IF($D1148=0,0,$E1148*100/$D1148)</f>
        <v>8.8333333333333339</v>
      </c>
      <c r="P1148">
        <f>$E1148/$L1148</f>
        <v>44.166666666666664</v>
      </c>
      <c r="Q1148" t="str">
        <f>LEFT($N1148,SEARCH("/",$N1148) - 1)</f>
        <v>food</v>
      </c>
      <c r="R1148" t="str">
        <f>RIGHT($N1148,LEN($N1148) - SEARCH("/",$N1148))</f>
        <v>food trucks</v>
      </c>
      <c r="S1148" s="9">
        <f>((($J1148/60)/60)/24)+DATE(1970,1,1)</f>
        <v>41723.9533912037</v>
      </c>
      <c r="T1148" s="9">
        <f>((($I1148/60)/60)/24)+DATE(1970,1,1)</f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IF($D1149=0,0,$E1149*100/$D1149)</f>
        <v>0</v>
      </c>
      <c r="P1149" t="e">
        <f>$E1149/$L1149</f>
        <v>#DIV/0!</v>
      </c>
      <c r="Q1149" t="str">
        <f>LEFT($N1149,SEARCH("/",$N1149) - 1)</f>
        <v>food</v>
      </c>
      <c r="R1149" t="str">
        <f>RIGHT($N1149,LEN($N1149) - SEARCH("/",$N1149))</f>
        <v>food trucks</v>
      </c>
      <c r="S1149" s="9">
        <f>((($J1149/60)/60)/24)+DATE(1970,1,1)</f>
        <v>41871.972025462965</v>
      </c>
      <c r="T1149" s="9">
        <f>((($I1149/60)/60)/24)+DATE(1970,1,1)</f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IF($D1150=0,0,$E1150*100/$D1150)</f>
        <v>0.48666666666666669</v>
      </c>
      <c r="P1150">
        <f>$E1150/$L1150</f>
        <v>24.333333333333332</v>
      </c>
      <c r="Q1150" t="str">
        <f>LEFT($N1150,SEARCH("/",$N1150) - 1)</f>
        <v>food</v>
      </c>
      <c r="R1150" t="str">
        <f>RIGHT($N1150,LEN($N1150) - SEARCH("/",$N1150))</f>
        <v>food trucks</v>
      </c>
      <c r="S1150" s="9">
        <f>((($J1150/60)/60)/24)+DATE(1970,1,1)</f>
        <v>42675.171076388884</v>
      </c>
      <c r="T1150" s="9">
        <f>((($I1150/60)/60)/24)+DATE(1970,1,1)</f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IF($D1151=0,0,$E1151*100/$D1151)</f>
        <v>0.15</v>
      </c>
      <c r="P1151">
        <f>$E1151/$L1151</f>
        <v>37.5</v>
      </c>
      <c r="Q1151" t="str">
        <f>LEFT($N1151,SEARCH("/",$N1151) - 1)</f>
        <v>food</v>
      </c>
      <c r="R1151" t="str">
        <f>RIGHT($N1151,LEN($N1151) - SEARCH("/",$N1151))</f>
        <v>food trucks</v>
      </c>
      <c r="S1151" s="9">
        <f>((($J1151/60)/60)/24)+DATE(1970,1,1)</f>
        <v>42507.71025462963</v>
      </c>
      <c r="T1151" s="9">
        <f>((($I1151/60)/60)/24)+DATE(1970,1,1)</f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IF($D1152=0,0,$E1152*100/$D1152)</f>
        <v>10.08</v>
      </c>
      <c r="P1152">
        <f>$E1152/$L1152</f>
        <v>42</v>
      </c>
      <c r="Q1152" t="str">
        <f>LEFT($N1152,SEARCH("/",$N1152) - 1)</f>
        <v>food</v>
      </c>
      <c r="R1152" t="str">
        <f>RIGHT($N1152,LEN($N1152) - SEARCH("/",$N1152))</f>
        <v>food trucks</v>
      </c>
      <c r="S1152" s="9">
        <f>((($J1152/60)/60)/24)+DATE(1970,1,1)</f>
        <v>42317.954571759255</v>
      </c>
      <c r="T1152" s="9">
        <f>((($I1152/60)/60)/24)+DATE(1970,1,1)</f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IF($D1153=0,0,$E1153*100/$D1153)</f>
        <v>0</v>
      </c>
      <c r="P1153" t="e">
        <f>$E1153/$L1153</f>
        <v>#DIV/0!</v>
      </c>
      <c r="Q1153" t="str">
        <f>LEFT($N1153,SEARCH("/",$N1153) - 1)</f>
        <v>food</v>
      </c>
      <c r="R1153" t="str">
        <f>RIGHT($N1153,LEN($N1153) - SEARCH("/",$N1153))</f>
        <v>food trucks</v>
      </c>
      <c r="S1153" s="9">
        <f>((($J1153/60)/60)/24)+DATE(1970,1,1)</f>
        <v>42224.102581018517</v>
      </c>
      <c r="T1153" s="9">
        <f>((($I1153/60)/60)/24)+DATE(1970,1,1)</f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IF($D1154=0,0,$E1154*100/$D1154)</f>
        <v>5.6937499999999996</v>
      </c>
      <c r="P1154">
        <f>$E1154/$L1154</f>
        <v>60.733333333333334</v>
      </c>
      <c r="Q1154" t="str">
        <f>LEFT($N1154,SEARCH("/",$N1154) - 1)</f>
        <v>food</v>
      </c>
      <c r="R1154" t="str">
        <f>RIGHT($N1154,LEN($N1154) - SEARCH("/",$N1154))</f>
        <v>food trucks</v>
      </c>
      <c r="S1154" s="9">
        <f>((($J1154/60)/60)/24)+DATE(1970,1,1)</f>
        <v>42109.709629629629</v>
      </c>
      <c r="T1154" s="9">
        <f>((($I1154/60)/60)/24)+DATE(1970,1,1)</f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IF($D1155=0,0,$E1155*100/$D1155)</f>
        <v>0.625</v>
      </c>
      <c r="P1155">
        <f>$E1155/$L1155</f>
        <v>50</v>
      </c>
      <c r="Q1155" t="str">
        <f>LEFT($N1155,SEARCH("/",$N1155) - 1)</f>
        <v>food</v>
      </c>
      <c r="R1155" t="str">
        <f>RIGHT($N1155,LEN($N1155) - SEARCH("/",$N1155))</f>
        <v>food trucks</v>
      </c>
      <c r="S1155" s="9">
        <f>((($J1155/60)/60)/24)+DATE(1970,1,1)</f>
        <v>42143.714178240742</v>
      </c>
      <c r="T1155" s="9">
        <f>((($I1155/60)/60)/24)+DATE(1970,1,1)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IF($D1156=0,0,$E1156*100/$D1156)</f>
        <v>6.5</v>
      </c>
      <c r="P1156">
        <f>$E1156/$L1156</f>
        <v>108.33333333333333</v>
      </c>
      <c r="Q1156" t="str">
        <f>LEFT($N1156,SEARCH("/",$N1156) - 1)</f>
        <v>food</v>
      </c>
      <c r="R1156" t="str">
        <f>RIGHT($N1156,LEN($N1156) - SEARCH("/",$N1156))</f>
        <v>food trucks</v>
      </c>
      <c r="S1156" s="9">
        <f>((($J1156/60)/60)/24)+DATE(1970,1,1)</f>
        <v>42223.108865740738</v>
      </c>
      <c r="T1156" s="9">
        <f>((($I1156/60)/60)/24)+DATE(1970,1,1)</f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IF($D1157=0,0,$E1157*100/$D1157)</f>
        <v>0.752</v>
      </c>
      <c r="P1157">
        <f>$E1157/$L1157</f>
        <v>23.5</v>
      </c>
      <c r="Q1157" t="str">
        <f>LEFT($N1157,SEARCH("/",$N1157) - 1)</f>
        <v>food</v>
      </c>
      <c r="R1157" t="str">
        <f>RIGHT($N1157,LEN($N1157) - SEARCH("/",$N1157))</f>
        <v>food trucks</v>
      </c>
      <c r="S1157" s="9">
        <f>((($J1157/60)/60)/24)+DATE(1970,1,1)</f>
        <v>41835.763981481483</v>
      </c>
      <c r="T1157" s="9">
        <f>((($I1157/60)/60)/24)+DATE(1970,1,1)</f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IF($D1158=0,0,$E1158*100/$D1158)</f>
        <v>0</v>
      </c>
      <c r="P1158" t="e">
        <f>$E1158/$L1158</f>
        <v>#DIV/0!</v>
      </c>
      <c r="Q1158" t="str">
        <f>LEFT($N1158,SEARCH("/",$N1158) - 1)</f>
        <v>food</v>
      </c>
      <c r="R1158" t="str">
        <f>RIGHT($N1158,LEN($N1158) - SEARCH("/",$N1158))</f>
        <v>food trucks</v>
      </c>
      <c r="S1158" s="9">
        <f>((($J1158/60)/60)/24)+DATE(1970,1,1)</f>
        <v>42029.07131944444</v>
      </c>
      <c r="T1158" s="9">
        <f>((($I1158/60)/60)/24)+DATE(1970,1,1)</f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IF($D1159=0,0,$E1159*100/$D1159)</f>
        <v>1.51</v>
      </c>
      <c r="P1159">
        <f>$E1159/$L1159</f>
        <v>50.333333333333336</v>
      </c>
      <c r="Q1159" t="str">
        <f>LEFT($N1159,SEARCH("/",$N1159) - 1)</f>
        <v>food</v>
      </c>
      <c r="R1159" t="str">
        <f>RIGHT($N1159,LEN($N1159) - SEARCH("/",$N1159))</f>
        <v>food trucks</v>
      </c>
      <c r="S1159" s="9">
        <f>((($J1159/60)/60)/24)+DATE(1970,1,1)</f>
        <v>41918.628240740742</v>
      </c>
      <c r="T1159" s="9">
        <f>((($I1159/60)/60)/24)+DATE(1970,1,1)</f>
        <v>41978.669907407413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IF($D1160=0,0,$E1160*100/$D1160)</f>
        <v>0.46666666666666667</v>
      </c>
      <c r="P1160">
        <f>$E1160/$L1160</f>
        <v>11.666666666666666</v>
      </c>
      <c r="Q1160" t="str">
        <f>LEFT($N1160,SEARCH("/",$N1160) - 1)</f>
        <v>food</v>
      </c>
      <c r="R1160" t="str">
        <f>RIGHT($N1160,LEN($N1160) - SEARCH("/",$N1160))</f>
        <v>food trucks</v>
      </c>
      <c r="S1160" s="9">
        <f>((($J1160/60)/60)/24)+DATE(1970,1,1)</f>
        <v>41952.09175925926</v>
      </c>
      <c r="T1160" s="9">
        <f>((($I1160/60)/60)/24)+DATE(1970,1,1)</f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IF($D1161=0,0,$E1161*100/$D1161)</f>
        <v>0</v>
      </c>
      <c r="P1161" t="e">
        <f>$E1161/$L1161</f>
        <v>#DIV/0!</v>
      </c>
      <c r="Q1161" t="str">
        <f>LEFT($N1161,SEARCH("/",$N1161) - 1)</f>
        <v>food</v>
      </c>
      <c r="R1161" t="str">
        <f>RIGHT($N1161,LEN($N1161) - SEARCH("/",$N1161))</f>
        <v>food trucks</v>
      </c>
      <c r="S1161" s="9">
        <f>((($J1161/60)/60)/24)+DATE(1970,1,1)</f>
        <v>42154.726446759261</v>
      </c>
      <c r="T1161" s="9">
        <f>((($I1161/60)/60)/24)+DATE(1970,1,1)</f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IF($D1162=0,0,$E1162*100/$D1162)</f>
        <v>3.85</v>
      </c>
      <c r="P1162">
        <f>$E1162/$L1162</f>
        <v>60.789473684210527</v>
      </c>
      <c r="Q1162" t="str">
        <f>LEFT($N1162,SEARCH("/",$N1162) - 1)</f>
        <v>food</v>
      </c>
      <c r="R1162" t="str">
        <f>RIGHT($N1162,LEN($N1162) - SEARCH("/",$N1162))</f>
        <v>food trucks</v>
      </c>
      <c r="S1162" s="9">
        <f>((($J1162/60)/60)/24)+DATE(1970,1,1)</f>
        <v>42061.154930555553</v>
      </c>
      <c r="T1162" s="9">
        <f>((($I1162/60)/60)/24)+DATE(1970,1,1)</f>
        <v>42091.113263888896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IF($D1163=0,0,$E1163*100/$D1163)</f>
        <v>0</v>
      </c>
      <c r="P1163" t="e">
        <f>$E1163/$L1163</f>
        <v>#DIV/0!</v>
      </c>
      <c r="Q1163" t="str">
        <f>LEFT($N1163,SEARCH("/",$N1163) - 1)</f>
        <v>food</v>
      </c>
      <c r="R1163" t="str">
        <f>RIGHT($N1163,LEN($N1163) - SEARCH("/",$N1163))</f>
        <v>food trucks</v>
      </c>
      <c r="S1163" s="9">
        <f>((($J1163/60)/60)/24)+DATE(1970,1,1)</f>
        <v>42122.629502314812</v>
      </c>
      <c r="T1163" s="9">
        <f>((($I1163/60)/60)/24)+DATE(1970,1,1)</f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IF($D1164=0,0,$E1164*100/$D1164)</f>
        <v>5.8333333333333334E-2</v>
      </c>
      <c r="P1164">
        <f>$E1164/$L1164</f>
        <v>17.5</v>
      </c>
      <c r="Q1164" t="str">
        <f>LEFT($N1164,SEARCH("/",$N1164) - 1)</f>
        <v>food</v>
      </c>
      <c r="R1164" t="str">
        <f>RIGHT($N1164,LEN($N1164) - SEARCH("/",$N1164))</f>
        <v>food trucks</v>
      </c>
      <c r="S1164" s="9">
        <f>((($J1164/60)/60)/24)+DATE(1970,1,1)</f>
        <v>41876.683611111112</v>
      </c>
      <c r="T1164" s="9">
        <f>((($I1164/60)/60)/24)+DATE(1970,1,1)</f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IF($D1165=0,0,$E1165*100/$D1165)</f>
        <v>0</v>
      </c>
      <c r="P1165" t="e">
        <f>$E1165/$L1165</f>
        <v>#DIV/0!</v>
      </c>
      <c r="Q1165" t="str">
        <f>LEFT($N1165,SEARCH("/",$N1165) - 1)</f>
        <v>food</v>
      </c>
      <c r="R1165" t="str">
        <f>RIGHT($N1165,LEN($N1165) - SEARCH("/",$N1165))</f>
        <v>food trucks</v>
      </c>
      <c r="S1165" s="9">
        <f>((($J1165/60)/60)/24)+DATE(1970,1,1)</f>
        <v>41830.723611111112</v>
      </c>
      <c r="T1165" s="9">
        <f>((($I1165/60)/60)/24)+DATE(1970,1,1)</f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IF($D1166=0,0,$E1166*100/$D1166)</f>
        <v>0</v>
      </c>
      <c r="P1166" t="e">
        <f>$E1166/$L1166</f>
        <v>#DIV/0!</v>
      </c>
      <c r="Q1166" t="str">
        <f>LEFT($N1166,SEARCH("/",$N1166) - 1)</f>
        <v>food</v>
      </c>
      <c r="R1166" t="str">
        <f>RIGHT($N1166,LEN($N1166) - SEARCH("/",$N1166))</f>
        <v>food trucks</v>
      </c>
      <c r="S1166" s="9">
        <f>((($J1166/60)/60)/24)+DATE(1970,1,1)</f>
        <v>42509.724328703705</v>
      </c>
      <c r="T1166" s="9">
        <f>((($I1166/60)/60)/24)+DATE(1970,1,1)</f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IF($D1167=0,0,$E1167*100/$D1167)</f>
        <v>20.704999999999998</v>
      </c>
      <c r="P1167">
        <f>$E1167/$L1167</f>
        <v>82.82</v>
      </c>
      <c r="Q1167" t="str">
        <f>LEFT($N1167,SEARCH("/",$N1167) - 1)</f>
        <v>food</v>
      </c>
      <c r="R1167" t="str">
        <f>RIGHT($N1167,LEN($N1167) - SEARCH("/",$N1167))</f>
        <v>food trucks</v>
      </c>
      <c r="S1167" s="9">
        <f>((($J1167/60)/60)/24)+DATE(1970,1,1)</f>
        <v>41792.214467592588</v>
      </c>
      <c r="T1167" s="9">
        <f>((($I1167/60)/60)/24)+DATE(1970,1,1)</f>
        <v>41826.214467592588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IF($D1168=0,0,$E1168*100/$D1168)</f>
        <v>19.14</v>
      </c>
      <c r="P1168">
        <f>$E1168/$L1168</f>
        <v>358.875</v>
      </c>
      <c r="Q1168" t="str">
        <f>LEFT($N1168,SEARCH("/",$N1168) - 1)</f>
        <v>food</v>
      </c>
      <c r="R1168" t="str">
        <f>RIGHT($N1168,LEN($N1168) - SEARCH("/",$N1168))</f>
        <v>food trucks</v>
      </c>
      <c r="S1168" s="9">
        <f>((($J1168/60)/60)/24)+DATE(1970,1,1)</f>
        <v>42150.485439814816</v>
      </c>
      <c r="T1168" s="9">
        <f>((($I1168/60)/60)/24)+DATE(1970,1,1)</f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IF($D1169=0,0,$E1169*100/$D1169)</f>
        <v>1.6316666666666666</v>
      </c>
      <c r="P1169">
        <f>$E1169/$L1169</f>
        <v>61.1875</v>
      </c>
      <c r="Q1169" t="str">
        <f>LEFT($N1169,SEARCH("/",$N1169) - 1)</f>
        <v>food</v>
      </c>
      <c r="R1169" t="str">
        <f>RIGHT($N1169,LEN($N1169) - SEARCH("/",$N1169))</f>
        <v>food trucks</v>
      </c>
      <c r="S1169" s="9">
        <f>((($J1169/60)/60)/24)+DATE(1970,1,1)</f>
        <v>41863.734895833331</v>
      </c>
      <c r="T1169" s="9">
        <f>((($I1169/60)/60)/24)+DATE(1970,1,1)</f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IF($D1170=0,0,$E1170*100/$D1170)</f>
        <v>5.666666666666667</v>
      </c>
      <c r="P1170">
        <f>$E1170/$L1170</f>
        <v>340</v>
      </c>
      <c r="Q1170" t="str">
        <f>LEFT($N1170,SEARCH("/",$N1170) - 1)</f>
        <v>food</v>
      </c>
      <c r="R1170" t="str">
        <f>RIGHT($N1170,LEN($N1170) - SEARCH("/",$N1170))</f>
        <v>food trucks</v>
      </c>
      <c r="S1170" s="9">
        <f>((($J1170/60)/60)/24)+DATE(1970,1,1)</f>
        <v>42605.053993055553</v>
      </c>
      <c r="T1170" s="9">
        <f>((($I1170/60)/60)/24)+DATE(1970,1,1)</f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IF($D1171=0,0,$E1171*100/$D1171)</f>
        <v>0.17</v>
      </c>
      <c r="P1171">
        <f>$E1171/$L1171</f>
        <v>5.666666666666667</v>
      </c>
      <c r="Q1171" t="str">
        <f>LEFT($N1171,SEARCH("/",$N1171) - 1)</f>
        <v>food</v>
      </c>
      <c r="R1171" t="str">
        <f>RIGHT($N1171,LEN($N1171) - SEARCH("/",$N1171))</f>
        <v>food trucks</v>
      </c>
      <c r="S1171" s="9">
        <f>((($J1171/60)/60)/24)+DATE(1970,1,1)</f>
        <v>42027.353738425925</v>
      </c>
      <c r="T1171" s="9">
        <f>((($I1171/60)/60)/24)+DATE(1970,1,1)</f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IF($D1172=0,0,$E1172*100/$D1172)</f>
        <v>0.4</v>
      </c>
      <c r="P1172">
        <f>$E1172/$L1172</f>
        <v>50</v>
      </c>
      <c r="Q1172" t="str">
        <f>LEFT($N1172,SEARCH("/",$N1172) - 1)</f>
        <v>food</v>
      </c>
      <c r="R1172" t="str">
        <f>RIGHT($N1172,LEN($N1172) - SEARCH("/",$N1172))</f>
        <v>food trucks</v>
      </c>
      <c r="S1172" s="9">
        <f>((($J1172/60)/60)/24)+DATE(1970,1,1)</f>
        <v>42124.893182870372</v>
      </c>
      <c r="T1172" s="9">
        <f>((($I1172/60)/60)/24)+DATE(1970,1,1)</f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IF($D1173=0,0,$E1173*100/$D1173)</f>
        <v>0.1</v>
      </c>
      <c r="P1173">
        <f>$E1173/$L1173</f>
        <v>25</v>
      </c>
      <c r="Q1173" t="str">
        <f>LEFT($N1173,SEARCH("/",$N1173) - 1)</f>
        <v>food</v>
      </c>
      <c r="R1173" t="str">
        <f>RIGHT($N1173,LEN($N1173) - SEARCH("/",$N1173))</f>
        <v>food trucks</v>
      </c>
      <c r="S1173" s="9">
        <f>((($J1173/60)/60)/24)+DATE(1970,1,1)</f>
        <v>41938.804710648146</v>
      </c>
      <c r="T1173" s="9">
        <f>((($I1173/60)/60)/24)+DATE(1970,1,1)</f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IF($D1174=0,0,$E1174*100/$D1174)</f>
        <v>0</v>
      </c>
      <c r="P1174" t="e">
        <f>$E1174/$L1174</f>
        <v>#DIV/0!</v>
      </c>
      <c r="Q1174" t="str">
        <f>LEFT($N1174,SEARCH("/",$N1174) - 1)</f>
        <v>food</v>
      </c>
      <c r="R1174" t="str">
        <f>RIGHT($N1174,LEN($N1174) - SEARCH("/",$N1174))</f>
        <v>food trucks</v>
      </c>
      <c r="S1174" s="9">
        <f>((($J1174/60)/60)/24)+DATE(1970,1,1)</f>
        <v>41841.682314814818</v>
      </c>
      <c r="T1174" s="9">
        <f>((($I1174/60)/60)/24)+DATE(1970,1,1)</f>
        <v>41871.682314814818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IF($D1175=0,0,$E1175*100/$D1175)</f>
        <v>2.4E-2</v>
      </c>
      <c r="P1175">
        <f>$E1175/$L1175</f>
        <v>30</v>
      </c>
      <c r="Q1175" t="str">
        <f>LEFT($N1175,SEARCH("/",$N1175) - 1)</f>
        <v>food</v>
      </c>
      <c r="R1175" t="str">
        <f>RIGHT($N1175,LEN($N1175) - SEARCH("/",$N1175))</f>
        <v>food trucks</v>
      </c>
      <c r="S1175" s="9">
        <f>((($J1175/60)/60)/24)+DATE(1970,1,1)</f>
        <v>42184.185844907406</v>
      </c>
      <c r="T1175" s="9">
        <f>((($I1175/60)/60)/24)+DATE(1970,1,1)</f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IF($D1176=0,0,$E1176*100/$D1176)</f>
        <v>5.9066666666666663</v>
      </c>
      <c r="P1176">
        <f>$E1176/$L1176</f>
        <v>46.631578947368418</v>
      </c>
      <c r="Q1176" t="str">
        <f>LEFT($N1176,SEARCH("/",$N1176) - 1)</f>
        <v>food</v>
      </c>
      <c r="R1176" t="str">
        <f>RIGHT($N1176,LEN($N1176) - SEARCH("/",$N1176))</f>
        <v>food trucks</v>
      </c>
      <c r="S1176" s="9">
        <f>((($J1176/60)/60)/24)+DATE(1970,1,1)</f>
        <v>42468.84174768519</v>
      </c>
      <c r="T1176" s="9">
        <f>((($I1176/60)/60)/24)+DATE(1970,1,1)</f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IF($D1177=0,0,$E1177*100/$D1177)</f>
        <v>2.9249999999999998</v>
      </c>
      <c r="P1177">
        <f>$E1177/$L1177</f>
        <v>65</v>
      </c>
      <c r="Q1177" t="str">
        <f>LEFT($N1177,SEARCH("/",$N1177) - 1)</f>
        <v>food</v>
      </c>
      <c r="R1177" t="str">
        <f>RIGHT($N1177,LEN($N1177) - SEARCH("/",$N1177))</f>
        <v>food trucks</v>
      </c>
      <c r="S1177" s="9">
        <f>((($J1177/60)/60)/24)+DATE(1970,1,1)</f>
        <v>42170.728460648148</v>
      </c>
      <c r="T1177" s="9">
        <f>((($I1177/60)/60)/24)+DATE(1970,1,1)</f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IF($D1178=0,0,$E1178*100/$D1178)</f>
        <v>5.7142857142857143E-3</v>
      </c>
      <c r="P1178">
        <f>$E1178/$L1178</f>
        <v>10</v>
      </c>
      <c r="Q1178" t="str">
        <f>LEFT($N1178,SEARCH("/",$N1178) - 1)</f>
        <v>food</v>
      </c>
      <c r="R1178" t="str">
        <f>RIGHT($N1178,LEN($N1178) - SEARCH("/",$N1178))</f>
        <v>food trucks</v>
      </c>
      <c r="S1178" s="9">
        <f>((($J1178/60)/60)/24)+DATE(1970,1,1)</f>
        <v>42746.019652777773</v>
      </c>
      <c r="T1178" s="9">
        <f>((($I1178/60)/60)/24)+DATE(1970,1,1)</f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IF($D1179=0,0,$E1179*100/$D1179)</f>
        <v>0</v>
      </c>
      <c r="P1179" t="e">
        <f>$E1179/$L1179</f>
        <v>#DIV/0!</v>
      </c>
      <c r="Q1179" t="str">
        <f>LEFT($N1179,SEARCH("/",$N1179) - 1)</f>
        <v>food</v>
      </c>
      <c r="R1179" t="str">
        <f>RIGHT($N1179,LEN($N1179) - SEARCH("/",$N1179))</f>
        <v>food trucks</v>
      </c>
      <c r="S1179" s="9">
        <f>((($J1179/60)/60)/24)+DATE(1970,1,1)</f>
        <v>41897.660833333335</v>
      </c>
      <c r="T1179" s="9">
        <f>((($I1179/60)/60)/24)+DATE(1970,1,1)</f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IF($D1180=0,0,$E1180*100/$D1180)</f>
        <v>6.6666666666666671E-3</v>
      </c>
      <c r="P1180">
        <f>$E1180/$L1180</f>
        <v>5</v>
      </c>
      <c r="Q1180" t="str">
        <f>LEFT($N1180,SEARCH("/",$N1180) - 1)</f>
        <v>food</v>
      </c>
      <c r="R1180" t="str">
        <f>RIGHT($N1180,LEN($N1180) - SEARCH("/",$N1180))</f>
        <v>food trucks</v>
      </c>
      <c r="S1180" s="9">
        <f>((($J1180/60)/60)/24)+DATE(1970,1,1)</f>
        <v>41837.905694444446</v>
      </c>
      <c r="T1180" s="9">
        <f>((($I1180/60)/60)/24)+DATE(1970,1,1)</f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IF($D1181=0,0,$E1181*100/$D1181)</f>
        <v>5.333333333333333</v>
      </c>
      <c r="P1181">
        <f>$E1181/$L1181</f>
        <v>640</v>
      </c>
      <c r="Q1181" t="str">
        <f>LEFT($N1181,SEARCH("/",$N1181) - 1)</f>
        <v>food</v>
      </c>
      <c r="R1181" t="str">
        <f>RIGHT($N1181,LEN($N1181) - SEARCH("/",$N1181))</f>
        <v>food trucks</v>
      </c>
      <c r="S1181" s="9">
        <f>((($J1181/60)/60)/24)+DATE(1970,1,1)</f>
        <v>42275.720219907409</v>
      </c>
      <c r="T1181" s="9">
        <f>((($I1181/60)/60)/24)+DATE(1970,1,1)</f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IF($D1182=0,0,$E1182*100/$D1182)</f>
        <v>11.75</v>
      </c>
      <c r="P1182">
        <f>$E1182/$L1182</f>
        <v>69.117647058823536</v>
      </c>
      <c r="Q1182" t="str">
        <f>LEFT($N1182,SEARCH("/",$N1182) - 1)</f>
        <v>food</v>
      </c>
      <c r="R1182" t="str">
        <f>RIGHT($N1182,LEN($N1182) - SEARCH("/",$N1182))</f>
        <v>food trucks</v>
      </c>
      <c r="S1182" s="9">
        <f>((($J1182/60)/60)/24)+DATE(1970,1,1)</f>
        <v>41781.806875000002</v>
      </c>
      <c r="T1182" s="9">
        <f>((($I1182/60)/60)/24)+DATE(1970,1,1)</f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IF($D1183=0,0,$E1183*100/$D1183)</f>
        <v>8.0000000000000002E-3</v>
      </c>
      <c r="P1183">
        <f>$E1183/$L1183</f>
        <v>1.3333333333333333</v>
      </c>
      <c r="Q1183" t="str">
        <f>LEFT($N1183,SEARCH("/",$N1183) - 1)</f>
        <v>food</v>
      </c>
      <c r="R1183" t="str">
        <f>RIGHT($N1183,LEN($N1183) - SEARCH("/",$N1183))</f>
        <v>food trucks</v>
      </c>
      <c r="S1183" s="9">
        <f>((($J1183/60)/60)/24)+DATE(1970,1,1)</f>
        <v>42034.339363425926</v>
      </c>
      <c r="T1183" s="9">
        <f>((($I1183/60)/60)/24)+DATE(1970,1,1)</f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IF($D1184=0,0,$E1184*100/$D1184)</f>
        <v>4.2</v>
      </c>
      <c r="P1184">
        <f>$E1184/$L1184</f>
        <v>10.5</v>
      </c>
      <c r="Q1184" t="str">
        <f>LEFT($N1184,SEARCH("/",$N1184) - 1)</f>
        <v>food</v>
      </c>
      <c r="R1184" t="str">
        <f>RIGHT($N1184,LEN($N1184) - SEARCH("/",$N1184))</f>
        <v>food trucks</v>
      </c>
      <c r="S1184" s="9">
        <f>((($J1184/60)/60)/24)+DATE(1970,1,1)</f>
        <v>42728.827407407407</v>
      </c>
      <c r="T1184" s="9">
        <f>((($I1184/60)/60)/24)+DATE(1970,1,1)</f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IF($D1185=0,0,$E1185*100/$D1185)</f>
        <v>4</v>
      </c>
      <c r="P1185">
        <f>$E1185/$L1185</f>
        <v>33.333333333333336</v>
      </c>
      <c r="Q1185" t="str">
        <f>LEFT($N1185,SEARCH("/",$N1185) - 1)</f>
        <v>food</v>
      </c>
      <c r="R1185" t="str">
        <f>RIGHT($N1185,LEN($N1185) - SEARCH("/",$N1185))</f>
        <v>food trucks</v>
      </c>
      <c r="S1185" s="9">
        <f>((($J1185/60)/60)/24)+DATE(1970,1,1)</f>
        <v>42656.86137731481</v>
      </c>
      <c r="T1185" s="9">
        <f>((($I1185/60)/60)/24)+DATE(1970,1,1)</f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IF($D1186=0,0,$E1186*100/$D1186)</f>
        <v>104.93636363636364</v>
      </c>
      <c r="P1186">
        <f>$E1186/$L1186</f>
        <v>61.562666666666665</v>
      </c>
      <c r="Q1186" t="str">
        <f>LEFT($N1186,SEARCH("/",$N1186) - 1)</f>
        <v>photography</v>
      </c>
      <c r="R1186" t="str">
        <f>RIGHT($N1186,LEN($N1186) - SEARCH("/",$N1186))</f>
        <v>photobooks</v>
      </c>
      <c r="S1186" s="9">
        <f>((($J1186/60)/60)/24)+DATE(1970,1,1)</f>
        <v>42741.599664351852</v>
      </c>
      <c r="T1186" s="9">
        <f>((($I1186/60)/60)/24)+DATE(1970,1,1)</f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IF($D1187=0,0,$E1187*100/$D1187)</f>
        <v>105.44</v>
      </c>
      <c r="P1187">
        <f>$E1187/$L1187</f>
        <v>118.73873873873873</v>
      </c>
      <c r="Q1187" t="str">
        <f>LEFT($N1187,SEARCH("/",$N1187) - 1)</f>
        <v>photography</v>
      </c>
      <c r="R1187" t="str">
        <f>RIGHT($N1187,LEN($N1187) - SEARCH("/",$N1187))</f>
        <v>photobooks</v>
      </c>
      <c r="S1187" s="9">
        <f>((($J1187/60)/60)/24)+DATE(1970,1,1)</f>
        <v>42130.865150462967</v>
      </c>
      <c r="T1187" s="9">
        <f>((($I1187/60)/60)/24)+DATE(1970,1,1)</f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IF($D1188=0,0,$E1188*100/$D1188)</f>
        <v>106.73333333333333</v>
      </c>
      <c r="P1188">
        <f>$E1188/$L1188</f>
        <v>65.081300813008127</v>
      </c>
      <c r="Q1188" t="str">
        <f>LEFT($N1188,SEARCH("/",$N1188) - 1)</f>
        <v>photography</v>
      </c>
      <c r="R1188" t="str">
        <f>RIGHT($N1188,LEN($N1188) - SEARCH("/",$N1188))</f>
        <v>photobooks</v>
      </c>
      <c r="S1188" s="9">
        <f>((($J1188/60)/60)/24)+DATE(1970,1,1)</f>
        <v>42123.86336805555</v>
      </c>
      <c r="T1188" s="9">
        <f>((($I1188/60)/60)/24)+DATE(1970,1,1)</f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IF($D1189=0,0,$E1189*100/$D1189)</f>
        <v>104.12571428571428</v>
      </c>
      <c r="P1189">
        <f>$E1189/$L1189</f>
        <v>130.15714285714284</v>
      </c>
      <c r="Q1189" t="str">
        <f>LEFT($N1189,SEARCH("/",$N1189) - 1)</f>
        <v>photography</v>
      </c>
      <c r="R1189" t="str">
        <f>RIGHT($N1189,LEN($N1189) - SEARCH("/",$N1189))</f>
        <v>photobooks</v>
      </c>
      <c r="S1189" s="9">
        <f>((($J1189/60)/60)/24)+DATE(1970,1,1)</f>
        <v>42109.894942129627</v>
      </c>
      <c r="T1189" s="9">
        <f>((($I1189/60)/60)/24)+DATE(1970,1,1)</f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IF($D1190=0,0,$E1190*100/$D1190)</f>
        <v>160.55000000000001</v>
      </c>
      <c r="P1190">
        <f>$E1190/$L1190</f>
        <v>37.776470588235291</v>
      </c>
      <c r="Q1190" t="str">
        <f>LEFT($N1190,SEARCH("/",$N1190) - 1)</f>
        <v>photography</v>
      </c>
      <c r="R1190" t="str">
        <f>RIGHT($N1190,LEN($N1190) - SEARCH("/",$N1190))</f>
        <v>photobooks</v>
      </c>
      <c r="S1190" s="9">
        <f>((($J1190/60)/60)/24)+DATE(1970,1,1)</f>
        <v>42711.700694444444</v>
      </c>
      <c r="T1190" s="9">
        <f>((($I1190/60)/60)/24)+DATE(1970,1,1)</f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IF($D1191=0,0,$E1191*100/$D1191)</f>
        <v>107.77777777777777</v>
      </c>
      <c r="P1191">
        <f>$E1191/$L1191</f>
        <v>112.79069767441861</v>
      </c>
      <c r="Q1191" t="str">
        <f>LEFT($N1191,SEARCH("/",$N1191) - 1)</f>
        <v>photography</v>
      </c>
      <c r="R1191" t="str">
        <f>RIGHT($N1191,LEN($N1191) - SEARCH("/",$N1191))</f>
        <v>photobooks</v>
      </c>
      <c r="S1191" s="9">
        <f>((($J1191/60)/60)/24)+DATE(1970,1,1)</f>
        <v>42529.979108796295</v>
      </c>
      <c r="T1191" s="9">
        <f>((($I1191/60)/60)/24)+DATE(1970,1,1)</f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IF($D1192=0,0,$E1192*100/$D1192)</f>
        <v>135</v>
      </c>
      <c r="P1192">
        <f>$E1192/$L1192</f>
        <v>51.92307692307692</v>
      </c>
      <c r="Q1192" t="str">
        <f>LEFT($N1192,SEARCH("/",$N1192) - 1)</f>
        <v>photography</v>
      </c>
      <c r="R1192" t="str">
        <f>RIGHT($N1192,LEN($N1192) - SEARCH("/",$N1192))</f>
        <v>photobooks</v>
      </c>
      <c r="S1192" s="9">
        <f>((($J1192/60)/60)/24)+DATE(1970,1,1)</f>
        <v>41852.665798611109</v>
      </c>
      <c r="T1192" s="9">
        <f>((($I1192/60)/60)/24)+DATE(1970,1,1)</f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IF($D1193=0,0,$E1193*100/$D1193)</f>
        <v>109.07407407407408</v>
      </c>
      <c r="P1193">
        <f>$E1193/$L1193</f>
        <v>89.242424242424249</v>
      </c>
      <c r="Q1193" t="str">
        <f>LEFT($N1193,SEARCH("/",$N1193) - 1)</f>
        <v>photography</v>
      </c>
      <c r="R1193" t="str">
        <f>RIGHT($N1193,LEN($N1193) - SEARCH("/",$N1193))</f>
        <v>photobooks</v>
      </c>
      <c r="S1193" s="9">
        <f>((($J1193/60)/60)/24)+DATE(1970,1,1)</f>
        <v>42419.603703703702</v>
      </c>
      <c r="T1193" s="9">
        <f>((($I1193/60)/60)/24)+DATE(1970,1,1)</f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IF($D1194=0,0,$E1194*100/$D1194)</f>
        <v>290</v>
      </c>
      <c r="P1194">
        <f>$E1194/$L1194</f>
        <v>19.333333333333332</v>
      </c>
      <c r="Q1194" t="str">
        <f>LEFT($N1194,SEARCH("/",$N1194) - 1)</f>
        <v>photography</v>
      </c>
      <c r="R1194" t="str">
        <f>RIGHT($N1194,LEN($N1194) - SEARCH("/",$N1194))</f>
        <v>photobooks</v>
      </c>
      <c r="S1194" s="9">
        <f>((($J1194/60)/60)/24)+DATE(1970,1,1)</f>
        <v>42747.506689814814</v>
      </c>
      <c r="T1194" s="9">
        <f>((($I1194/60)/60)/24)+DATE(1970,1,1)</f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IF($D1195=0,0,$E1195*100/$D1195)</f>
        <v>103.95714285714286</v>
      </c>
      <c r="P1195">
        <f>$E1195/$L1195</f>
        <v>79.967032967032964</v>
      </c>
      <c r="Q1195" t="str">
        <f>LEFT($N1195,SEARCH("/",$N1195) - 1)</f>
        <v>photography</v>
      </c>
      <c r="R1195" t="str">
        <f>RIGHT($N1195,LEN($N1195) - SEARCH("/",$N1195))</f>
        <v>photobooks</v>
      </c>
      <c r="S1195" s="9">
        <f>((($J1195/60)/60)/24)+DATE(1970,1,1)</f>
        <v>42409.776076388895</v>
      </c>
      <c r="T1195" s="9">
        <f>((($I1195/60)/60)/24)+DATE(1970,1,1)</f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IF($D1196=0,0,$E1196*100/$D1196)</f>
        <v>322.24</v>
      </c>
      <c r="P1196">
        <f>$E1196/$L1196</f>
        <v>56.414565826330531</v>
      </c>
      <c r="Q1196" t="str">
        <f>LEFT($N1196,SEARCH("/",$N1196) - 1)</f>
        <v>photography</v>
      </c>
      <c r="R1196" t="str">
        <f>RIGHT($N1196,LEN($N1196) - SEARCH("/",$N1196))</f>
        <v>photobooks</v>
      </c>
      <c r="S1196" s="9">
        <f>((($J1196/60)/60)/24)+DATE(1970,1,1)</f>
        <v>42072.488182870366</v>
      </c>
      <c r="T1196" s="9">
        <f>((($I1196/60)/60)/24)+DATE(1970,1,1)</f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IF($D1197=0,0,$E1197*100/$D1197)</f>
        <v>135</v>
      </c>
      <c r="P1197">
        <f>$E1197/$L1197</f>
        <v>79.411764705882348</v>
      </c>
      <c r="Q1197" t="str">
        <f>LEFT($N1197,SEARCH("/",$N1197) - 1)</f>
        <v>photography</v>
      </c>
      <c r="R1197" t="str">
        <f>RIGHT($N1197,LEN($N1197) - SEARCH("/",$N1197))</f>
        <v>photobooks</v>
      </c>
      <c r="S1197" s="9">
        <f>((($J1197/60)/60)/24)+DATE(1970,1,1)</f>
        <v>42298.34783564815</v>
      </c>
      <c r="T1197" s="9">
        <f>((($I1197/60)/60)/24)+DATE(1970,1,1)</f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IF($D1198=0,0,$E1198*100/$D1198)</f>
        <v>269.91034482758619</v>
      </c>
      <c r="P1198">
        <f>$E1198/$L1198</f>
        <v>76.439453125</v>
      </c>
      <c r="Q1198" t="str">
        <f>LEFT($N1198,SEARCH("/",$N1198) - 1)</f>
        <v>photography</v>
      </c>
      <c r="R1198" t="str">
        <f>RIGHT($N1198,LEN($N1198) - SEARCH("/",$N1198))</f>
        <v>photobooks</v>
      </c>
      <c r="S1198" s="9">
        <f>((($J1198/60)/60)/24)+DATE(1970,1,1)</f>
        <v>42326.818738425922</v>
      </c>
      <c r="T1198" s="9">
        <f>((($I1198/60)/60)/24)+DATE(1970,1,1)</f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IF($D1199=0,0,$E1199*100/$D1199)</f>
        <v>253.29333333333332</v>
      </c>
      <c r="P1199">
        <f>$E1199/$L1199</f>
        <v>121</v>
      </c>
      <c r="Q1199" t="str">
        <f>LEFT($N1199,SEARCH("/",$N1199) - 1)</f>
        <v>photography</v>
      </c>
      <c r="R1199" t="str">
        <f>RIGHT($N1199,LEN($N1199) - SEARCH("/",$N1199))</f>
        <v>photobooks</v>
      </c>
      <c r="S1199" s="9">
        <f>((($J1199/60)/60)/24)+DATE(1970,1,1)</f>
        <v>42503.66474537037</v>
      </c>
      <c r="T1199" s="9">
        <f>((($I1199/60)/60)/24)+DATE(1970,1,1)</f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IF($D1200=0,0,$E1200*100/$D1200)</f>
        <v>260.60000000000002</v>
      </c>
      <c r="P1200">
        <f>$E1200/$L1200</f>
        <v>54.616766467065865</v>
      </c>
      <c r="Q1200" t="str">
        <f>LEFT($N1200,SEARCH("/",$N1200) - 1)</f>
        <v>photography</v>
      </c>
      <c r="R1200" t="str">
        <f>RIGHT($N1200,LEN($N1200) - SEARCH("/",$N1200))</f>
        <v>photobooks</v>
      </c>
      <c r="S1200" s="9">
        <f>((($J1200/60)/60)/24)+DATE(1970,1,1)</f>
        <v>42333.619050925925</v>
      </c>
      <c r="T1200" s="9">
        <f>((($I1200/60)/60)/24)+DATE(1970,1,1)</f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IF($D1201=0,0,$E1201*100/$D1201)</f>
        <v>101.31677953348382</v>
      </c>
      <c r="P1201">
        <f>$E1201/$L1201</f>
        <v>299.22222222222223</v>
      </c>
      <c r="Q1201" t="str">
        <f>LEFT($N1201,SEARCH("/",$N1201) - 1)</f>
        <v>photography</v>
      </c>
      <c r="R1201" t="str">
        <f>RIGHT($N1201,LEN($N1201) - SEARCH("/",$N1201))</f>
        <v>photobooks</v>
      </c>
      <c r="S1201" s="9">
        <f>((($J1201/60)/60)/24)+DATE(1970,1,1)</f>
        <v>42161.770833333328</v>
      </c>
      <c r="T1201" s="9">
        <f>((($I1201/60)/60)/24)+DATE(1970,1,1)</f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IF($D1202=0,0,$E1202*100/$D1202)</f>
        <v>125.60416666666667</v>
      </c>
      <c r="P1202">
        <f>$E1202/$L1202</f>
        <v>58.533980582524272</v>
      </c>
      <c r="Q1202" t="str">
        <f>LEFT($N1202,SEARCH("/",$N1202) - 1)</f>
        <v>photography</v>
      </c>
      <c r="R1202" t="str">
        <f>RIGHT($N1202,LEN($N1202) - SEARCH("/",$N1202))</f>
        <v>photobooks</v>
      </c>
      <c r="S1202" s="9">
        <f>((($J1202/60)/60)/24)+DATE(1970,1,1)</f>
        <v>42089.477500000001</v>
      </c>
      <c r="T1202" s="9">
        <f>((($I1202/60)/60)/24)+DATE(1970,1,1)</f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IF($D1203=0,0,$E1203*100/$D1203)</f>
        <v>102.43783333333333</v>
      </c>
      <c r="P1203">
        <f>$E1203/$L1203</f>
        <v>55.371801801801809</v>
      </c>
      <c r="Q1203" t="str">
        <f>LEFT($N1203,SEARCH("/",$N1203) - 1)</f>
        <v>photography</v>
      </c>
      <c r="R1203" t="str">
        <f>RIGHT($N1203,LEN($N1203) - SEARCH("/",$N1203))</f>
        <v>photobooks</v>
      </c>
      <c r="S1203" s="9">
        <f>((($J1203/60)/60)/24)+DATE(1970,1,1)</f>
        <v>42536.60701388889</v>
      </c>
      <c r="T1203" s="9">
        <f>((($I1203/60)/60)/24)+DATE(1970,1,1)</f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IF($D1204=0,0,$E1204*100/$D1204)</f>
        <v>199.244</v>
      </c>
      <c r="P1204">
        <f>$E1204/$L1204</f>
        <v>183.80442804428046</v>
      </c>
      <c r="Q1204" t="str">
        <f>LEFT($N1204,SEARCH("/",$N1204) - 1)</f>
        <v>photography</v>
      </c>
      <c r="R1204" t="str">
        <f>RIGHT($N1204,LEN($N1204) - SEARCH("/",$N1204))</f>
        <v>photobooks</v>
      </c>
      <c r="S1204" s="9">
        <f>((($J1204/60)/60)/24)+DATE(1970,1,1)</f>
        <v>42152.288819444439</v>
      </c>
      <c r="T1204" s="9">
        <f>((($I1204/60)/60)/24)+DATE(1970,1,1)</f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IF($D1205=0,0,$E1205*100/$D1205)</f>
        <v>102.45398773006134</v>
      </c>
      <c r="P1205">
        <f>$E1205/$L1205</f>
        <v>165.34653465346534</v>
      </c>
      <c r="Q1205" t="str">
        <f>LEFT($N1205,SEARCH("/",$N1205) - 1)</f>
        <v>photography</v>
      </c>
      <c r="R1205" t="str">
        <f>RIGHT($N1205,LEN($N1205) - SEARCH("/",$N1205))</f>
        <v>photobooks</v>
      </c>
      <c r="S1205" s="9">
        <f>((($J1205/60)/60)/24)+DATE(1970,1,1)</f>
        <v>42125.614895833336</v>
      </c>
      <c r="T1205" s="9">
        <f>((($I1205/60)/60)/24)+DATE(1970,1,1)</f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IF($D1206=0,0,$E1206*100/$D1206)</f>
        <v>102.94615384615385</v>
      </c>
      <c r="P1206">
        <f>$E1206/$L1206</f>
        <v>234.78947368421052</v>
      </c>
      <c r="Q1206" t="str">
        <f>LEFT($N1206,SEARCH("/",$N1206) - 1)</f>
        <v>photography</v>
      </c>
      <c r="R1206" t="str">
        <f>RIGHT($N1206,LEN($N1206) - SEARCH("/",$N1206))</f>
        <v>photobooks</v>
      </c>
      <c r="S1206" s="9">
        <f>((($J1206/60)/60)/24)+DATE(1970,1,1)</f>
        <v>42297.748067129629</v>
      </c>
      <c r="T1206" s="9">
        <f>((($I1206/60)/60)/24)+DATE(1970,1,1)</f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IF($D1207=0,0,$E1207*100/$D1207)</f>
        <v>100.86153846153846</v>
      </c>
      <c r="P1207">
        <f>$E1207/$L1207</f>
        <v>211.48387096774192</v>
      </c>
      <c r="Q1207" t="str">
        <f>LEFT($N1207,SEARCH("/",$N1207) - 1)</f>
        <v>photography</v>
      </c>
      <c r="R1207" t="str">
        <f>RIGHT($N1207,LEN($N1207) - SEARCH("/",$N1207))</f>
        <v>photobooks</v>
      </c>
      <c r="S1207" s="9">
        <f>((($J1207/60)/60)/24)+DATE(1970,1,1)</f>
        <v>42138.506377314814</v>
      </c>
      <c r="T1207" s="9">
        <f>((($I1207/60)/60)/24)+DATE(1970,1,1)</f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IF($D1208=0,0,$E1208*100/$D1208)</f>
        <v>115</v>
      </c>
      <c r="P1208">
        <f>$E1208/$L1208</f>
        <v>32.34375</v>
      </c>
      <c r="Q1208" t="str">
        <f>LEFT($N1208,SEARCH("/",$N1208) - 1)</f>
        <v>photography</v>
      </c>
      <c r="R1208" t="str">
        <f>RIGHT($N1208,LEN($N1208) - SEARCH("/",$N1208))</f>
        <v>photobooks</v>
      </c>
      <c r="S1208" s="9">
        <f>((($J1208/60)/60)/24)+DATE(1970,1,1)</f>
        <v>42772.776076388895</v>
      </c>
      <c r="T1208" s="9">
        <f>((($I1208/60)/60)/24)+DATE(1970,1,1)</f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IF($D1209=0,0,$E1209*100/$D1209)</f>
        <v>104.16766467065868</v>
      </c>
      <c r="P1209">
        <f>$E1209/$L1209</f>
        <v>123.37588652482269</v>
      </c>
      <c r="Q1209" t="str">
        <f>LEFT($N1209,SEARCH("/",$N1209) - 1)</f>
        <v>photography</v>
      </c>
      <c r="R1209" t="str">
        <f>RIGHT($N1209,LEN($N1209) - SEARCH("/",$N1209))</f>
        <v>photobooks</v>
      </c>
      <c r="S1209" s="9">
        <f>((($J1209/60)/60)/24)+DATE(1970,1,1)</f>
        <v>42430.430243055554</v>
      </c>
      <c r="T1209" s="9">
        <f>((($I1209/60)/60)/24)+DATE(1970,1,1)</f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IF($D1210=0,0,$E1210*100/$D1210)</f>
        <v>155.30000000000001</v>
      </c>
      <c r="P1210">
        <f>$E1210/$L1210</f>
        <v>207.06666666666666</v>
      </c>
      <c r="Q1210" t="str">
        <f>LEFT($N1210,SEARCH("/",$N1210) - 1)</f>
        <v>photography</v>
      </c>
      <c r="R1210" t="str">
        <f>RIGHT($N1210,LEN($N1210) - SEARCH("/",$N1210))</f>
        <v>photobooks</v>
      </c>
      <c r="S1210" s="9">
        <f>((($J1210/60)/60)/24)+DATE(1970,1,1)</f>
        <v>42423.709074074075</v>
      </c>
      <c r="T1210" s="9">
        <f>((($I1210/60)/60)/24)+DATE(1970,1,1)</f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IF($D1211=0,0,$E1211*100/$D1211)</f>
        <v>106</v>
      </c>
      <c r="P1211">
        <f>$E1211/$L1211</f>
        <v>138.2608695652174</v>
      </c>
      <c r="Q1211" t="str">
        <f>LEFT($N1211,SEARCH("/",$N1211) - 1)</f>
        <v>photography</v>
      </c>
      <c r="R1211" t="str">
        <f>RIGHT($N1211,LEN($N1211) - SEARCH("/",$N1211))</f>
        <v>photobooks</v>
      </c>
      <c r="S1211" s="9">
        <f>((($J1211/60)/60)/24)+DATE(1970,1,1)</f>
        <v>42761.846122685187</v>
      </c>
      <c r="T1211" s="9">
        <f>((($I1211/60)/60)/24)+DATE(1970,1,1)</f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IF($D1212=0,0,$E1212*100/$D1212)</f>
        <v>254.315</v>
      </c>
      <c r="P1212">
        <f>$E1212/$L1212</f>
        <v>493.81553398058253</v>
      </c>
      <c r="Q1212" t="str">
        <f>LEFT($N1212,SEARCH("/",$N1212) - 1)</f>
        <v>photography</v>
      </c>
      <c r="R1212" t="str">
        <f>RIGHT($N1212,LEN($N1212) - SEARCH("/",$N1212))</f>
        <v>photobooks</v>
      </c>
      <c r="S1212" s="9">
        <f>((($J1212/60)/60)/24)+DATE(1970,1,1)</f>
        <v>42132.941805555558</v>
      </c>
      <c r="T1212" s="9">
        <f>((($I1212/60)/60)/24)+DATE(1970,1,1)</f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IF($D1213=0,0,$E1213*100/$D1213)</f>
        <v>101.1</v>
      </c>
      <c r="P1213">
        <f>$E1213/$L1213</f>
        <v>168.5</v>
      </c>
      <c r="Q1213" t="str">
        <f>LEFT($N1213,SEARCH("/",$N1213) - 1)</f>
        <v>photography</v>
      </c>
      <c r="R1213" t="str">
        <f>RIGHT($N1213,LEN($N1213) - SEARCH("/",$N1213))</f>
        <v>photobooks</v>
      </c>
      <c r="S1213" s="9">
        <f>((($J1213/60)/60)/24)+DATE(1970,1,1)</f>
        <v>42515.866446759261</v>
      </c>
      <c r="T1213" s="9">
        <f>((($I1213/60)/60)/24)+DATE(1970,1,1)</f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IF($D1214=0,0,$E1214*100/$D1214)</f>
        <v>129.04</v>
      </c>
      <c r="P1214">
        <f>$E1214/$L1214</f>
        <v>38.867469879518069</v>
      </c>
      <c r="Q1214" t="str">
        <f>LEFT($N1214,SEARCH("/",$N1214) - 1)</f>
        <v>photography</v>
      </c>
      <c r="R1214" t="str">
        <f>RIGHT($N1214,LEN($N1214) - SEARCH("/",$N1214))</f>
        <v>photobooks</v>
      </c>
      <c r="S1214" s="9">
        <f>((($J1214/60)/60)/24)+DATE(1970,1,1)</f>
        <v>42318.950173611112</v>
      </c>
      <c r="T1214" s="9">
        <f>((($I1214/60)/60)/24)+DATE(1970,1,1)</f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IF($D1215=0,0,$E1215*100/$D1215)</f>
        <v>102.23076923076923</v>
      </c>
      <c r="P1215">
        <f>$E1215/$L1215</f>
        <v>61.527777777777779</v>
      </c>
      <c r="Q1215" t="str">
        <f>LEFT($N1215,SEARCH("/",$N1215) - 1)</f>
        <v>photography</v>
      </c>
      <c r="R1215" t="str">
        <f>RIGHT($N1215,LEN($N1215) - SEARCH("/",$N1215))</f>
        <v>photobooks</v>
      </c>
      <c r="S1215" s="9">
        <f>((($J1215/60)/60)/24)+DATE(1970,1,1)</f>
        <v>42731.755787037036</v>
      </c>
      <c r="T1215" s="9">
        <f>((($I1215/60)/60)/24)+DATE(1970,1,1)</f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IF($D1216=0,0,$E1216*100/$D1216)</f>
        <v>131.80000000000001</v>
      </c>
      <c r="P1216">
        <f>$E1216/$L1216</f>
        <v>105.44</v>
      </c>
      <c r="Q1216" t="str">
        <f>LEFT($N1216,SEARCH("/",$N1216) - 1)</f>
        <v>photography</v>
      </c>
      <c r="R1216" t="str">
        <f>RIGHT($N1216,LEN($N1216) - SEARCH("/",$N1216))</f>
        <v>photobooks</v>
      </c>
      <c r="S1216" s="9">
        <f>((($J1216/60)/60)/24)+DATE(1970,1,1)</f>
        <v>42104.840335648143</v>
      </c>
      <c r="T1216" s="9">
        <f>((($I1216/60)/60)/24)+DATE(1970,1,1)</f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IF($D1217=0,0,$E1217*100/$D1217)</f>
        <v>786.08019999999999</v>
      </c>
      <c r="P1217">
        <f>$E1217/$L1217</f>
        <v>71.592003642987251</v>
      </c>
      <c r="Q1217" t="str">
        <f>LEFT($N1217,SEARCH("/",$N1217) - 1)</f>
        <v>photography</v>
      </c>
      <c r="R1217" t="str">
        <f>RIGHT($N1217,LEN($N1217) - SEARCH("/",$N1217))</f>
        <v>photobooks</v>
      </c>
      <c r="S1217" s="9">
        <f>((($J1217/60)/60)/24)+DATE(1970,1,1)</f>
        <v>41759.923101851848</v>
      </c>
      <c r="T1217" s="9">
        <f>((($I1217/60)/60)/24)+DATE(1970,1,1)</f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IF($D1218=0,0,$E1218*100/$D1218)</f>
        <v>145.69999999999999</v>
      </c>
      <c r="P1218">
        <f>$E1218/$L1218</f>
        <v>91.882882882882882</v>
      </c>
      <c r="Q1218" t="str">
        <f>LEFT($N1218,SEARCH("/",$N1218) - 1)</f>
        <v>photography</v>
      </c>
      <c r="R1218" t="str">
        <f>RIGHT($N1218,LEN($N1218) - SEARCH("/",$N1218))</f>
        <v>photobooks</v>
      </c>
      <c r="S1218" s="9">
        <f>((($J1218/60)/60)/24)+DATE(1970,1,1)</f>
        <v>42247.616400462968</v>
      </c>
      <c r="T1218" s="9">
        <f>((($I1218/60)/60)/24)+DATE(1970,1,1)</f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IF($D1219=0,0,$E1219*100/$D1219)</f>
        <v>102.6</v>
      </c>
      <c r="P1219">
        <f>$E1219/$L1219</f>
        <v>148.57377049180329</v>
      </c>
      <c r="Q1219" t="str">
        <f>LEFT($N1219,SEARCH("/",$N1219) - 1)</f>
        <v>photography</v>
      </c>
      <c r="R1219" t="str">
        <f>RIGHT($N1219,LEN($N1219) - SEARCH("/",$N1219))</f>
        <v>photobooks</v>
      </c>
      <c r="S1219" s="9">
        <f>((($J1219/60)/60)/24)+DATE(1970,1,1)</f>
        <v>42535.809490740736</v>
      </c>
      <c r="T1219" s="9">
        <f>((($I1219/60)/60)/24)+DATE(1970,1,1)</f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IF($D1220=0,0,$E1220*100/$D1220)</f>
        <v>172.27777777777777</v>
      </c>
      <c r="P1220">
        <f>$E1220/$L1220</f>
        <v>174.2134831460674</v>
      </c>
      <c r="Q1220" t="str">
        <f>LEFT($N1220,SEARCH("/",$N1220) - 1)</f>
        <v>photography</v>
      </c>
      <c r="R1220" t="str">
        <f>RIGHT($N1220,LEN($N1220) - SEARCH("/",$N1220))</f>
        <v>photobooks</v>
      </c>
      <c r="S1220" s="9">
        <f>((($J1220/60)/60)/24)+DATE(1970,1,1)</f>
        <v>42278.662037037036</v>
      </c>
      <c r="T1220" s="9">
        <f>((($I1220/60)/60)/24)+DATE(1970,1,1)</f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IF($D1221=0,0,$E1221*100/$D1221)</f>
        <v>159.16819571865443</v>
      </c>
      <c r="P1221">
        <f>$E1221/$L1221</f>
        <v>102.86166007905139</v>
      </c>
      <c r="Q1221" t="str">
        <f>LEFT($N1221,SEARCH("/",$N1221) - 1)</f>
        <v>photography</v>
      </c>
      <c r="R1221" t="str">
        <f>RIGHT($N1221,LEN($N1221) - SEARCH("/",$N1221))</f>
        <v>photobooks</v>
      </c>
      <c r="S1221" s="9">
        <f>((($J1221/60)/60)/24)+DATE(1970,1,1)</f>
        <v>42633.461956018517</v>
      </c>
      <c r="T1221" s="9">
        <f>((($I1221/60)/60)/24)+DATE(1970,1,1)</f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IF($D1222=0,0,$E1222*100/$D1222)</f>
        <v>103.76666666666667</v>
      </c>
      <c r="P1222">
        <f>$E1222/$L1222</f>
        <v>111.17857142857143</v>
      </c>
      <c r="Q1222" t="str">
        <f>LEFT($N1222,SEARCH("/",$N1222) - 1)</f>
        <v>photography</v>
      </c>
      <c r="R1222" t="str">
        <f>RIGHT($N1222,LEN($N1222) - SEARCH("/",$N1222))</f>
        <v>photobooks</v>
      </c>
      <c r="S1222" s="9">
        <f>((($J1222/60)/60)/24)+DATE(1970,1,1)</f>
        <v>42211.628611111111</v>
      </c>
      <c r="T1222" s="9">
        <f>((($I1222/60)/60)/24)+DATE(1970,1,1)</f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IF($D1223=0,0,$E1223*100/$D1223)</f>
        <v>111.40954545454547</v>
      </c>
      <c r="P1223">
        <f>$E1223/$L1223</f>
        <v>23.796213592233013</v>
      </c>
      <c r="Q1223" t="str">
        <f>LEFT($N1223,SEARCH("/",$N1223) - 1)</f>
        <v>photography</v>
      </c>
      <c r="R1223" t="str">
        <f>RIGHT($N1223,LEN($N1223) - SEARCH("/",$N1223))</f>
        <v>photobooks</v>
      </c>
      <c r="S1223" s="9">
        <f>((($J1223/60)/60)/24)+DATE(1970,1,1)</f>
        <v>42680.47555555556</v>
      </c>
      <c r="T1223" s="9">
        <f>((($I1223/60)/60)/24)+DATE(1970,1,1)</f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IF($D1224=0,0,$E1224*100/$D1224)</f>
        <v>280.375</v>
      </c>
      <c r="P1224">
        <f>$E1224/$L1224</f>
        <v>81.268115942028984</v>
      </c>
      <c r="Q1224" t="str">
        <f>LEFT($N1224,SEARCH("/",$N1224) - 1)</f>
        <v>photography</v>
      </c>
      <c r="R1224" t="str">
        <f>RIGHT($N1224,LEN($N1224) - SEARCH("/",$N1224))</f>
        <v>photobooks</v>
      </c>
      <c r="S1224" s="9">
        <f>((($J1224/60)/60)/24)+DATE(1970,1,1)</f>
        <v>42430.720451388886</v>
      </c>
      <c r="T1224" s="9">
        <f>((($I1224/60)/60)/24)+DATE(1970,1,1)</f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IF($D1225=0,0,$E1225*100/$D1225)</f>
        <v>112.10606060606061</v>
      </c>
      <c r="P1225">
        <f>$E1225/$L1225</f>
        <v>116.21465968586388</v>
      </c>
      <c r="Q1225" t="str">
        <f>LEFT($N1225,SEARCH("/",$N1225) - 1)</f>
        <v>photography</v>
      </c>
      <c r="R1225" t="str">
        <f>RIGHT($N1225,LEN($N1225) - SEARCH("/",$N1225))</f>
        <v>photobooks</v>
      </c>
      <c r="S1225" s="9">
        <f>((($J1225/60)/60)/24)+DATE(1970,1,1)</f>
        <v>42654.177187499998</v>
      </c>
      <c r="T1225" s="9">
        <f>((($I1225/60)/60)/24)+DATE(1970,1,1)</f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IF($D1226=0,0,$E1226*100/$D1226)</f>
        <v>7.0666666666666664</v>
      </c>
      <c r="P1226">
        <f>$E1226/$L1226</f>
        <v>58.888888888888886</v>
      </c>
      <c r="Q1226" t="str">
        <f>LEFT($N1226,SEARCH("/",$N1226) - 1)</f>
        <v>music</v>
      </c>
      <c r="R1226" t="str">
        <f>RIGHT($N1226,LEN($N1226) - SEARCH("/",$N1226))</f>
        <v>world music</v>
      </c>
      <c r="S1226" s="9">
        <f>((($J1226/60)/60)/24)+DATE(1970,1,1)</f>
        <v>41736.549791666665</v>
      </c>
      <c r="T1226" s="9">
        <f>((($I1226/60)/60)/24)+DATE(1970,1,1)</f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IF($D1227=0,0,$E1227*100/$D1227)</f>
        <v>4.4000000000000004</v>
      </c>
      <c r="P1227">
        <f>$E1227/$L1227</f>
        <v>44</v>
      </c>
      <c r="Q1227" t="str">
        <f>LEFT($N1227,SEARCH("/",$N1227) - 1)</f>
        <v>music</v>
      </c>
      <c r="R1227" t="str">
        <f>RIGHT($N1227,LEN($N1227) - SEARCH("/",$N1227))</f>
        <v>world music</v>
      </c>
      <c r="S1227" s="9">
        <f>((($J1227/60)/60)/24)+DATE(1970,1,1)</f>
        <v>41509.905995370369</v>
      </c>
      <c r="T1227" s="9">
        <f>((($I1227/60)/60)/24)+DATE(1970,1,1)</f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IF($D1228=0,0,$E1228*100/$D1228)</f>
        <v>3.8740000000000001</v>
      </c>
      <c r="P1228">
        <f>$E1228/$L1228</f>
        <v>48.424999999999997</v>
      </c>
      <c r="Q1228" t="str">
        <f>LEFT($N1228,SEARCH("/",$N1228) - 1)</f>
        <v>music</v>
      </c>
      <c r="R1228" t="str">
        <f>RIGHT($N1228,LEN($N1228) - SEARCH("/",$N1228))</f>
        <v>world music</v>
      </c>
      <c r="S1228" s="9">
        <f>((($J1228/60)/60)/24)+DATE(1970,1,1)</f>
        <v>41715.874780092592</v>
      </c>
      <c r="T1228" s="9">
        <f>((($I1228/60)/60)/24)+DATE(1970,1,1)</f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IF($D1229=0,0,$E1229*100/$D1229)</f>
        <v>0</v>
      </c>
      <c r="P1229" t="e">
        <f>$E1229/$L1229</f>
        <v>#DIV/0!</v>
      </c>
      <c r="Q1229" t="str">
        <f>LEFT($N1229,SEARCH("/",$N1229) - 1)</f>
        <v>music</v>
      </c>
      <c r="R1229" t="str">
        <f>RIGHT($N1229,LEN($N1229) - SEARCH("/",$N1229))</f>
        <v>world music</v>
      </c>
      <c r="S1229" s="9">
        <f>((($J1229/60)/60)/24)+DATE(1970,1,1)</f>
        <v>41827.919166666667</v>
      </c>
      <c r="T1229" s="9">
        <f>((($I1229/60)/60)/24)+DATE(1970,1,1)</f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IF($D1230=0,0,$E1230*100/$D1230)</f>
        <v>29.3</v>
      </c>
      <c r="P1230">
        <f>$E1230/$L1230</f>
        <v>61.041666666666664</v>
      </c>
      <c r="Q1230" t="str">
        <f>LEFT($N1230,SEARCH("/",$N1230) - 1)</f>
        <v>music</v>
      </c>
      <c r="R1230" t="str">
        <f>RIGHT($N1230,LEN($N1230) - SEARCH("/",$N1230))</f>
        <v>world music</v>
      </c>
      <c r="S1230" s="9">
        <f>((($J1230/60)/60)/24)+DATE(1970,1,1)</f>
        <v>40754.729259259257</v>
      </c>
      <c r="T1230" s="9">
        <f>((($I1230/60)/60)/24)+DATE(1970,1,1)</f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IF($D1231=0,0,$E1231*100/$D1231)</f>
        <v>0.90909090909090906</v>
      </c>
      <c r="P1231">
        <f>$E1231/$L1231</f>
        <v>25</v>
      </c>
      <c r="Q1231" t="str">
        <f>LEFT($N1231,SEARCH("/",$N1231) - 1)</f>
        <v>music</v>
      </c>
      <c r="R1231" t="str">
        <f>RIGHT($N1231,LEN($N1231) - SEARCH("/",$N1231))</f>
        <v>world music</v>
      </c>
      <c r="S1231" s="9">
        <f>((($J1231/60)/60)/24)+DATE(1970,1,1)</f>
        <v>40985.459803240738</v>
      </c>
      <c r="T1231" s="9">
        <f>((($I1231/60)/60)/24)+DATE(1970,1,1)</f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IF($D1232=0,0,$E1232*100/$D1232)</f>
        <v>0</v>
      </c>
      <c r="P1232" t="e">
        <f>$E1232/$L1232</f>
        <v>#DIV/0!</v>
      </c>
      <c r="Q1232" t="str">
        <f>LEFT($N1232,SEARCH("/",$N1232) - 1)</f>
        <v>music</v>
      </c>
      <c r="R1232" t="str">
        <f>RIGHT($N1232,LEN($N1232) - SEARCH("/",$N1232))</f>
        <v>world music</v>
      </c>
      <c r="S1232" s="9">
        <f>((($J1232/60)/60)/24)+DATE(1970,1,1)</f>
        <v>40568.972569444442</v>
      </c>
      <c r="T1232" s="9">
        <f>((($I1232/60)/60)/24)+DATE(1970,1,1)</f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IF($D1233=0,0,$E1233*100/$D1233)</f>
        <v>0</v>
      </c>
      <c r="P1233" t="e">
        <f>$E1233/$L1233</f>
        <v>#DIV/0!</v>
      </c>
      <c r="Q1233" t="str">
        <f>LEFT($N1233,SEARCH("/",$N1233) - 1)</f>
        <v>music</v>
      </c>
      <c r="R1233" t="str">
        <f>RIGHT($N1233,LEN($N1233) - SEARCH("/",$N1233))</f>
        <v>world music</v>
      </c>
      <c r="S1233" s="9">
        <f>((($J1233/60)/60)/24)+DATE(1970,1,1)</f>
        <v>42193.941759259258</v>
      </c>
      <c r="T1233" s="9">
        <f>((($I1233/60)/60)/24)+DATE(1970,1,1)</f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IF($D1234=0,0,$E1234*100/$D1234)</f>
        <v>0.8</v>
      </c>
      <c r="P1234">
        <f>$E1234/$L1234</f>
        <v>40</v>
      </c>
      <c r="Q1234" t="str">
        <f>LEFT($N1234,SEARCH("/",$N1234) - 1)</f>
        <v>music</v>
      </c>
      <c r="R1234" t="str">
        <f>RIGHT($N1234,LEN($N1234) - SEARCH("/",$N1234))</f>
        <v>world music</v>
      </c>
      <c r="S1234" s="9">
        <f>((($J1234/60)/60)/24)+DATE(1970,1,1)</f>
        <v>41506.848032407412</v>
      </c>
      <c r="T1234" s="9">
        <f>((($I1234/60)/60)/24)+DATE(1970,1,1)</f>
        <v>41553.848032407412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IF($D1235=0,0,$E1235*100/$D1235)</f>
        <v>11.6</v>
      </c>
      <c r="P1235">
        <f>$E1235/$L1235</f>
        <v>19.333333333333332</v>
      </c>
      <c r="Q1235" t="str">
        <f>LEFT($N1235,SEARCH("/",$N1235) - 1)</f>
        <v>music</v>
      </c>
      <c r="R1235" t="str">
        <f>RIGHT($N1235,LEN($N1235) - SEARCH("/",$N1235))</f>
        <v>world music</v>
      </c>
      <c r="S1235" s="9">
        <f>((($J1235/60)/60)/24)+DATE(1970,1,1)</f>
        <v>40939.948773148149</v>
      </c>
      <c r="T1235" s="9">
        <f>((($I1235/60)/60)/24)+DATE(1970,1,1)</f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IF($D1236=0,0,$E1236*100/$D1236)</f>
        <v>0</v>
      </c>
      <c r="P1236" t="e">
        <f>$E1236/$L1236</f>
        <v>#DIV/0!</v>
      </c>
      <c r="Q1236" t="str">
        <f>LEFT($N1236,SEARCH("/",$N1236) - 1)</f>
        <v>music</v>
      </c>
      <c r="R1236" t="str">
        <f>RIGHT($N1236,LEN($N1236) - SEARCH("/",$N1236))</f>
        <v>world music</v>
      </c>
      <c r="S1236" s="9">
        <f>((($J1236/60)/60)/24)+DATE(1970,1,1)</f>
        <v>42007.788680555561</v>
      </c>
      <c r="T1236" s="9">
        <f>((($I1236/60)/60)/24)+DATE(1970,1,1)</f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IF($D1237=0,0,$E1237*100/$D1237)</f>
        <v>2.7873639500929119</v>
      </c>
      <c r="P1237">
        <f>$E1237/$L1237</f>
        <v>35</v>
      </c>
      <c r="Q1237" t="str">
        <f>LEFT($N1237,SEARCH("/",$N1237) - 1)</f>
        <v>music</v>
      </c>
      <c r="R1237" t="str">
        <f>RIGHT($N1237,LEN($N1237) - SEARCH("/",$N1237))</f>
        <v>world music</v>
      </c>
      <c r="S1237" s="9">
        <f>((($J1237/60)/60)/24)+DATE(1970,1,1)</f>
        <v>41583.135405092595</v>
      </c>
      <c r="T1237" s="9">
        <f>((($I1237/60)/60)/24)+DATE(1970,1,1)</f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IF($D1238=0,0,$E1238*100/$D1238)</f>
        <v>0</v>
      </c>
      <c r="P1238" t="e">
        <f>$E1238/$L1238</f>
        <v>#DIV/0!</v>
      </c>
      <c r="Q1238" t="str">
        <f>LEFT($N1238,SEARCH("/",$N1238) - 1)</f>
        <v>music</v>
      </c>
      <c r="R1238" t="str">
        <f>RIGHT($N1238,LEN($N1238) - SEARCH("/",$N1238))</f>
        <v>world music</v>
      </c>
      <c r="S1238" s="9">
        <f>((($J1238/60)/60)/24)+DATE(1970,1,1)</f>
        <v>41110.680138888885</v>
      </c>
      <c r="T1238" s="9">
        <f>((($I1238/60)/60)/24)+DATE(1970,1,1)</f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IF($D1239=0,0,$E1239*100/$D1239)</f>
        <v>0</v>
      </c>
      <c r="P1239" t="e">
        <f>$E1239/$L1239</f>
        <v>#DIV/0!</v>
      </c>
      <c r="Q1239" t="str">
        <f>LEFT($N1239,SEARCH("/",$N1239) - 1)</f>
        <v>music</v>
      </c>
      <c r="R1239" t="str">
        <f>RIGHT($N1239,LEN($N1239) - SEARCH("/",$N1239))</f>
        <v>world music</v>
      </c>
      <c r="S1239" s="9">
        <f>((($J1239/60)/60)/24)+DATE(1970,1,1)</f>
        <v>41125.283159722225</v>
      </c>
      <c r="T1239" s="9">
        <f>((($I1239/60)/60)/24)+DATE(1970,1,1)</f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IF($D1240=0,0,$E1240*100/$D1240)</f>
        <v>17.8</v>
      </c>
      <c r="P1240">
        <f>$E1240/$L1240</f>
        <v>59.333333333333336</v>
      </c>
      <c r="Q1240" t="str">
        <f>LEFT($N1240,SEARCH("/",$N1240) - 1)</f>
        <v>music</v>
      </c>
      <c r="R1240" t="str">
        <f>RIGHT($N1240,LEN($N1240) - SEARCH("/",$N1240))</f>
        <v>world music</v>
      </c>
      <c r="S1240" s="9">
        <f>((($J1240/60)/60)/24)+DATE(1970,1,1)</f>
        <v>40731.61037037037</v>
      </c>
      <c r="T1240" s="9">
        <f>((($I1240/60)/60)/24)+DATE(1970,1,1)</f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IF($D1241=0,0,$E1241*100/$D1241)</f>
        <v>0</v>
      </c>
      <c r="P1241" t="e">
        <f>$E1241/$L1241</f>
        <v>#DIV/0!</v>
      </c>
      <c r="Q1241" t="str">
        <f>LEFT($N1241,SEARCH("/",$N1241) - 1)</f>
        <v>music</v>
      </c>
      <c r="R1241" t="str">
        <f>RIGHT($N1241,LEN($N1241) - SEARCH("/",$N1241))</f>
        <v>world music</v>
      </c>
      <c r="S1241" s="9">
        <f>((($J1241/60)/60)/24)+DATE(1970,1,1)</f>
        <v>40883.962581018517</v>
      </c>
      <c r="T1241" s="9">
        <f>((($I1241/60)/60)/24)+DATE(1970,1,1)</f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IF($D1242=0,0,$E1242*100/$D1242)</f>
        <v>3.0125000000000002</v>
      </c>
      <c r="P1242">
        <f>$E1242/$L1242</f>
        <v>30.125</v>
      </c>
      <c r="Q1242" t="str">
        <f>LEFT($N1242,SEARCH("/",$N1242) - 1)</f>
        <v>music</v>
      </c>
      <c r="R1242" t="str">
        <f>RIGHT($N1242,LEN($N1242) - SEARCH("/",$N1242))</f>
        <v>world music</v>
      </c>
      <c r="S1242" s="9">
        <f>((($J1242/60)/60)/24)+DATE(1970,1,1)</f>
        <v>41409.040011574078</v>
      </c>
      <c r="T1242" s="9">
        <f>((($I1242/60)/60)/24)+DATE(1970,1,1)</f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IF($D1243=0,0,$E1243*100/$D1243)</f>
        <v>50.74</v>
      </c>
      <c r="P1243">
        <f>$E1243/$L1243</f>
        <v>74.617647058823536</v>
      </c>
      <c r="Q1243" t="str">
        <f>LEFT($N1243,SEARCH("/",$N1243) - 1)</f>
        <v>music</v>
      </c>
      <c r="R1243" t="str">
        <f>RIGHT($N1243,LEN($N1243) - SEARCH("/",$N1243))</f>
        <v>world music</v>
      </c>
      <c r="S1243" s="9">
        <f>((($J1243/60)/60)/24)+DATE(1970,1,1)</f>
        <v>41923.837731481479</v>
      </c>
      <c r="T1243" s="9">
        <f>((($I1243/60)/60)/24)+DATE(1970,1,1)</f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IF($D1244=0,0,$E1244*100/$D1244)</f>
        <v>0.54884742041712409</v>
      </c>
      <c r="P1244">
        <f>$E1244/$L1244</f>
        <v>5</v>
      </c>
      <c r="Q1244" t="str">
        <f>LEFT($N1244,SEARCH("/",$N1244) - 1)</f>
        <v>music</v>
      </c>
      <c r="R1244" t="str">
        <f>RIGHT($N1244,LEN($N1244) - SEARCH("/",$N1244))</f>
        <v>world music</v>
      </c>
      <c r="S1244" s="9">
        <f>((($J1244/60)/60)/24)+DATE(1970,1,1)</f>
        <v>40782.165532407409</v>
      </c>
      <c r="T1244" s="9">
        <f>((($I1244/60)/60)/24)+DATE(1970,1,1)</f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IF($D1245=0,0,$E1245*100/$D1245)</f>
        <v>14.091666666666667</v>
      </c>
      <c r="P1245">
        <f>$E1245/$L1245</f>
        <v>44.5</v>
      </c>
      <c r="Q1245" t="str">
        <f>LEFT($N1245,SEARCH("/",$N1245) - 1)</f>
        <v>music</v>
      </c>
      <c r="R1245" t="str">
        <f>RIGHT($N1245,LEN($N1245) - SEARCH("/",$N1245))</f>
        <v>world music</v>
      </c>
      <c r="S1245" s="9">
        <f>((($J1245/60)/60)/24)+DATE(1970,1,1)</f>
        <v>40671.879293981481</v>
      </c>
      <c r="T1245" s="9">
        <f>((($I1245/60)/60)/24)+DATE(1970,1,1)</f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IF($D1246=0,0,$E1246*100/$D1246)</f>
        <v>103.8</v>
      </c>
      <c r="P1246">
        <f>$E1246/$L1246</f>
        <v>46.133333333333333</v>
      </c>
      <c r="Q1246" t="str">
        <f>LEFT($N1246,SEARCH("/",$N1246) - 1)</f>
        <v>music</v>
      </c>
      <c r="R1246" t="str">
        <f>RIGHT($N1246,LEN($N1246) - SEARCH("/",$N1246))</f>
        <v>rock</v>
      </c>
      <c r="S1246" s="9">
        <f>((($J1246/60)/60)/24)+DATE(1970,1,1)</f>
        <v>41355.825497685182</v>
      </c>
      <c r="T1246" s="9">
        <f>((($I1246/60)/60)/24)+DATE(1970,1,1)</f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IF($D1247=0,0,$E1247*100/$D1247)</f>
        <v>120.25</v>
      </c>
      <c r="P1247">
        <f>$E1247/$L1247</f>
        <v>141.47058823529412</v>
      </c>
      <c r="Q1247" t="str">
        <f>LEFT($N1247,SEARCH("/",$N1247) - 1)</f>
        <v>music</v>
      </c>
      <c r="R1247" t="str">
        <f>RIGHT($N1247,LEN($N1247) - SEARCH("/",$N1247))</f>
        <v>rock</v>
      </c>
      <c r="S1247" s="9">
        <f>((($J1247/60)/60)/24)+DATE(1970,1,1)</f>
        <v>41774.599930555552</v>
      </c>
      <c r="T1247" s="9">
        <f>((($I1247/60)/60)/24)+DATE(1970,1,1)</f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IF($D1248=0,0,$E1248*100/$D1248)</f>
        <v>117</v>
      </c>
      <c r="P1248">
        <f>$E1248/$L1248</f>
        <v>75.483870967741936</v>
      </c>
      <c r="Q1248" t="str">
        <f>LEFT($N1248,SEARCH("/",$N1248) - 1)</f>
        <v>music</v>
      </c>
      <c r="R1248" t="str">
        <f>RIGHT($N1248,LEN($N1248) - SEARCH("/",$N1248))</f>
        <v>rock</v>
      </c>
      <c r="S1248" s="9">
        <f>((($J1248/60)/60)/24)+DATE(1970,1,1)</f>
        <v>40838.043391203704</v>
      </c>
      <c r="T1248" s="9">
        <f>((($I1248/60)/60)/24)+DATE(1970,1,1)</f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IF($D1249=0,0,$E1249*100/$D1249)</f>
        <v>122.14285714285714</v>
      </c>
      <c r="P1249">
        <f>$E1249/$L1249</f>
        <v>85.5</v>
      </c>
      <c r="Q1249" t="str">
        <f>LEFT($N1249,SEARCH("/",$N1249) - 1)</f>
        <v>music</v>
      </c>
      <c r="R1249" t="str">
        <f>RIGHT($N1249,LEN($N1249) - SEARCH("/",$N1249))</f>
        <v>rock</v>
      </c>
      <c r="S1249" s="9">
        <f>((($J1249/60)/60)/24)+DATE(1970,1,1)</f>
        <v>41370.292303240742</v>
      </c>
      <c r="T1249" s="9">
        <f>((($I1249/60)/60)/24)+DATE(1970,1,1)</f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IF($D1250=0,0,$E1250*100/$D1250)</f>
        <v>151.63999999999999</v>
      </c>
      <c r="P1250">
        <f>$E1250/$L1250</f>
        <v>64.254237288135599</v>
      </c>
      <c r="Q1250" t="str">
        <f>LEFT($N1250,SEARCH("/",$N1250) - 1)</f>
        <v>music</v>
      </c>
      <c r="R1250" t="str">
        <f>RIGHT($N1250,LEN($N1250) - SEARCH("/",$N1250))</f>
        <v>rock</v>
      </c>
      <c r="S1250" s="9">
        <f>((($J1250/60)/60)/24)+DATE(1970,1,1)</f>
        <v>41767.656863425924</v>
      </c>
      <c r="T1250" s="9">
        <f>((($I1250/60)/60)/24)+DATE(1970,1,1)</f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IF($D1251=0,0,$E1251*100/$D1251)</f>
        <v>104.44</v>
      </c>
      <c r="P1251">
        <f>$E1251/$L1251</f>
        <v>64.46913580246914</v>
      </c>
      <c r="Q1251" t="str">
        <f>LEFT($N1251,SEARCH("/",$N1251) - 1)</f>
        <v>music</v>
      </c>
      <c r="R1251" t="str">
        <f>RIGHT($N1251,LEN($N1251) - SEARCH("/",$N1251))</f>
        <v>rock</v>
      </c>
      <c r="S1251" s="9">
        <f>((($J1251/60)/60)/24)+DATE(1970,1,1)</f>
        <v>41067.74086805556</v>
      </c>
      <c r="T1251" s="9">
        <f>((($I1251/60)/60)/24)+DATE(1970,1,1)</f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IF($D1252=0,0,$E1252*100/$D1252)</f>
        <v>200.15333333333334</v>
      </c>
      <c r="P1252">
        <f>$E1252/$L1252</f>
        <v>118.2007874015748</v>
      </c>
      <c r="Q1252" t="str">
        <f>LEFT($N1252,SEARCH("/",$N1252) - 1)</f>
        <v>music</v>
      </c>
      <c r="R1252" t="str">
        <f>RIGHT($N1252,LEN($N1252) - SEARCH("/",$N1252))</f>
        <v>rock</v>
      </c>
      <c r="S1252" s="9">
        <f>((($J1252/60)/60)/24)+DATE(1970,1,1)</f>
        <v>41843.64271990741</v>
      </c>
      <c r="T1252" s="9">
        <f>((($I1252/60)/60)/24)+DATE(1970,1,1)</f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IF($D1253=0,0,$E1253*100/$D1253)</f>
        <v>101.8</v>
      </c>
      <c r="P1253">
        <f>$E1253/$L1253</f>
        <v>82.540540540540547</v>
      </c>
      <c r="Q1253" t="str">
        <f>LEFT($N1253,SEARCH("/",$N1253) - 1)</f>
        <v>music</v>
      </c>
      <c r="R1253" t="str">
        <f>RIGHT($N1253,LEN($N1253) - SEARCH("/",$N1253))</f>
        <v>rock</v>
      </c>
      <c r="S1253" s="9">
        <f>((($J1253/60)/60)/24)+DATE(1970,1,1)</f>
        <v>40751.814432870371</v>
      </c>
      <c r="T1253" s="9">
        <f>((($I1253/60)/60)/24)+DATE(1970,1,1)</f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IF($D1254=0,0,$E1254*100/$D1254)</f>
        <v>137.65714285714284</v>
      </c>
      <c r="P1254">
        <f>$E1254/$L1254</f>
        <v>34.170212765957444</v>
      </c>
      <c r="Q1254" t="str">
        <f>LEFT($N1254,SEARCH("/",$N1254) - 1)</f>
        <v>music</v>
      </c>
      <c r="R1254" t="str">
        <f>RIGHT($N1254,LEN($N1254) - SEARCH("/",$N1254))</f>
        <v>rock</v>
      </c>
      <c r="S1254" s="9">
        <f>((($J1254/60)/60)/24)+DATE(1970,1,1)</f>
        <v>41543.988067129627</v>
      </c>
      <c r="T1254" s="9">
        <f>((($I1254/60)/60)/24)+DATE(1970,1,1)</f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IF($D1255=0,0,$E1255*100/$D1255)</f>
        <v>303833.2</v>
      </c>
      <c r="P1255">
        <f>$E1255/$L1255</f>
        <v>42.73322081575246</v>
      </c>
      <c r="Q1255" t="str">
        <f>LEFT($N1255,SEARCH("/",$N1255) - 1)</f>
        <v>music</v>
      </c>
      <c r="R1255" t="str">
        <f>RIGHT($N1255,LEN($N1255) - SEARCH("/",$N1255))</f>
        <v>rock</v>
      </c>
      <c r="S1255" s="9">
        <f>((($J1255/60)/60)/24)+DATE(1970,1,1)</f>
        <v>41855.783645833333</v>
      </c>
      <c r="T1255" s="9">
        <f>((($I1255/60)/60)/24)+DATE(1970,1,1)</f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IF($D1256=0,0,$E1256*100/$D1256)</f>
        <v>198.85074626865671</v>
      </c>
      <c r="P1256">
        <f>$E1256/$L1256</f>
        <v>94.489361702127653</v>
      </c>
      <c r="Q1256" t="str">
        <f>LEFT($N1256,SEARCH("/",$N1256) - 1)</f>
        <v>music</v>
      </c>
      <c r="R1256" t="str">
        <f>RIGHT($N1256,LEN($N1256) - SEARCH("/",$N1256))</f>
        <v>rock</v>
      </c>
      <c r="S1256" s="9">
        <f>((($J1256/60)/60)/24)+DATE(1970,1,1)</f>
        <v>40487.621365740742</v>
      </c>
      <c r="T1256" s="9">
        <f>((($I1256/60)/60)/24)+DATE(1970,1,1)</f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IF($D1257=0,0,$E1257*100/$D1257)</f>
        <v>202.36666666666667</v>
      </c>
      <c r="P1257">
        <f>$E1257/$L1257</f>
        <v>55.697247706422019</v>
      </c>
      <c r="Q1257" t="str">
        <f>LEFT($N1257,SEARCH("/",$N1257) - 1)</f>
        <v>music</v>
      </c>
      <c r="R1257" t="str">
        <f>RIGHT($N1257,LEN($N1257) - SEARCH("/",$N1257))</f>
        <v>rock</v>
      </c>
      <c r="S1257" s="9">
        <f>((($J1257/60)/60)/24)+DATE(1970,1,1)</f>
        <v>41579.845509259263</v>
      </c>
      <c r="T1257" s="9">
        <f>((($I1257/60)/60)/24)+DATE(1970,1,1)</f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IF($D1258=0,0,$E1258*100/$D1258)</f>
        <v>117.96376666666666</v>
      </c>
      <c r="P1258">
        <f>$E1258/$L1258</f>
        <v>98.030831024930734</v>
      </c>
      <c r="Q1258" t="str">
        <f>LEFT($N1258,SEARCH("/",$N1258) - 1)</f>
        <v>music</v>
      </c>
      <c r="R1258" t="str">
        <f>RIGHT($N1258,LEN($N1258) - SEARCH("/",$N1258))</f>
        <v>rock</v>
      </c>
      <c r="S1258" s="9">
        <f>((($J1258/60)/60)/24)+DATE(1970,1,1)</f>
        <v>40921.919340277782</v>
      </c>
      <c r="T1258" s="9">
        <f>((($I1258/60)/60)/24)+DATE(1970,1,1)</f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IF($D1259=0,0,$E1259*100/$D1259)</f>
        <v>294.72727272727275</v>
      </c>
      <c r="P1259">
        <f>$E1259/$L1259</f>
        <v>92.102272727272734</v>
      </c>
      <c r="Q1259" t="str">
        <f>LEFT($N1259,SEARCH("/",$N1259) - 1)</f>
        <v>music</v>
      </c>
      <c r="R1259" t="str">
        <f>RIGHT($N1259,LEN($N1259) - SEARCH("/",$N1259))</f>
        <v>rock</v>
      </c>
      <c r="S1259" s="9">
        <f>((($J1259/60)/60)/24)+DATE(1970,1,1)</f>
        <v>40587.085532407407</v>
      </c>
      <c r="T1259" s="9">
        <f>((($I1259/60)/60)/24)+DATE(1970,1,1)</f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IF($D1260=0,0,$E1260*100/$D1260)</f>
        <v>213.14633333333333</v>
      </c>
      <c r="P1260">
        <f>$E1260/$L1260</f>
        <v>38.175462686567165</v>
      </c>
      <c r="Q1260" t="str">
        <f>LEFT($N1260,SEARCH("/",$N1260) - 1)</f>
        <v>music</v>
      </c>
      <c r="R1260" t="str">
        <f>RIGHT($N1260,LEN($N1260) - SEARCH("/",$N1260))</f>
        <v>rock</v>
      </c>
      <c r="S1260" s="9">
        <f>((($J1260/60)/60)/24)+DATE(1970,1,1)</f>
        <v>41487.611250000002</v>
      </c>
      <c r="T1260" s="9">
        <f>((($I1260/60)/60)/24)+DATE(1970,1,1)</f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IF($D1261=0,0,$E1261*100/$D1261)</f>
        <v>104.24</v>
      </c>
      <c r="P1261">
        <f>$E1261/$L1261</f>
        <v>27.145833333333332</v>
      </c>
      <c r="Q1261" t="str">
        <f>LEFT($N1261,SEARCH("/",$N1261) - 1)</f>
        <v>music</v>
      </c>
      <c r="R1261" t="str">
        <f>RIGHT($N1261,LEN($N1261) - SEARCH("/",$N1261))</f>
        <v>rock</v>
      </c>
      <c r="S1261" s="9">
        <f>((($J1261/60)/60)/24)+DATE(1970,1,1)</f>
        <v>41766.970648148148</v>
      </c>
      <c r="T1261" s="9">
        <f>((($I1261/60)/60)/24)+DATE(1970,1,1)</f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IF($D1262=0,0,$E1262*100/$D1262)</f>
        <v>113.66666666666667</v>
      </c>
      <c r="P1262">
        <f>$E1262/$L1262</f>
        <v>50.689189189189186</v>
      </c>
      <c r="Q1262" t="str">
        <f>LEFT($N1262,SEARCH("/",$N1262) - 1)</f>
        <v>music</v>
      </c>
      <c r="R1262" t="str">
        <f>RIGHT($N1262,LEN($N1262) - SEARCH("/",$N1262))</f>
        <v>rock</v>
      </c>
      <c r="S1262" s="9">
        <f>((($J1262/60)/60)/24)+DATE(1970,1,1)</f>
        <v>41666.842824074076</v>
      </c>
      <c r="T1262" s="9">
        <f>((($I1262/60)/60)/24)+DATE(1970,1,1)</f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IF($D1263=0,0,$E1263*100/$D1263)</f>
        <v>101.25</v>
      </c>
      <c r="P1263">
        <f>$E1263/$L1263</f>
        <v>38.942307692307693</v>
      </c>
      <c r="Q1263" t="str">
        <f>LEFT($N1263,SEARCH("/",$N1263) - 1)</f>
        <v>music</v>
      </c>
      <c r="R1263" t="str">
        <f>RIGHT($N1263,LEN($N1263) - SEARCH("/",$N1263))</f>
        <v>rock</v>
      </c>
      <c r="S1263" s="9">
        <f>((($J1263/60)/60)/24)+DATE(1970,1,1)</f>
        <v>41638.342905092592</v>
      </c>
      <c r="T1263" s="9">
        <f>((($I1263/60)/60)/24)+DATE(1970,1,1)</f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IF($D1264=0,0,$E1264*100/$D1264)</f>
        <v>125.41538461538461</v>
      </c>
      <c r="P1264">
        <f>$E1264/$L1264</f>
        <v>77.638095238095232</v>
      </c>
      <c r="Q1264" t="str">
        <f>LEFT($N1264,SEARCH("/",$N1264) - 1)</f>
        <v>music</v>
      </c>
      <c r="R1264" t="str">
        <f>RIGHT($N1264,LEN($N1264) - SEARCH("/",$N1264))</f>
        <v>rock</v>
      </c>
      <c r="S1264" s="9">
        <f>((($J1264/60)/60)/24)+DATE(1970,1,1)</f>
        <v>41656.762638888889</v>
      </c>
      <c r="T1264" s="9">
        <f>((($I1264/60)/60)/24)+DATE(1970,1,1)</f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IF($D1265=0,0,$E1265*100/$D1265)</f>
        <v>119</v>
      </c>
      <c r="P1265">
        <f>$E1265/$L1265</f>
        <v>43.536585365853661</v>
      </c>
      <c r="Q1265" t="str">
        <f>LEFT($N1265,SEARCH("/",$N1265) - 1)</f>
        <v>music</v>
      </c>
      <c r="R1265" t="str">
        <f>RIGHT($N1265,LEN($N1265) - SEARCH("/",$N1265))</f>
        <v>rock</v>
      </c>
      <c r="S1265" s="9">
        <f>((($J1265/60)/60)/24)+DATE(1970,1,1)</f>
        <v>41692.084143518521</v>
      </c>
      <c r="T1265" s="9">
        <f>((($I1265/60)/60)/24)+DATE(1970,1,1)</f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IF($D1266=0,0,$E1266*100/$D1266)</f>
        <v>166.46153846153845</v>
      </c>
      <c r="P1266">
        <f>$E1266/$L1266</f>
        <v>31.823529411764707</v>
      </c>
      <c r="Q1266" t="str">
        <f>LEFT($N1266,SEARCH("/",$N1266) - 1)</f>
        <v>music</v>
      </c>
      <c r="R1266" t="str">
        <f>RIGHT($N1266,LEN($N1266) - SEARCH("/",$N1266))</f>
        <v>rock</v>
      </c>
      <c r="S1266" s="9">
        <f>((($J1266/60)/60)/24)+DATE(1970,1,1)</f>
        <v>41547.662997685184</v>
      </c>
      <c r="T1266" s="9">
        <f>((($I1266/60)/60)/24)+DATE(1970,1,1)</f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IF($D1267=0,0,$E1267*100/$D1267)</f>
        <v>119.14771428571429</v>
      </c>
      <c r="P1267">
        <f>$E1267/$L1267</f>
        <v>63.184393939393942</v>
      </c>
      <c r="Q1267" t="str">
        <f>LEFT($N1267,SEARCH("/",$N1267) - 1)</f>
        <v>music</v>
      </c>
      <c r="R1267" t="str">
        <f>RIGHT($N1267,LEN($N1267) - SEARCH("/",$N1267))</f>
        <v>rock</v>
      </c>
      <c r="S1267" s="9">
        <f>((($J1267/60)/60)/24)+DATE(1970,1,1)</f>
        <v>40465.655266203699</v>
      </c>
      <c r="T1267" s="9">
        <f>((($I1267/60)/60)/24)+DATE(1970,1,1)</f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IF($D1268=0,0,$E1268*100/$D1268)</f>
        <v>100.47368421052632</v>
      </c>
      <c r="P1268">
        <f>$E1268/$L1268</f>
        <v>190.9</v>
      </c>
      <c r="Q1268" t="str">
        <f>LEFT($N1268,SEARCH("/",$N1268) - 1)</f>
        <v>music</v>
      </c>
      <c r="R1268" t="str">
        <f>RIGHT($N1268,LEN($N1268) - SEARCH("/",$N1268))</f>
        <v>rock</v>
      </c>
      <c r="S1268" s="9">
        <f>((($J1268/60)/60)/24)+DATE(1970,1,1)</f>
        <v>41620.87667824074</v>
      </c>
      <c r="T1268" s="9">
        <f>((($I1268/60)/60)/24)+DATE(1970,1,1)</f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IF($D1269=0,0,$E1269*100/$D1269)</f>
        <v>101.8</v>
      </c>
      <c r="P1269">
        <f>$E1269/$L1269</f>
        <v>140.85534591194968</v>
      </c>
      <c r="Q1269" t="str">
        <f>LEFT($N1269,SEARCH("/",$N1269) - 1)</f>
        <v>music</v>
      </c>
      <c r="R1269" t="str">
        <f>RIGHT($N1269,LEN($N1269) - SEARCH("/",$N1269))</f>
        <v>rock</v>
      </c>
      <c r="S1269" s="9">
        <f>((($J1269/60)/60)/24)+DATE(1970,1,1)</f>
        <v>41449.585162037038</v>
      </c>
      <c r="T1269" s="9">
        <f>((($I1269/60)/60)/24)+DATE(1970,1,1)</f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IF($D1270=0,0,$E1270*100/$D1270)</f>
        <v>116.66666666666667</v>
      </c>
      <c r="P1270">
        <f>$E1270/$L1270</f>
        <v>76.92307692307692</v>
      </c>
      <c r="Q1270" t="str">
        <f>LEFT($N1270,SEARCH("/",$N1270) - 1)</f>
        <v>music</v>
      </c>
      <c r="R1270" t="str">
        <f>RIGHT($N1270,LEN($N1270) - SEARCH("/",$N1270))</f>
        <v>rock</v>
      </c>
      <c r="S1270" s="9">
        <f>((($J1270/60)/60)/24)+DATE(1970,1,1)</f>
        <v>41507.845451388886</v>
      </c>
      <c r="T1270" s="9">
        <f>((($I1270/60)/60)/24)+DATE(1970,1,1)</f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IF($D1271=0,0,$E1271*100/$D1271)</f>
        <v>108.64893617021276</v>
      </c>
      <c r="P1271">
        <f>$E1271/$L1271</f>
        <v>99.15533980582525</v>
      </c>
      <c r="Q1271" t="str">
        <f>LEFT($N1271,SEARCH("/",$N1271) - 1)</f>
        <v>music</v>
      </c>
      <c r="R1271" t="str">
        <f>RIGHT($N1271,LEN($N1271) - SEARCH("/",$N1271))</f>
        <v>rock</v>
      </c>
      <c r="S1271" s="9">
        <f>((($J1271/60)/60)/24)+DATE(1970,1,1)</f>
        <v>42445.823055555549</v>
      </c>
      <c r="T1271" s="9">
        <f>((($I1271/60)/60)/24)+DATE(1970,1,1)</f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IF($D1272=0,0,$E1272*100/$D1272)</f>
        <v>114.72</v>
      </c>
      <c r="P1272">
        <f>$E1272/$L1272</f>
        <v>67.881656804733723</v>
      </c>
      <c r="Q1272" t="str">
        <f>LEFT($N1272,SEARCH("/",$N1272) - 1)</f>
        <v>music</v>
      </c>
      <c r="R1272" t="str">
        <f>RIGHT($N1272,LEN($N1272) - SEARCH("/",$N1272))</f>
        <v>rock</v>
      </c>
      <c r="S1272" s="9">
        <f>((($J1272/60)/60)/24)+DATE(1970,1,1)</f>
        <v>40933.856967592597</v>
      </c>
      <c r="T1272" s="9">
        <f>((($I1272/60)/60)/24)+DATE(1970,1,1)</f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IF($D1273=0,0,$E1273*100/$D1273)</f>
        <v>101.8</v>
      </c>
      <c r="P1273">
        <f>$E1273/$L1273</f>
        <v>246.29032258064515</v>
      </c>
      <c r="Q1273" t="str">
        <f>LEFT($N1273,SEARCH("/",$N1273) - 1)</f>
        <v>music</v>
      </c>
      <c r="R1273" t="str">
        <f>RIGHT($N1273,LEN($N1273) - SEARCH("/",$N1273))</f>
        <v>rock</v>
      </c>
      <c r="S1273" s="9">
        <f>((($J1273/60)/60)/24)+DATE(1970,1,1)</f>
        <v>41561.683553240742</v>
      </c>
      <c r="T1273" s="9">
        <f>((($I1273/60)/60)/24)+DATE(1970,1,1)</f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IF($D1274=0,0,$E1274*100/$D1274)</f>
        <v>106</v>
      </c>
      <c r="P1274">
        <f>$E1274/$L1274</f>
        <v>189.28571428571428</v>
      </c>
      <c r="Q1274" t="str">
        <f>LEFT($N1274,SEARCH("/",$N1274) - 1)</f>
        <v>music</v>
      </c>
      <c r="R1274" t="str">
        <f>RIGHT($N1274,LEN($N1274) - SEARCH("/",$N1274))</f>
        <v>rock</v>
      </c>
      <c r="S1274" s="9">
        <f>((($J1274/60)/60)/24)+DATE(1970,1,1)</f>
        <v>40274.745127314818</v>
      </c>
      <c r="T1274" s="9">
        <f>((($I1274/60)/60)/24)+DATE(1970,1,1)</f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IF($D1275=0,0,$E1275*100/$D1275)</f>
        <v>103.5</v>
      </c>
      <c r="P1275">
        <f>$E1275/$L1275</f>
        <v>76.666666666666671</v>
      </c>
      <c r="Q1275" t="str">
        <f>LEFT($N1275,SEARCH("/",$N1275) - 1)</f>
        <v>music</v>
      </c>
      <c r="R1275" t="str">
        <f>RIGHT($N1275,LEN($N1275) - SEARCH("/",$N1275))</f>
        <v>rock</v>
      </c>
      <c r="S1275" s="9">
        <f>((($J1275/60)/60)/24)+DATE(1970,1,1)</f>
        <v>41852.730219907404</v>
      </c>
      <c r="T1275" s="9">
        <f>((($I1275/60)/60)/24)+DATE(1970,1,1)</f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IF($D1276=0,0,$E1276*100/$D1276)</f>
        <v>154.97535999999999</v>
      </c>
      <c r="P1276">
        <f>$E1276/$L1276</f>
        <v>82.963254817987149</v>
      </c>
      <c r="Q1276" t="str">
        <f>LEFT($N1276,SEARCH("/",$N1276) - 1)</f>
        <v>music</v>
      </c>
      <c r="R1276" t="str">
        <f>RIGHT($N1276,LEN($N1276) - SEARCH("/",$N1276))</f>
        <v>rock</v>
      </c>
      <c r="S1276" s="9">
        <f>((($J1276/60)/60)/24)+DATE(1970,1,1)</f>
        <v>41116.690104166664</v>
      </c>
      <c r="T1276" s="9">
        <f>((($I1276/60)/60)/24)+DATE(1970,1,1)</f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IF($D1277=0,0,$E1277*100/$D1277)</f>
        <v>162.14066666666668</v>
      </c>
      <c r="P1277">
        <f>$E1277/$L1277</f>
        <v>62.522107969151669</v>
      </c>
      <c r="Q1277" t="str">
        <f>LEFT($N1277,SEARCH("/",$N1277) - 1)</f>
        <v>music</v>
      </c>
      <c r="R1277" t="str">
        <f>RIGHT($N1277,LEN($N1277) - SEARCH("/",$N1277))</f>
        <v>rock</v>
      </c>
      <c r="S1277" s="9">
        <f>((($J1277/60)/60)/24)+DATE(1970,1,1)</f>
        <v>41458.867905092593</v>
      </c>
      <c r="T1277" s="9">
        <f>((($I1277/60)/60)/24)+DATE(1970,1,1)</f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IF($D1278=0,0,$E1278*100/$D1278)</f>
        <v>104.42100000000001</v>
      </c>
      <c r="P1278">
        <f>$E1278/$L1278</f>
        <v>46.06808823529412</v>
      </c>
      <c r="Q1278" t="str">
        <f>LEFT($N1278,SEARCH("/",$N1278) - 1)</f>
        <v>music</v>
      </c>
      <c r="R1278" t="str">
        <f>RIGHT($N1278,LEN($N1278) - SEARCH("/",$N1278))</f>
        <v>rock</v>
      </c>
      <c r="S1278" s="9">
        <f>((($J1278/60)/60)/24)+DATE(1970,1,1)</f>
        <v>40007.704247685186</v>
      </c>
      <c r="T1278" s="9">
        <f>((($I1278/60)/60)/24)+DATE(1970,1,1)</f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IF($D1279=0,0,$E1279*100/$D1279)</f>
        <v>106.12433333333334</v>
      </c>
      <c r="P1279">
        <f>$E1279/$L1279</f>
        <v>38.543946731234868</v>
      </c>
      <c r="Q1279" t="str">
        <f>LEFT($N1279,SEARCH("/",$N1279) - 1)</f>
        <v>music</v>
      </c>
      <c r="R1279" t="str">
        <f>RIGHT($N1279,LEN($N1279) - SEARCH("/",$N1279))</f>
        <v>rock</v>
      </c>
      <c r="S1279" s="9">
        <f>((($J1279/60)/60)/24)+DATE(1970,1,1)</f>
        <v>41121.561886574076</v>
      </c>
      <c r="T1279" s="9">
        <f>((($I1279/60)/60)/24)+DATE(1970,1,1)</f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IF($D1280=0,0,$E1280*100/$D1280)</f>
        <v>154.93846153846152</v>
      </c>
      <c r="P1280">
        <f>$E1280/$L1280</f>
        <v>53.005263157894738</v>
      </c>
      <c r="Q1280" t="str">
        <f>LEFT($N1280,SEARCH("/",$N1280) - 1)</f>
        <v>music</v>
      </c>
      <c r="R1280" t="str">
        <f>RIGHT($N1280,LEN($N1280) - SEARCH("/",$N1280))</f>
        <v>rock</v>
      </c>
      <c r="S1280" s="9">
        <f>((($J1280/60)/60)/24)+DATE(1970,1,1)</f>
        <v>41786.555162037039</v>
      </c>
      <c r="T1280" s="9">
        <f>((($I1280/60)/60)/24)+DATE(1970,1,1)</f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IF($D1281=0,0,$E1281*100/$D1281)</f>
        <v>110.77157238734419</v>
      </c>
      <c r="P1281">
        <f>$E1281/$L1281</f>
        <v>73.355396825396824</v>
      </c>
      <c r="Q1281" t="str">
        <f>LEFT($N1281,SEARCH("/",$N1281) - 1)</f>
        <v>music</v>
      </c>
      <c r="R1281" t="str">
        <f>RIGHT($N1281,LEN($N1281) - SEARCH("/",$N1281))</f>
        <v>rock</v>
      </c>
      <c r="S1281" s="9">
        <f>((($J1281/60)/60)/24)+DATE(1970,1,1)</f>
        <v>41682.099189814813</v>
      </c>
      <c r="T1281" s="9">
        <f>((($I1281/60)/60)/24)+DATE(1970,1,1)</f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IF($D1282=0,0,$E1282*100/$D1282)</f>
        <v>110.91186666666667</v>
      </c>
      <c r="P1282">
        <f>$E1282/$L1282</f>
        <v>127.97523076923076</v>
      </c>
      <c r="Q1282" t="str">
        <f>LEFT($N1282,SEARCH("/",$N1282) - 1)</f>
        <v>music</v>
      </c>
      <c r="R1282" t="str">
        <f>RIGHT($N1282,LEN($N1282) - SEARCH("/",$N1282))</f>
        <v>rock</v>
      </c>
      <c r="S1282" s="9">
        <f>((($J1282/60)/60)/24)+DATE(1970,1,1)</f>
        <v>40513.757569444446</v>
      </c>
      <c r="T1282" s="9">
        <f>((($I1282/60)/60)/24)+DATE(1970,1,1)</f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IF($D1283=0,0,$E1283*100/$D1283)</f>
        <v>110.71428571428571</v>
      </c>
      <c r="P1283">
        <f>$E1283/$L1283</f>
        <v>104.72972972972973</v>
      </c>
      <c r="Q1283" t="str">
        <f>LEFT($N1283,SEARCH("/",$N1283) - 1)</f>
        <v>music</v>
      </c>
      <c r="R1283" t="str">
        <f>RIGHT($N1283,LEN($N1283) - SEARCH("/",$N1283))</f>
        <v>rock</v>
      </c>
      <c r="S1283" s="9">
        <f>((($J1283/60)/60)/24)+DATE(1970,1,1)</f>
        <v>41463.743472222224</v>
      </c>
      <c r="T1283" s="9">
        <f>((($I1283/60)/60)/24)+DATE(1970,1,1)</f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IF($D1284=0,0,$E1284*100/$D1284)</f>
        <v>123.61333333333333</v>
      </c>
      <c r="P1284">
        <f>$E1284/$L1284</f>
        <v>67.671532846715323</v>
      </c>
      <c r="Q1284" t="str">
        <f>LEFT($N1284,SEARCH("/",$N1284) - 1)</f>
        <v>music</v>
      </c>
      <c r="R1284" t="str">
        <f>RIGHT($N1284,LEN($N1284) - SEARCH("/",$N1284))</f>
        <v>rock</v>
      </c>
      <c r="S1284" s="9">
        <f>((($J1284/60)/60)/24)+DATE(1970,1,1)</f>
        <v>41586.475173611114</v>
      </c>
      <c r="T1284" s="9">
        <f>((($I1284/60)/60)/24)+DATE(1970,1,1)</f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IF($D1285=0,0,$E1285*100/$D1285)</f>
        <v>211.05</v>
      </c>
      <c r="P1285">
        <f>$E1285/$L1285</f>
        <v>95.931818181818187</v>
      </c>
      <c r="Q1285" t="str">
        <f>LEFT($N1285,SEARCH("/",$N1285) - 1)</f>
        <v>music</v>
      </c>
      <c r="R1285" t="str">
        <f>RIGHT($N1285,LEN($N1285) - SEARCH("/",$N1285))</f>
        <v>rock</v>
      </c>
      <c r="S1285" s="9">
        <f>((($J1285/60)/60)/24)+DATE(1970,1,1)</f>
        <v>41320.717465277776</v>
      </c>
      <c r="T1285" s="9">
        <f>((($I1285/60)/60)/24)+DATE(1970,1,1)</f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IF($D1286=0,0,$E1286*100/$D1286)</f>
        <v>101</v>
      </c>
      <c r="P1286">
        <f>$E1286/$L1286</f>
        <v>65.161290322580641</v>
      </c>
      <c r="Q1286" t="str">
        <f>LEFT($N1286,SEARCH("/",$N1286) - 1)</f>
        <v>theater</v>
      </c>
      <c r="R1286" t="str">
        <f>RIGHT($N1286,LEN($N1286) - SEARCH("/",$N1286))</f>
        <v>plays</v>
      </c>
      <c r="S1286" s="9">
        <f>((($J1286/60)/60)/24)+DATE(1970,1,1)</f>
        <v>42712.23474537037</v>
      </c>
      <c r="T1286" s="9">
        <f>((($I1286/60)/60)/24)+DATE(1970,1,1)</f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IF($D1287=0,0,$E1287*100/$D1287)</f>
        <v>101.65</v>
      </c>
      <c r="P1287">
        <f>$E1287/$L1287</f>
        <v>32.269841269841272</v>
      </c>
      <c r="Q1287" t="str">
        <f>LEFT($N1287,SEARCH("/",$N1287) - 1)</f>
        <v>theater</v>
      </c>
      <c r="R1287" t="str">
        <f>RIGHT($N1287,LEN($N1287) - SEARCH("/",$N1287))</f>
        <v>plays</v>
      </c>
      <c r="S1287" s="9">
        <f>((($J1287/60)/60)/24)+DATE(1970,1,1)</f>
        <v>42160.583043981482</v>
      </c>
      <c r="T1287" s="9">
        <f>((($I1287/60)/60)/24)+DATE(1970,1,1)</f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IF($D1288=0,0,$E1288*100/$D1288)</f>
        <v>108.33333333333333</v>
      </c>
      <c r="P1288">
        <f>$E1288/$L1288</f>
        <v>81.25</v>
      </c>
      <c r="Q1288" t="str">
        <f>LEFT($N1288,SEARCH("/",$N1288) - 1)</f>
        <v>theater</v>
      </c>
      <c r="R1288" t="str">
        <f>RIGHT($N1288,LEN($N1288) - SEARCH("/",$N1288))</f>
        <v>plays</v>
      </c>
      <c r="S1288" s="9">
        <f>((($J1288/60)/60)/24)+DATE(1970,1,1)</f>
        <v>42039.384571759263</v>
      </c>
      <c r="T1288" s="9">
        <f>((($I1288/60)/60)/24)+DATE(1970,1,1)</f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IF($D1289=0,0,$E1289*100/$D1289)</f>
        <v>242</v>
      </c>
      <c r="P1289">
        <f>$E1289/$L1289</f>
        <v>24.2</v>
      </c>
      <c r="Q1289" t="str">
        <f>LEFT($N1289,SEARCH("/",$N1289) - 1)</f>
        <v>theater</v>
      </c>
      <c r="R1289" t="str">
        <f>RIGHT($N1289,LEN($N1289) - SEARCH("/",$N1289))</f>
        <v>plays</v>
      </c>
      <c r="S1289" s="9">
        <f>((($J1289/60)/60)/24)+DATE(1970,1,1)</f>
        <v>42107.621018518519</v>
      </c>
      <c r="T1289" s="9">
        <f>((($I1289/60)/60)/24)+DATE(1970,1,1)</f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IF($D1290=0,0,$E1290*100/$D1290)</f>
        <v>100.45</v>
      </c>
      <c r="P1290">
        <f>$E1290/$L1290</f>
        <v>65.868852459016395</v>
      </c>
      <c r="Q1290" t="str">
        <f>LEFT($N1290,SEARCH("/",$N1290) - 1)</f>
        <v>theater</v>
      </c>
      <c r="R1290" t="str">
        <f>RIGHT($N1290,LEN($N1290) - SEARCH("/",$N1290))</f>
        <v>plays</v>
      </c>
      <c r="S1290" s="9">
        <f>((($J1290/60)/60)/24)+DATE(1970,1,1)</f>
        <v>42561.154664351852</v>
      </c>
      <c r="T1290" s="9">
        <f>((($I1290/60)/60)/24)+DATE(1970,1,1)</f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IF($D1291=0,0,$E1291*100/$D1291)</f>
        <v>125.06666666666666</v>
      </c>
      <c r="P1291">
        <f>$E1291/$L1291</f>
        <v>36.07692307692308</v>
      </c>
      <c r="Q1291" t="str">
        <f>LEFT($N1291,SEARCH("/",$N1291) - 1)</f>
        <v>theater</v>
      </c>
      <c r="R1291" t="str">
        <f>RIGHT($N1291,LEN($N1291) - SEARCH("/",$N1291))</f>
        <v>plays</v>
      </c>
      <c r="S1291" s="9">
        <f>((($J1291/60)/60)/24)+DATE(1970,1,1)</f>
        <v>42709.134780092587</v>
      </c>
      <c r="T1291" s="9">
        <f>((($I1291/60)/60)/24)+DATE(1970,1,1)</f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IF($D1292=0,0,$E1292*100/$D1292)</f>
        <v>108.57142857142857</v>
      </c>
      <c r="P1292">
        <f>$E1292/$L1292</f>
        <v>44.186046511627907</v>
      </c>
      <c r="Q1292" t="str">
        <f>LEFT($N1292,SEARCH("/",$N1292) - 1)</f>
        <v>theater</v>
      </c>
      <c r="R1292" t="str">
        <f>RIGHT($N1292,LEN($N1292) - SEARCH("/",$N1292))</f>
        <v>plays</v>
      </c>
      <c r="S1292" s="9">
        <f>((($J1292/60)/60)/24)+DATE(1970,1,1)</f>
        <v>42086.614942129629</v>
      </c>
      <c r="T1292" s="9">
        <f>((($I1292/60)/60)/24)+DATE(1970,1,1)</f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IF($D1293=0,0,$E1293*100/$D1293)</f>
        <v>145.69999999999999</v>
      </c>
      <c r="P1293">
        <f>$E1293/$L1293</f>
        <v>104.07142857142857</v>
      </c>
      <c r="Q1293" t="str">
        <f>LEFT($N1293,SEARCH("/",$N1293) - 1)</f>
        <v>theater</v>
      </c>
      <c r="R1293" t="str">
        <f>RIGHT($N1293,LEN($N1293) - SEARCH("/",$N1293))</f>
        <v>plays</v>
      </c>
      <c r="S1293" s="9">
        <f>((($J1293/60)/60)/24)+DATE(1970,1,1)</f>
        <v>42064.652673611112</v>
      </c>
      <c r="T1293" s="9">
        <f>((($I1293/60)/60)/24)+DATE(1970,1,1)</f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IF($D1294=0,0,$E1294*100/$D1294)</f>
        <v>110</v>
      </c>
      <c r="P1294">
        <f>$E1294/$L1294</f>
        <v>35.96153846153846</v>
      </c>
      <c r="Q1294" t="str">
        <f>LEFT($N1294,SEARCH("/",$N1294) - 1)</f>
        <v>theater</v>
      </c>
      <c r="R1294" t="str">
        <f>RIGHT($N1294,LEN($N1294) - SEARCH("/",$N1294))</f>
        <v>plays</v>
      </c>
      <c r="S1294" s="9">
        <f>((($J1294/60)/60)/24)+DATE(1970,1,1)</f>
        <v>42256.764212962968</v>
      </c>
      <c r="T1294" s="9">
        <f>((($I1294/60)/60)/24)+DATE(1970,1,1)</f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IF($D1295=0,0,$E1295*100/$D1295)</f>
        <v>102.23333333333333</v>
      </c>
      <c r="P1295">
        <f>$E1295/$L1295</f>
        <v>127.79166666666667</v>
      </c>
      <c r="Q1295" t="str">
        <f>LEFT($N1295,SEARCH("/",$N1295) - 1)</f>
        <v>theater</v>
      </c>
      <c r="R1295" t="str">
        <f>RIGHT($N1295,LEN($N1295) - SEARCH("/",$N1295))</f>
        <v>plays</v>
      </c>
      <c r="S1295" s="9">
        <f>((($J1295/60)/60)/24)+DATE(1970,1,1)</f>
        <v>42292.701053240744</v>
      </c>
      <c r="T1295" s="9">
        <f>((($I1295/60)/60)/24)+DATE(1970,1,1)</f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IF($D1296=0,0,$E1296*100/$D1296)</f>
        <v>122</v>
      </c>
      <c r="P1296">
        <f>$E1296/$L1296</f>
        <v>27.727272727272727</v>
      </c>
      <c r="Q1296" t="str">
        <f>LEFT($N1296,SEARCH("/",$N1296) - 1)</f>
        <v>theater</v>
      </c>
      <c r="R1296" t="str">
        <f>RIGHT($N1296,LEN($N1296) - SEARCH("/",$N1296))</f>
        <v>plays</v>
      </c>
      <c r="S1296" s="9">
        <f>((($J1296/60)/60)/24)+DATE(1970,1,1)</f>
        <v>42278.453668981485</v>
      </c>
      <c r="T1296" s="9">
        <f>((($I1296/60)/60)/24)+DATE(1970,1,1)</f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IF($D1297=0,0,$E1297*100/$D1297)</f>
        <v>101.96</v>
      </c>
      <c r="P1297">
        <f>$E1297/$L1297</f>
        <v>39.828125</v>
      </c>
      <c r="Q1297" t="str">
        <f>LEFT($N1297,SEARCH("/",$N1297) - 1)</f>
        <v>theater</v>
      </c>
      <c r="R1297" t="str">
        <f>RIGHT($N1297,LEN($N1297) - SEARCH("/",$N1297))</f>
        <v>plays</v>
      </c>
      <c r="S1297" s="9">
        <f>((($J1297/60)/60)/24)+DATE(1970,1,1)</f>
        <v>42184.572881944448</v>
      </c>
      <c r="T1297" s="9">
        <f>((($I1297/60)/60)/24)+DATE(1970,1,1)</f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IF($D1298=0,0,$E1298*100/$D1298)</f>
        <v>141.1764705882353</v>
      </c>
      <c r="P1298">
        <f>$E1298/$L1298</f>
        <v>52.173913043478258</v>
      </c>
      <c r="Q1298" t="str">
        <f>LEFT($N1298,SEARCH("/",$N1298) - 1)</f>
        <v>theater</v>
      </c>
      <c r="R1298" t="str">
        <f>RIGHT($N1298,LEN($N1298) - SEARCH("/",$N1298))</f>
        <v>plays</v>
      </c>
      <c r="S1298" s="9">
        <f>((($J1298/60)/60)/24)+DATE(1970,1,1)</f>
        <v>42423.050613425927</v>
      </c>
      <c r="T1298" s="9">
        <f>((($I1298/60)/60)/24)+DATE(1970,1,1)</f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IF($D1299=0,0,$E1299*100/$D1299)</f>
        <v>109.52500000000001</v>
      </c>
      <c r="P1299">
        <f>$E1299/$L1299</f>
        <v>92.037815126050418</v>
      </c>
      <c r="Q1299" t="str">
        <f>LEFT($N1299,SEARCH("/",$N1299) - 1)</f>
        <v>theater</v>
      </c>
      <c r="R1299" t="str">
        <f>RIGHT($N1299,LEN($N1299) - SEARCH("/",$N1299))</f>
        <v>plays</v>
      </c>
      <c r="S1299" s="9">
        <f>((($J1299/60)/60)/24)+DATE(1970,1,1)</f>
        <v>42461.747199074074</v>
      </c>
      <c r="T1299" s="9">
        <f>((($I1299/60)/60)/24)+DATE(1970,1,1)</f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IF($D1300=0,0,$E1300*100/$D1300)</f>
        <v>104.65</v>
      </c>
      <c r="P1300">
        <f>$E1300/$L1300</f>
        <v>63.424242424242422</v>
      </c>
      <c r="Q1300" t="str">
        <f>LEFT($N1300,SEARCH("/",$N1300) - 1)</f>
        <v>theater</v>
      </c>
      <c r="R1300" t="str">
        <f>RIGHT($N1300,LEN($N1300) - SEARCH("/",$N1300))</f>
        <v>plays</v>
      </c>
      <c r="S1300" s="9">
        <f>((($J1300/60)/60)/24)+DATE(1970,1,1)</f>
        <v>42458.680925925932</v>
      </c>
      <c r="T1300" s="9">
        <f>((($I1300/60)/60)/24)+DATE(1970,1,1)</f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IF($D1301=0,0,$E1301*100/$D1301)</f>
        <v>124</v>
      </c>
      <c r="P1301">
        <f>$E1301/$L1301</f>
        <v>135.625</v>
      </c>
      <c r="Q1301" t="str">
        <f>LEFT($N1301,SEARCH("/",$N1301) - 1)</f>
        <v>theater</v>
      </c>
      <c r="R1301" t="str">
        <f>RIGHT($N1301,LEN($N1301) - SEARCH("/",$N1301))</f>
        <v>plays</v>
      </c>
      <c r="S1301" s="9">
        <f>((($J1301/60)/60)/24)+DATE(1970,1,1)</f>
        <v>42169.814340277779</v>
      </c>
      <c r="T1301" s="9">
        <f>((($I1301/60)/60)/24)+DATE(1970,1,1)</f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IF($D1302=0,0,$E1302*100/$D1302)</f>
        <v>135</v>
      </c>
      <c r="P1302">
        <f>$E1302/$L1302</f>
        <v>168.75</v>
      </c>
      <c r="Q1302" t="str">
        <f>LEFT($N1302,SEARCH("/",$N1302) - 1)</f>
        <v>theater</v>
      </c>
      <c r="R1302" t="str">
        <f>RIGHT($N1302,LEN($N1302) - SEARCH("/",$N1302))</f>
        <v>plays</v>
      </c>
      <c r="S1302" s="9">
        <f>((($J1302/60)/60)/24)+DATE(1970,1,1)</f>
        <v>42483.675208333334</v>
      </c>
      <c r="T1302" s="9">
        <f>((($I1302/60)/60)/24)+DATE(1970,1,1)</f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IF($D1303=0,0,$E1303*100/$D1303)</f>
        <v>102.75</v>
      </c>
      <c r="P1303">
        <f>$E1303/$L1303</f>
        <v>70.862068965517238</v>
      </c>
      <c r="Q1303" t="str">
        <f>LEFT($N1303,SEARCH("/",$N1303) - 1)</f>
        <v>theater</v>
      </c>
      <c r="R1303" t="str">
        <f>RIGHT($N1303,LEN($N1303) - SEARCH("/",$N1303))</f>
        <v>plays</v>
      </c>
      <c r="S1303" s="9">
        <f>((($J1303/60)/60)/24)+DATE(1970,1,1)</f>
        <v>42195.749745370369</v>
      </c>
      <c r="T1303" s="9">
        <f>((($I1303/60)/60)/24)+DATE(1970,1,1)</f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IF($D1304=0,0,$E1304*100/$D1304)</f>
        <v>100</v>
      </c>
      <c r="P1304">
        <f>$E1304/$L1304</f>
        <v>50</v>
      </c>
      <c r="Q1304" t="str">
        <f>LEFT($N1304,SEARCH("/",$N1304) - 1)</f>
        <v>theater</v>
      </c>
      <c r="R1304" t="str">
        <f>RIGHT($N1304,LEN($N1304) - SEARCH("/",$N1304))</f>
        <v>plays</v>
      </c>
      <c r="S1304" s="9">
        <f>((($J1304/60)/60)/24)+DATE(1970,1,1)</f>
        <v>42675.057997685188</v>
      </c>
      <c r="T1304" s="9">
        <f>((($I1304/60)/60)/24)+DATE(1970,1,1)</f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IF($D1305=0,0,$E1305*100/$D1305)</f>
        <v>130.26085714285713</v>
      </c>
      <c r="P1305">
        <f>$E1305/$L1305</f>
        <v>42.214166666666671</v>
      </c>
      <c r="Q1305" t="str">
        <f>LEFT($N1305,SEARCH("/",$N1305) - 1)</f>
        <v>theater</v>
      </c>
      <c r="R1305" t="str">
        <f>RIGHT($N1305,LEN($N1305) - SEARCH("/",$N1305))</f>
        <v>plays</v>
      </c>
      <c r="S1305" s="9">
        <f>((($J1305/60)/60)/24)+DATE(1970,1,1)</f>
        <v>42566.441203703704</v>
      </c>
      <c r="T1305" s="9">
        <f>((($I1305/60)/60)/24)+DATE(1970,1,1)</f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IF($D1306=0,0,$E1306*100/$D1306)</f>
        <v>39.627499999999998</v>
      </c>
      <c r="P1306">
        <f>$E1306/$L1306</f>
        <v>152.41346153846155</v>
      </c>
      <c r="Q1306" t="str">
        <f>LEFT($N1306,SEARCH("/",$N1306) - 1)</f>
        <v>technology</v>
      </c>
      <c r="R1306" t="str">
        <f>RIGHT($N1306,LEN($N1306) - SEARCH("/",$N1306))</f>
        <v>wearables</v>
      </c>
      <c r="S1306" s="9">
        <f>((($J1306/60)/60)/24)+DATE(1970,1,1)</f>
        <v>42747.194502314815</v>
      </c>
      <c r="T1306" s="9">
        <f>((($I1306/60)/60)/24)+DATE(1970,1,1)</f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IF($D1307=0,0,$E1307*100/$D1307)</f>
        <v>25.976666666666667</v>
      </c>
      <c r="P1307">
        <f>$E1307/$L1307</f>
        <v>90.616279069767444</v>
      </c>
      <c r="Q1307" t="str">
        <f>LEFT($N1307,SEARCH("/",$N1307) - 1)</f>
        <v>technology</v>
      </c>
      <c r="R1307" t="str">
        <f>RIGHT($N1307,LEN($N1307) - SEARCH("/",$N1307))</f>
        <v>wearables</v>
      </c>
      <c r="S1307" s="9">
        <f>((($J1307/60)/60)/24)+DATE(1970,1,1)</f>
        <v>42543.665601851855</v>
      </c>
      <c r="T1307" s="9">
        <f>((($I1307/60)/60)/24)+DATE(1970,1,1)</f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IF($D1308=0,0,$E1308*100/$D1308)</f>
        <v>65.24636363636364</v>
      </c>
      <c r="P1308">
        <f>$E1308/$L1308</f>
        <v>201.60393258426967</v>
      </c>
      <c r="Q1308" t="str">
        <f>LEFT($N1308,SEARCH("/",$N1308) - 1)</f>
        <v>technology</v>
      </c>
      <c r="R1308" t="str">
        <f>RIGHT($N1308,LEN($N1308) - SEARCH("/",$N1308))</f>
        <v>wearables</v>
      </c>
      <c r="S1308" s="9">
        <f>((($J1308/60)/60)/24)+DATE(1970,1,1)</f>
        <v>41947.457569444443</v>
      </c>
      <c r="T1308" s="9">
        <f>((($I1308/60)/60)/24)+DATE(1970,1,1)</f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IF($D1309=0,0,$E1309*100/$D1309)</f>
        <v>11.513999999999999</v>
      </c>
      <c r="P1309">
        <f>$E1309/$L1309</f>
        <v>127.93333333333334</v>
      </c>
      <c r="Q1309" t="str">
        <f>LEFT($N1309,SEARCH("/",$N1309) - 1)</f>
        <v>technology</v>
      </c>
      <c r="R1309" t="str">
        <f>RIGHT($N1309,LEN($N1309) - SEARCH("/",$N1309))</f>
        <v>wearables</v>
      </c>
      <c r="S1309" s="9">
        <f>((($J1309/60)/60)/24)+DATE(1970,1,1)</f>
        <v>42387.503229166665</v>
      </c>
      <c r="T1309" s="9">
        <f>((($I1309/60)/60)/24)+DATE(1970,1,1)</f>
        <v>42417.503229166665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IF($D1310=0,0,$E1310*100/$D1310)</f>
        <v>11.36</v>
      </c>
      <c r="P1310">
        <f>$E1310/$L1310</f>
        <v>29.894736842105264</v>
      </c>
      <c r="Q1310" t="str">
        <f>LEFT($N1310,SEARCH("/",$N1310) - 1)</f>
        <v>technology</v>
      </c>
      <c r="R1310" t="str">
        <f>RIGHT($N1310,LEN($N1310) - SEARCH("/",$N1310))</f>
        <v>wearables</v>
      </c>
      <c r="S1310" s="9">
        <f>((($J1310/60)/60)/24)+DATE(1970,1,1)</f>
        <v>42611.613564814819</v>
      </c>
      <c r="T1310" s="9">
        <f>((($I1310/60)/60)/24)+DATE(1970,1,1)</f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IF($D1311=0,0,$E1311*100/$D1311)</f>
        <v>111.99130434782609</v>
      </c>
      <c r="P1311">
        <f>$E1311/$L1311</f>
        <v>367.97142857142859</v>
      </c>
      <c r="Q1311" t="str">
        <f>LEFT($N1311,SEARCH("/",$N1311) - 1)</f>
        <v>technology</v>
      </c>
      <c r="R1311" t="str">
        <f>RIGHT($N1311,LEN($N1311) - SEARCH("/",$N1311))</f>
        <v>wearables</v>
      </c>
      <c r="S1311" s="9">
        <f>((($J1311/60)/60)/24)+DATE(1970,1,1)</f>
        <v>42257.882731481484</v>
      </c>
      <c r="T1311" s="9">
        <f>((($I1311/60)/60)/24)+DATE(1970,1,1)</f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IF($D1312=0,0,$E1312*100/$D1312)</f>
        <v>15.5</v>
      </c>
      <c r="P1312">
        <f>$E1312/$L1312</f>
        <v>129.16666666666666</v>
      </c>
      <c r="Q1312" t="str">
        <f>LEFT($N1312,SEARCH("/",$N1312) - 1)</f>
        <v>technology</v>
      </c>
      <c r="R1312" t="str">
        <f>RIGHT($N1312,LEN($N1312) - SEARCH("/",$N1312))</f>
        <v>wearables</v>
      </c>
      <c r="S1312" s="9">
        <f>((($J1312/60)/60)/24)+DATE(1970,1,1)</f>
        <v>42556.667245370365</v>
      </c>
      <c r="T1312" s="9">
        <f>((($I1312/60)/60)/24)+DATE(1970,1,1)</f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IF($D1313=0,0,$E1313*100/$D1313)</f>
        <v>32.027999999999999</v>
      </c>
      <c r="P1313">
        <f>$E1313/$L1313</f>
        <v>800.7</v>
      </c>
      <c r="Q1313" t="str">
        <f>LEFT($N1313,SEARCH("/",$N1313) - 1)</f>
        <v>technology</v>
      </c>
      <c r="R1313" t="str">
        <f>RIGHT($N1313,LEN($N1313) - SEARCH("/",$N1313))</f>
        <v>wearables</v>
      </c>
      <c r="S1313" s="9">
        <f>((($J1313/60)/60)/24)+DATE(1970,1,1)</f>
        <v>42669.802303240736</v>
      </c>
      <c r="T1313" s="9">
        <f>((($I1313/60)/60)/24)+DATE(1970,1,1)</f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IF($D1314=0,0,$E1314*100/$D1314)</f>
        <v>0.60869565217391308</v>
      </c>
      <c r="P1314">
        <f>$E1314/$L1314</f>
        <v>28</v>
      </c>
      <c r="Q1314" t="str">
        <f>LEFT($N1314,SEARCH("/",$N1314) - 1)</f>
        <v>technology</v>
      </c>
      <c r="R1314" t="str">
        <f>RIGHT($N1314,LEN($N1314) - SEARCH("/",$N1314))</f>
        <v>wearables</v>
      </c>
      <c r="S1314" s="9">
        <f>((($J1314/60)/60)/24)+DATE(1970,1,1)</f>
        <v>42082.702800925923</v>
      </c>
      <c r="T1314" s="9">
        <f>((($I1314/60)/60)/24)+DATE(1970,1,1)</f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IF($D1315=0,0,$E1315*100/$D1315)</f>
        <v>31.114999999999998</v>
      </c>
      <c r="P1315">
        <f>$E1315/$L1315</f>
        <v>102.01639344262296</v>
      </c>
      <c r="Q1315" t="str">
        <f>LEFT($N1315,SEARCH("/",$N1315) - 1)</f>
        <v>technology</v>
      </c>
      <c r="R1315" t="str">
        <f>RIGHT($N1315,LEN($N1315) - SEARCH("/",$N1315))</f>
        <v>wearables</v>
      </c>
      <c r="S1315" s="9">
        <f>((($J1315/60)/60)/24)+DATE(1970,1,1)</f>
        <v>42402.709652777776</v>
      </c>
      <c r="T1315" s="9">
        <f>((($I1315/60)/60)/24)+DATE(1970,1,1)</f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IF($D1316=0,0,$E1316*100/$D1316)</f>
        <v>1.1266666666666667</v>
      </c>
      <c r="P1316">
        <f>$E1316/$L1316</f>
        <v>184.36363636363637</v>
      </c>
      <c r="Q1316" t="str">
        <f>LEFT($N1316,SEARCH("/",$N1316) - 1)</f>
        <v>technology</v>
      </c>
      <c r="R1316" t="str">
        <f>RIGHT($N1316,LEN($N1316) - SEARCH("/",$N1316))</f>
        <v>wearables</v>
      </c>
      <c r="S1316" s="9">
        <f>((($J1316/60)/60)/24)+DATE(1970,1,1)</f>
        <v>42604.669675925921</v>
      </c>
      <c r="T1316" s="9">
        <f>((($I1316/60)/60)/24)+DATE(1970,1,1)</f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IF($D1317=0,0,$E1317*100/$D1317)</f>
        <v>40.404000000000003</v>
      </c>
      <c r="P1317">
        <f>$E1317/$L1317</f>
        <v>162.91935483870967</v>
      </c>
      <c r="Q1317" t="str">
        <f>LEFT($N1317,SEARCH("/",$N1317) - 1)</f>
        <v>technology</v>
      </c>
      <c r="R1317" t="str">
        <f>RIGHT($N1317,LEN($N1317) - SEARCH("/",$N1317))</f>
        <v>wearables</v>
      </c>
      <c r="S1317" s="9">
        <f>((($J1317/60)/60)/24)+DATE(1970,1,1)</f>
        <v>42278.498240740737</v>
      </c>
      <c r="T1317" s="9">
        <f>((($I1317/60)/60)/24)+DATE(1970,1,1)</f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IF($D1318=0,0,$E1318*100/$D1318)</f>
        <v>1.3333333333333333E-3</v>
      </c>
      <c r="P1318">
        <f>$E1318/$L1318</f>
        <v>1</v>
      </c>
      <c r="Q1318" t="str">
        <f>LEFT($N1318,SEARCH("/",$N1318) - 1)</f>
        <v>technology</v>
      </c>
      <c r="R1318" t="str">
        <f>RIGHT($N1318,LEN($N1318) - SEARCH("/",$N1318))</f>
        <v>wearables</v>
      </c>
      <c r="S1318" s="9">
        <f>((($J1318/60)/60)/24)+DATE(1970,1,1)</f>
        <v>42393.961909722217</v>
      </c>
      <c r="T1318" s="9">
        <f>((($I1318/60)/60)/24)+DATE(1970,1,1)</f>
        <v>42428.961909722217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IF($D1319=0,0,$E1319*100/$D1319)</f>
        <v>5.7335000000000003</v>
      </c>
      <c r="P1319">
        <f>$E1319/$L1319</f>
        <v>603.52631578947364</v>
      </c>
      <c r="Q1319" t="str">
        <f>LEFT($N1319,SEARCH("/",$N1319) - 1)</f>
        <v>technology</v>
      </c>
      <c r="R1319" t="str">
        <f>RIGHT($N1319,LEN($N1319) - SEARCH("/",$N1319))</f>
        <v>wearables</v>
      </c>
      <c r="S1319" s="9">
        <f>((($J1319/60)/60)/24)+DATE(1970,1,1)</f>
        <v>42520.235486111109</v>
      </c>
      <c r="T1319" s="9">
        <f>((($I1319/60)/60)/24)+DATE(1970,1,1)</f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IF($D1320=0,0,$E1320*100/$D1320)</f>
        <v>15.324999999999999</v>
      </c>
      <c r="P1320">
        <f>$E1320/$L1320</f>
        <v>45.407407407407405</v>
      </c>
      <c r="Q1320" t="str">
        <f>LEFT($N1320,SEARCH("/",$N1320) - 1)</f>
        <v>technology</v>
      </c>
      <c r="R1320" t="str">
        <f>RIGHT($N1320,LEN($N1320) - SEARCH("/",$N1320))</f>
        <v>wearables</v>
      </c>
      <c r="S1320" s="9">
        <f>((($J1320/60)/60)/24)+DATE(1970,1,1)</f>
        <v>41985.043657407412</v>
      </c>
      <c r="T1320" s="9">
        <f>((($I1320/60)/60)/24)+DATE(1970,1,1)</f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IF($D1321=0,0,$E1321*100/$D1321)</f>
        <v>15.103448275862069</v>
      </c>
      <c r="P1321">
        <f>$E1321/$L1321</f>
        <v>97.333333333333329</v>
      </c>
      <c r="Q1321" t="str">
        <f>LEFT($N1321,SEARCH("/",$N1321) - 1)</f>
        <v>technology</v>
      </c>
      <c r="R1321" t="str">
        <f>RIGHT($N1321,LEN($N1321) - SEARCH("/",$N1321))</f>
        <v>wearables</v>
      </c>
      <c r="S1321" s="9">
        <f>((($J1321/60)/60)/24)+DATE(1970,1,1)</f>
        <v>41816.812094907407</v>
      </c>
      <c r="T1321" s="9">
        <f>((($I1321/60)/60)/24)+DATE(1970,1,1)</f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IF($D1322=0,0,$E1322*100/$D1322)</f>
        <v>0.503</v>
      </c>
      <c r="P1322">
        <f>$E1322/$L1322</f>
        <v>167.66666666666666</v>
      </c>
      <c r="Q1322" t="str">
        <f>LEFT($N1322,SEARCH("/",$N1322) - 1)</f>
        <v>technology</v>
      </c>
      <c r="R1322" t="str">
        <f>RIGHT($N1322,LEN($N1322) - SEARCH("/",$N1322))</f>
        <v>wearables</v>
      </c>
      <c r="S1322" s="9">
        <f>((($J1322/60)/60)/24)+DATE(1970,1,1)</f>
        <v>42705.690347222218</v>
      </c>
      <c r="T1322" s="9">
        <f>((($I1322/60)/60)/24)+DATE(1970,1,1)</f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IF($D1323=0,0,$E1323*100/$D1323)</f>
        <v>1.3028138528138529</v>
      </c>
      <c r="P1323">
        <f>$E1323/$L1323</f>
        <v>859.85714285714289</v>
      </c>
      <c r="Q1323" t="str">
        <f>LEFT($N1323,SEARCH("/",$N1323) - 1)</f>
        <v>technology</v>
      </c>
      <c r="R1323" t="str">
        <f>RIGHT($N1323,LEN($N1323) - SEARCH("/",$N1323))</f>
        <v>wearables</v>
      </c>
      <c r="S1323" s="9">
        <f>((($J1323/60)/60)/24)+DATE(1970,1,1)</f>
        <v>42697.74927083333</v>
      </c>
      <c r="T1323" s="9">
        <f>((($I1323/60)/60)/24)+DATE(1970,1,1)</f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IF($D1324=0,0,$E1324*100/$D1324)</f>
        <v>0.30285714285714288</v>
      </c>
      <c r="P1324">
        <f>$E1324/$L1324</f>
        <v>26.5</v>
      </c>
      <c r="Q1324" t="str">
        <f>LEFT($N1324,SEARCH("/",$N1324) - 1)</f>
        <v>technology</v>
      </c>
      <c r="R1324" t="str">
        <f>RIGHT($N1324,LEN($N1324) - SEARCH("/",$N1324))</f>
        <v>wearables</v>
      </c>
      <c r="S1324" s="9">
        <f>((($J1324/60)/60)/24)+DATE(1970,1,1)</f>
        <v>42115.656539351854</v>
      </c>
      <c r="T1324" s="9">
        <f>((($I1324/60)/60)/24)+DATE(1970,1,1)</f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IF($D1325=0,0,$E1325*100/$D1325)</f>
        <v>8.8800000000000008</v>
      </c>
      <c r="P1325">
        <f>$E1325/$L1325</f>
        <v>30.272727272727273</v>
      </c>
      <c r="Q1325" t="str">
        <f>LEFT($N1325,SEARCH("/",$N1325) - 1)</f>
        <v>technology</v>
      </c>
      <c r="R1325" t="str">
        <f>RIGHT($N1325,LEN($N1325) - SEARCH("/",$N1325))</f>
        <v>wearables</v>
      </c>
      <c r="S1325" s="9">
        <f>((($J1325/60)/60)/24)+DATE(1970,1,1)</f>
        <v>42451.698449074072</v>
      </c>
      <c r="T1325" s="9">
        <f>((($I1325/60)/60)/24)+DATE(1970,1,1)</f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IF($D1326=0,0,$E1326*100/$D1326)</f>
        <v>9.84</v>
      </c>
      <c r="P1326">
        <f>$E1326/$L1326</f>
        <v>54.666666666666664</v>
      </c>
      <c r="Q1326" t="str">
        <f>LEFT($N1326,SEARCH("/",$N1326) - 1)</f>
        <v>technology</v>
      </c>
      <c r="R1326" t="str">
        <f>RIGHT($N1326,LEN($N1326) - SEARCH("/",$N1326))</f>
        <v>wearables</v>
      </c>
      <c r="S1326" s="9">
        <f>((($J1326/60)/60)/24)+DATE(1970,1,1)</f>
        <v>42626.633703703701</v>
      </c>
      <c r="T1326" s="9">
        <f>((($I1326/60)/60)/24)+DATE(1970,1,1)</f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IF($D1327=0,0,$E1327*100/$D1327)</f>
        <v>2.4300000000000002</v>
      </c>
      <c r="P1327">
        <f>$E1327/$L1327</f>
        <v>60.75</v>
      </c>
      <c r="Q1327" t="str">
        <f>LEFT($N1327,SEARCH("/",$N1327) - 1)</f>
        <v>technology</v>
      </c>
      <c r="R1327" t="str">
        <f>RIGHT($N1327,LEN($N1327) - SEARCH("/",$N1327))</f>
        <v>wearables</v>
      </c>
      <c r="S1327" s="9">
        <f>((($J1327/60)/60)/24)+DATE(1970,1,1)</f>
        <v>42704.086053240739</v>
      </c>
      <c r="T1327" s="9">
        <f>((($I1327/60)/60)/24)+DATE(1970,1,1)</f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IF($D1328=0,0,$E1328*100/$D1328)</f>
        <v>1.1299999999999999</v>
      </c>
      <c r="P1328">
        <f>$E1328/$L1328</f>
        <v>102.72727272727273</v>
      </c>
      <c r="Q1328" t="str">
        <f>LEFT($N1328,SEARCH("/",$N1328) - 1)</f>
        <v>technology</v>
      </c>
      <c r="R1328" t="str">
        <f>RIGHT($N1328,LEN($N1328) - SEARCH("/",$N1328))</f>
        <v>wearables</v>
      </c>
      <c r="S1328" s="9">
        <f>((($J1328/60)/60)/24)+DATE(1970,1,1)</f>
        <v>41974.791990740734</v>
      </c>
      <c r="T1328" s="9">
        <f>((($I1328/60)/60)/24)+DATE(1970,1,1)</f>
        <v>42019.791990740734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IF($D1329=0,0,$E1329*100/$D1329)</f>
        <v>3.5520833333333335</v>
      </c>
      <c r="P1329">
        <f>$E1329/$L1329</f>
        <v>41.585365853658537</v>
      </c>
      <c r="Q1329" t="str">
        <f>LEFT($N1329,SEARCH("/",$N1329) - 1)</f>
        <v>technology</v>
      </c>
      <c r="R1329" t="str">
        <f>RIGHT($N1329,LEN($N1329) - SEARCH("/",$N1329))</f>
        <v>wearables</v>
      </c>
      <c r="S1329" s="9">
        <f>((($J1329/60)/60)/24)+DATE(1970,1,1)</f>
        <v>42123.678645833337</v>
      </c>
      <c r="T1329" s="9">
        <f>((($I1329/60)/60)/24)+DATE(1970,1,1)</f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IF($D1330=0,0,$E1330*100/$D1330)</f>
        <v>2.3306666666666667</v>
      </c>
      <c r="P1330">
        <f>$E1330/$L1330</f>
        <v>116.53333333333333</v>
      </c>
      <c r="Q1330" t="str">
        <f>LEFT($N1330,SEARCH("/",$N1330) - 1)</f>
        <v>technology</v>
      </c>
      <c r="R1330" t="str">
        <f>RIGHT($N1330,LEN($N1330) - SEARCH("/",$N1330))</f>
        <v>wearables</v>
      </c>
      <c r="S1330" s="9">
        <f>((($J1330/60)/60)/24)+DATE(1970,1,1)</f>
        <v>42612.642754629633</v>
      </c>
      <c r="T1330" s="9">
        <f>((($I1330/60)/60)/24)+DATE(1970,1,1)</f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IF($D1331=0,0,$E1331*100/$D1331)</f>
        <v>0.81599999999999995</v>
      </c>
      <c r="P1331">
        <f>$E1331/$L1331</f>
        <v>45.333333333333336</v>
      </c>
      <c r="Q1331" t="str">
        <f>LEFT($N1331,SEARCH("/",$N1331) - 1)</f>
        <v>technology</v>
      </c>
      <c r="R1331" t="str">
        <f>RIGHT($N1331,LEN($N1331) - SEARCH("/",$N1331))</f>
        <v>wearables</v>
      </c>
      <c r="S1331" s="9">
        <f>((($J1331/60)/60)/24)+DATE(1970,1,1)</f>
        <v>41935.221585648149</v>
      </c>
      <c r="T1331" s="9">
        <f>((($I1331/60)/60)/24)+DATE(1970,1,1)</f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IF($D1332=0,0,$E1332*100/$D1332)</f>
        <v>22.494285714285713</v>
      </c>
      <c r="P1332">
        <f>$E1332/$L1332</f>
        <v>157.46</v>
      </c>
      <c r="Q1332" t="str">
        <f>LEFT($N1332,SEARCH("/",$N1332) - 1)</f>
        <v>technology</v>
      </c>
      <c r="R1332" t="str">
        <f>RIGHT($N1332,LEN($N1332) - SEARCH("/",$N1332))</f>
        <v>wearables</v>
      </c>
      <c r="S1332" s="9">
        <f>((($J1332/60)/60)/24)+DATE(1970,1,1)</f>
        <v>42522.276724537034</v>
      </c>
      <c r="T1332" s="9">
        <f>((($I1332/60)/60)/24)+DATE(1970,1,1)</f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IF($D1333=0,0,$E1333*100/$D1333)</f>
        <v>1.3668</v>
      </c>
      <c r="P1333">
        <f>$E1333/$L1333</f>
        <v>100.5</v>
      </c>
      <c r="Q1333" t="str">
        <f>LEFT($N1333,SEARCH("/",$N1333) - 1)</f>
        <v>technology</v>
      </c>
      <c r="R1333" t="str">
        <f>RIGHT($N1333,LEN($N1333) - SEARCH("/",$N1333))</f>
        <v>wearables</v>
      </c>
      <c r="S1333" s="9">
        <f>((($J1333/60)/60)/24)+DATE(1970,1,1)</f>
        <v>42569.50409722222</v>
      </c>
      <c r="T1333" s="9">
        <f>((($I1333/60)/60)/24)+DATE(1970,1,1)</f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IF($D1334=0,0,$E1334*100/$D1334)</f>
        <v>0</v>
      </c>
      <c r="P1334" t="e">
        <f>$E1334/$L1334</f>
        <v>#DIV/0!</v>
      </c>
      <c r="Q1334" t="str">
        <f>LEFT($N1334,SEARCH("/",$N1334) - 1)</f>
        <v>technology</v>
      </c>
      <c r="R1334" t="str">
        <f>RIGHT($N1334,LEN($N1334) - SEARCH("/",$N1334))</f>
        <v>wearables</v>
      </c>
      <c r="S1334" s="9">
        <f>((($J1334/60)/60)/24)+DATE(1970,1,1)</f>
        <v>42732.060277777782</v>
      </c>
      <c r="T1334" s="9">
        <f>((($I1334/60)/60)/24)+DATE(1970,1,1)</f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IF($D1335=0,0,$E1335*100/$D1335)</f>
        <v>0</v>
      </c>
      <c r="P1335" t="e">
        <f>$E1335/$L1335</f>
        <v>#DIV/0!</v>
      </c>
      <c r="Q1335" t="str">
        <f>LEFT($N1335,SEARCH("/",$N1335) - 1)</f>
        <v>technology</v>
      </c>
      <c r="R1335" t="str">
        <f>RIGHT($N1335,LEN($N1335) - SEARCH("/",$N1335))</f>
        <v>wearables</v>
      </c>
      <c r="S1335" s="9">
        <f>((($J1335/60)/60)/24)+DATE(1970,1,1)</f>
        <v>41806.106770833336</v>
      </c>
      <c r="T1335" s="9">
        <f>((($I1335/60)/60)/24)+DATE(1970,1,1)</f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IF($D1336=0,0,$E1336*100/$D1336)</f>
        <v>10.754135338345865</v>
      </c>
      <c r="P1336">
        <f>$E1336/$L1336</f>
        <v>51.822463768115945</v>
      </c>
      <c r="Q1336" t="str">
        <f>LEFT($N1336,SEARCH("/",$N1336) - 1)</f>
        <v>technology</v>
      </c>
      <c r="R1336" t="str">
        <f>RIGHT($N1336,LEN($N1336) - SEARCH("/",$N1336))</f>
        <v>wearables</v>
      </c>
      <c r="S1336" s="9">
        <f>((($J1336/60)/60)/24)+DATE(1970,1,1)</f>
        <v>42410.774155092593</v>
      </c>
      <c r="T1336" s="9">
        <f>((($I1336/60)/60)/24)+DATE(1970,1,1)</f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IF($D1337=0,0,$E1337*100/$D1337)</f>
        <v>19.760000000000002</v>
      </c>
      <c r="P1337">
        <f>$E1337/$L1337</f>
        <v>308.75</v>
      </c>
      <c r="Q1337" t="str">
        <f>LEFT($N1337,SEARCH("/",$N1337) - 1)</f>
        <v>technology</v>
      </c>
      <c r="R1337" t="str">
        <f>RIGHT($N1337,LEN($N1337) - SEARCH("/",$N1337))</f>
        <v>wearables</v>
      </c>
      <c r="S1337" s="9">
        <f>((($J1337/60)/60)/24)+DATE(1970,1,1)</f>
        <v>42313.936365740738</v>
      </c>
      <c r="T1337" s="9">
        <f>((($I1337/60)/60)/24)+DATE(1970,1,1)</f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IF($D1338=0,0,$E1338*100/$D1338)</f>
        <v>84.947000000000003</v>
      </c>
      <c r="P1338">
        <f>$E1338/$L1338</f>
        <v>379.22767857142856</v>
      </c>
      <c r="Q1338" t="str">
        <f>LEFT($N1338,SEARCH("/",$N1338) - 1)</f>
        <v>technology</v>
      </c>
      <c r="R1338" t="str">
        <f>RIGHT($N1338,LEN($N1338) - SEARCH("/",$N1338))</f>
        <v>wearables</v>
      </c>
      <c r="S1338" s="9">
        <f>((($J1338/60)/60)/24)+DATE(1970,1,1)</f>
        <v>41955.863750000004</v>
      </c>
      <c r="T1338" s="9">
        <f>((($I1338/60)/60)/24)+DATE(1970,1,1)</f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IF($D1339=0,0,$E1339*100/$D1339)</f>
        <v>49.381999999999998</v>
      </c>
      <c r="P1339">
        <f>$E1339/$L1339</f>
        <v>176.36428571428573</v>
      </c>
      <c r="Q1339" t="str">
        <f>LEFT($N1339,SEARCH("/",$N1339) - 1)</f>
        <v>technology</v>
      </c>
      <c r="R1339" t="str">
        <f>RIGHT($N1339,LEN($N1339) - SEARCH("/",$N1339))</f>
        <v>wearables</v>
      </c>
      <c r="S1339" s="9">
        <f>((($J1339/60)/60)/24)+DATE(1970,1,1)</f>
        <v>42767.577303240745</v>
      </c>
      <c r="T1339" s="9">
        <f>((($I1339/60)/60)/24)+DATE(1970,1,1)</f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IF($D1340=0,0,$E1340*100/$D1340)</f>
        <v>3.3033333333333332</v>
      </c>
      <c r="P1340">
        <f>$E1340/$L1340</f>
        <v>66.066666666666663</v>
      </c>
      <c r="Q1340" t="str">
        <f>LEFT($N1340,SEARCH("/",$N1340) - 1)</f>
        <v>technology</v>
      </c>
      <c r="R1340" t="str">
        <f>RIGHT($N1340,LEN($N1340) - SEARCH("/",$N1340))</f>
        <v>wearables</v>
      </c>
      <c r="S1340" s="9">
        <f>((($J1340/60)/60)/24)+DATE(1970,1,1)</f>
        <v>42188.803622685184</v>
      </c>
      <c r="T1340" s="9">
        <f>((($I1340/60)/60)/24)+DATE(1970,1,1)</f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IF($D1341=0,0,$E1341*100/$D1341)</f>
        <v>6.6340000000000003</v>
      </c>
      <c r="P1341">
        <f>$E1341/$L1341</f>
        <v>89.648648648648646</v>
      </c>
      <c r="Q1341" t="str">
        <f>LEFT($N1341,SEARCH("/",$N1341) - 1)</f>
        <v>technology</v>
      </c>
      <c r="R1341" t="str">
        <f>RIGHT($N1341,LEN($N1341) - SEARCH("/",$N1341))</f>
        <v>wearables</v>
      </c>
      <c r="S1341" s="9">
        <f>((($J1341/60)/60)/24)+DATE(1970,1,1)</f>
        <v>41936.647164351853</v>
      </c>
      <c r="T1341" s="9">
        <f>((($I1341/60)/60)/24)+DATE(1970,1,1)</f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IF($D1342=0,0,$E1342*100/$D1342)</f>
        <v>0</v>
      </c>
      <c r="P1342" t="e">
        <f>$E1342/$L1342</f>
        <v>#DIV/0!</v>
      </c>
      <c r="Q1342" t="str">
        <f>LEFT($N1342,SEARCH("/",$N1342) - 1)</f>
        <v>technology</v>
      </c>
      <c r="R1342" t="str">
        <f>RIGHT($N1342,LEN($N1342) - SEARCH("/",$N1342))</f>
        <v>wearables</v>
      </c>
      <c r="S1342" s="9">
        <f>((($J1342/60)/60)/24)+DATE(1970,1,1)</f>
        <v>41836.595520833333</v>
      </c>
      <c r="T1342" s="9">
        <f>((($I1342/60)/60)/24)+DATE(1970,1,1)</f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IF($D1343=0,0,$E1343*100/$D1343)</f>
        <v>70.36</v>
      </c>
      <c r="P1343">
        <f>$E1343/$L1343</f>
        <v>382.39130434782606</v>
      </c>
      <c r="Q1343" t="str">
        <f>LEFT($N1343,SEARCH("/",$N1343) - 1)</f>
        <v>technology</v>
      </c>
      <c r="R1343" t="str">
        <f>RIGHT($N1343,LEN($N1343) - SEARCH("/",$N1343))</f>
        <v>wearables</v>
      </c>
      <c r="S1343" s="9">
        <f>((($J1343/60)/60)/24)+DATE(1970,1,1)</f>
        <v>42612.624039351853</v>
      </c>
      <c r="T1343" s="9">
        <f>((($I1343/60)/60)/24)+DATE(1970,1,1)</f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IF($D1344=0,0,$E1344*100/$D1344)</f>
        <v>0.2</v>
      </c>
      <c r="P1344">
        <f>$E1344/$L1344</f>
        <v>100</v>
      </c>
      <c r="Q1344" t="str">
        <f>LEFT($N1344,SEARCH("/",$N1344) - 1)</f>
        <v>technology</v>
      </c>
      <c r="R1344" t="str">
        <f>RIGHT($N1344,LEN($N1344) - SEARCH("/",$N1344))</f>
        <v>wearables</v>
      </c>
      <c r="S1344" s="9">
        <f>((($J1344/60)/60)/24)+DATE(1970,1,1)</f>
        <v>42172.816423611104</v>
      </c>
      <c r="T1344" s="9">
        <f>((($I1344/60)/60)/24)+DATE(1970,1,1)</f>
        <v>42202.816423611104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IF($D1345=0,0,$E1345*100/$D1345)</f>
        <v>102.298</v>
      </c>
      <c r="P1345">
        <f>$E1345/$L1345</f>
        <v>158.35603715170279</v>
      </c>
      <c r="Q1345" t="str">
        <f>LEFT($N1345,SEARCH("/",$N1345) - 1)</f>
        <v>technology</v>
      </c>
      <c r="R1345" t="str">
        <f>RIGHT($N1345,LEN($N1345) - SEARCH("/",$N1345))</f>
        <v>wearables</v>
      </c>
      <c r="S1345" s="9">
        <f>((($J1345/60)/60)/24)+DATE(1970,1,1)</f>
        <v>42542.526423611111</v>
      </c>
      <c r="T1345" s="9">
        <f>((($I1345/60)/60)/24)+DATE(1970,1,1)</f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IF($D1346=0,0,$E1346*100/$D1346)</f>
        <v>377.73333333333335</v>
      </c>
      <c r="P1346">
        <f>$E1346/$L1346</f>
        <v>40.762589928057551</v>
      </c>
      <c r="Q1346" t="str">
        <f>LEFT($N1346,SEARCH("/",$N1346) - 1)</f>
        <v>publishing</v>
      </c>
      <c r="R1346" t="str">
        <f>RIGHT($N1346,LEN($N1346) - SEARCH("/",$N1346))</f>
        <v>nonfiction</v>
      </c>
      <c r="S1346" s="9">
        <f>((($J1346/60)/60)/24)+DATE(1970,1,1)</f>
        <v>42522.789803240739</v>
      </c>
      <c r="T1346" s="9">
        <f>((($I1346/60)/60)/24)+DATE(1970,1,1)</f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IF($D1347=0,0,$E1347*100/$D1347)</f>
        <v>125</v>
      </c>
      <c r="P1347">
        <f>$E1347/$L1347</f>
        <v>53.571428571428569</v>
      </c>
      <c r="Q1347" t="str">
        <f>LEFT($N1347,SEARCH("/",$N1347) - 1)</f>
        <v>publishing</v>
      </c>
      <c r="R1347" t="str">
        <f>RIGHT($N1347,LEN($N1347) - SEARCH("/",$N1347))</f>
        <v>nonfiction</v>
      </c>
      <c r="S1347" s="9">
        <f>((($J1347/60)/60)/24)+DATE(1970,1,1)</f>
        <v>41799.814340277779</v>
      </c>
      <c r="T1347" s="9">
        <f>((($I1347/60)/60)/24)+DATE(1970,1,1)</f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IF($D1348=0,0,$E1348*100/$D1348)</f>
        <v>147.32653061224491</v>
      </c>
      <c r="P1348">
        <f>$E1348/$L1348</f>
        <v>48.449664429530202</v>
      </c>
      <c r="Q1348" t="str">
        <f>LEFT($N1348,SEARCH("/",$N1348) - 1)</f>
        <v>publishing</v>
      </c>
      <c r="R1348" t="str">
        <f>RIGHT($N1348,LEN($N1348) - SEARCH("/",$N1348))</f>
        <v>nonfiction</v>
      </c>
      <c r="S1348" s="9">
        <f>((($J1348/60)/60)/24)+DATE(1970,1,1)</f>
        <v>41422.075821759259</v>
      </c>
      <c r="T1348" s="9">
        <f>((($I1348/60)/60)/24)+DATE(1970,1,1)</f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IF($D1349=0,0,$E1349*100/$D1349)</f>
        <v>102.2</v>
      </c>
      <c r="P1349">
        <f>$E1349/$L1349</f>
        <v>82.41935483870968</v>
      </c>
      <c r="Q1349" t="str">
        <f>LEFT($N1349,SEARCH("/",$N1349) - 1)</f>
        <v>publishing</v>
      </c>
      <c r="R1349" t="str">
        <f>RIGHT($N1349,LEN($N1349) - SEARCH("/",$N1349))</f>
        <v>nonfiction</v>
      </c>
      <c r="S1349" s="9">
        <f>((($J1349/60)/60)/24)+DATE(1970,1,1)</f>
        <v>42040.638020833328</v>
      </c>
      <c r="T1349" s="9">
        <f>((($I1349/60)/60)/24)+DATE(1970,1,1)</f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IF($D1350=0,0,$E1350*100/$D1350)</f>
        <v>101.87234042553192</v>
      </c>
      <c r="P1350">
        <f>$E1350/$L1350</f>
        <v>230.19230769230768</v>
      </c>
      <c r="Q1350" t="str">
        <f>LEFT($N1350,SEARCH("/",$N1350) - 1)</f>
        <v>publishing</v>
      </c>
      <c r="R1350" t="str">
        <f>RIGHT($N1350,LEN($N1350) - SEARCH("/",$N1350))</f>
        <v>nonfiction</v>
      </c>
      <c r="S1350" s="9">
        <f>((($J1350/60)/60)/24)+DATE(1970,1,1)</f>
        <v>41963.506168981476</v>
      </c>
      <c r="T1350" s="9">
        <f>((($I1350/60)/60)/24)+DATE(1970,1,1)</f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IF($D1351=0,0,$E1351*100/$D1351)</f>
        <v>204.2</v>
      </c>
      <c r="P1351">
        <f>$E1351/$L1351</f>
        <v>59.360465116279073</v>
      </c>
      <c r="Q1351" t="str">
        <f>LEFT($N1351,SEARCH("/",$N1351) - 1)</f>
        <v>publishing</v>
      </c>
      <c r="R1351" t="str">
        <f>RIGHT($N1351,LEN($N1351) - SEARCH("/",$N1351))</f>
        <v>nonfiction</v>
      </c>
      <c r="S1351" s="9">
        <f>((($J1351/60)/60)/24)+DATE(1970,1,1)</f>
        <v>42317.33258101852</v>
      </c>
      <c r="T1351" s="9">
        <f>((($I1351/60)/60)/24)+DATE(1970,1,1)</f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IF($D1352=0,0,$E1352*100/$D1352)</f>
        <v>104.05</v>
      </c>
      <c r="P1352">
        <f>$E1352/$L1352</f>
        <v>66.698717948717942</v>
      </c>
      <c r="Q1352" t="str">
        <f>LEFT($N1352,SEARCH("/",$N1352) - 1)</f>
        <v>publishing</v>
      </c>
      <c r="R1352" t="str">
        <f>RIGHT($N1352,LEN($N1352) - SEARCH("/",$N1352))</f>
        <v>nonfiction</v>
      </c>
      <c r="S1352" s="9">
        <f>((($J1352/60)/60)/24)+DATE(1970,1,1)</f>
        <v>42334.013124999998</v>
      </c>
      <c r="T1352" s="9">
        <f>((($I1352/60)/60)/24)+DATE(1970,1,1)</f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IF($D1353=0,0,$E1353*100/$D1353)</f>
        <v>101.265</v>
      </c>
      <c r="P1353">
        <f>$E1353/$L1353</f>
        <v>168.77500000000001</v>
      </c>
      <c r="Q1353" t="str">
        <f>LEFT($N1353,SEARCH("/",$N1353) - 1)</f>
        <v>publishing</v>
      </c>
      <c r="R1353" t="str">
        <f>RIGHT($N1353,LEN($N1353) - SEARCH("/",$N1353))</f>
        <v>nonfiction</v>
      </c>
      <c r="S1353" s="9">
        <f>((($J1353/60)/60)/24)+DATE(1970,1,1)</f>
        <v>42382.74009259259</v>
      </c>
      <c r="T1353" s="9">
        <f>((($I1353/60)/60)/24)+DATE(1970,1,1)</f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IF($D1354=0,0,$E1354*100/$D1354)</f>
        <v>136.13999999999999</v>
      </c>
      <c r="P1354">
        <f>$E1354/$L1354</f>
        <v>59.973568281938327</v>
      </c>
      <c r="Q1354" t="str">
        <f>LEFT($N1354,SEARCH("/",$N1354) - 1)</f>
        <v>publishing</v>
      </c>
      <c r="R1354" t="str">
        <f>RIGHT($N1354,LEN($N1354) - SEARCH("/",$N1354))</f>
        <v>nonfiction</v>
      </c>
      <c r="S1354" s="9">
        <f>((($J1354/60)/60)/24)+DATE(1970,1,1)</f>
        <v>42200.578310185185</v>
      </c>
      <c r="T1354" s="9">
        <f>((($I1354/60)/60)/24)+DATE(1970,1,1)</f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IF($D1355=0,0,$E1355*100/$D1355)</f>
        <v>133.6</v>
      </c>
      <c r="P1355">
        <f>$E1355/$L1355</f>
        <v>31.80952380952381</v>
      </c>
      <c r="Q1355" t="str">
        <f>LEFT($N1355,SEARCH("/",$N1355) - 1)</f>
        <v>publishing</v>
      </c>
      <c r="R1355" t="str">
        <f>RIGHT($N1355,LEN($N1355) - SEARCH("/",$N1355))</f>
        <v>nonfiction</v>
      </c>
      <c r="S1355" s="9">
        <f>((($J1355/60)/60)/24)+DATE(1970,1,1)</f>
        <v>41309.11791666667</v>
      </c>
      <c r="T1355" s="9">
        <f>((($I1355/60)/60)/24)+DATE(1970,1,1)</f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IF($D1356=0,0,$E1356*100/$D1356)</f>
        <v>130.25</v>
      </c>
      <c r="P1356">
        <f>$E1356/$L1356</f>
        <v>24.421875</v>
      </c>
      <c r="Q1356" t="str">
        <f>LEFT($N1356,SEARCH("/",$N1356) - 1)</f>
        <v>publishing</v>
      </c>
      <c r="R1356" t="str">
        <f>RIGHT($N1356,LEN($N1356) - SEARCH("/",$N1356))</f>
        <v>nonfiction</v>
      </c>
      <c r="S1356" s="9">
        <f>((($J1356/60)/60)/24)+DATE(1970,1,1)</f>
        <v>42502.807627314818</v>
      </c>
      <c r="T1356" s="9">
        <f>((($I1356/60)/60)/24)+DATE(1970,1,1)</f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IF($D1357=0,0,$E1357*100/$D1357)</f>
        <v>122.68</v>
      </c>
      <c r="P1357">
        <f>$E1357/$L1357</f>
        <v>25.347107438016529</v>
      </c>
      <c r="Q1357" t="str">
        <f>LEFT($N1357,SEARCH("/",$N1357) - 1)</f>
        <v>publishing</v>
      </c>
      <c r="R1357" t="str">
        <f>RIGHT($N1357,LEN($N1357) - SEARCH("/",$N1357))</f>
        <v>nonfiction</v>
      </c>
      <c r="S1357" s="9">
        <f>((($J1357/60)/60)/24)+DATE(1970,1,1)</f>
        <v>41213.254687499997</v>
      </c>
      <c r="T1357" s="9">
        <f>((($I1357/60)/60)/24)+DATE(1970,1,1)</f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IF($D1358=0,0,$E1358*100/$D1358)</f>
        <v>182.81058823529412</v>
      </c>
      <c r="P1358">
        <f>$E1358/$L1358</f>
        <v>71.443218390804603</v>
      </c>
      <c r="Q1358" t="str">
        <f>LEFT($N1358,SEARCH("/",$N1358) - 1)</f>
        <v>publishing</v>
      </c>
      <c r="R1358" t="str">
        <f>RIGHT($N1358,LEN($N1358) - SEARCH("/",$N1358))</f>
        <v>nonfiction</v>
      </c>
      <c r="S1358" s="9">
        <f>((($J1358/60)/60)/24)+DATE(1970,1,1)</f>
        <v>41430.038888888892</v>
      </c>
      <c r="T1358" s="9">
        <f>((($I1358/60)/60)/24)+DATE(1970,1,1)</f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IF($D1359=0,0,$E1359*100/$D1359)</f>
        <v>125.3</v>
      </c>
      <c r="P1359">
        <f>$E1359/$L1359</f>
        <v>38.553846153846152</v>
      </c>
      <c r="Q1359" t="str">
        <f>LEFT($N1359,SEARCH("/",$N1359) - 1)</f>
        <v>publishing</v>
      </c>
      <c r="R1359" t="str">
        <f>RIGHT($N1359,LEN($N1359) - SEARCH("/",$N1359))</f>
        <v>nonfiction</v>
      </c>
      <c r="S1359" s="9">
        <f>((($J1359/60)/60)/24)+DATE(1970,1,1)</f>
        <v>41304.962233796294</v>
      </c>
      <c r="T1359" s="9">
        <f>((($I1359/60)/60)/24)+DATE(1970,1,1)</f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IF($D1360=0,0,$E1360*100/$D1360)</f>
        <v>111.66666666666667</v>
      </c>
      <c r="P1360">
        <f>$E1360/$L1360</f>
        <v>68.367346938775512</v>
      </c>
      <c r="Q1360" t="str">
        <f>LEFT($N1360,SEARCH("/",$N1360) - 1)</f>
        <v>publishing</v>
      </c>
      <c r="R1360" t="str">
        <f>RIGHT($N1360,LEN($N1360) - SEARCH("/",$N1360))</f>
        <v>nonfiction</v>
      </c>
      <c r="S1360" s="9">
        <f>((($J1360/60)/60)/24)+DATE(1970,1,1)</f>
        <v>40689.570868055554</v>
      </c>
      <c r="T1360" s="9">
        <f>((($I1360/60)/60)/24)+DATE(1970,1,1)</f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IF($D1361=0,0,$E1361*100/$D1361)</f>
        <v>115.75757575757575</v>
      </c>
      <c r="P1361">
        <f>$E1361/$L1361</f>
        <v>40.210526315789473</v>
      </c>
      <c r="Q1361" t="str">
        <f>LEFT($N1361,SEARCH("/",$N1361) - 1)</f>
        <v>publishing</v>
      </c>
      <c r="R1361" t="str">
        <f>RIGHT($N1361,LEN($N1361) - SEARCH("/",$N1361))</f>
        <v>nonfiction</v>
      </c>
      <c r="S1361" s="9">
        <f>((($J1361/60)/60)/24)+DATE(1970,1,1)</f>
        <v>40668.814699074072</v>
      </c>
      <c r="T1361" s="9">
        <f>((($I1361/60)/60)/24)+DATE(1970,1,1)</f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IF($D1362=0,0,$E1362*100/$D1362)</f>
        <v>173.2</v>
      </c>
      <c r="P1362">
        <f>$E1362/$L1362</f>
        <v>32.074074074074076</v>
      </c>
      <c r="Q1362" t="str">
        <f>LEFT($N1362,SEARCH("/",$N1362) - 1)</f>
        <v>publishing</v>
      </c>
      <c r="R1362" t="str">
        <f>RIGHT($N1362,LEN($N1362) - SEARCH("/",$N1362))</f>
        <v>nonfiction</v>
      </c>
      <c r="S1362" s="9">
        <f>((($J1362/60)/60)/24)+DATE(1970,1,1)</f>
        <v>41095.900694444441</v>
      </c>
      <c r="T1362" s="9">
        <f>((($I1362/60)/60)/24)+DATE(1970,1,1)</f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IF($D1363=0,0,$E1363*100/$D1363)</f>
        <v>125.98333333333333</v>
      </c>
      <c r="P1363">
        <f>$E1363/$L1363</f>
        <v>28.632575757575758</v>
      </c>
      <c r="Q1363" t="str">
        <f>LEFT($N1363,SEARCH("/",$N1363) - 1)</f>
        <v>publishing</v>
      </c>
      <c r="R1363" t="str">
        <f>RIGHT($N1363,LEN($N1363) - SEARCH("/",$N1363))</f>
        <v>nonfiction</v>
      </c>
      <c r="S1363" s="9">
        <f>((($J1363/60)/60)/24)+DATE(1970,1,1)</f>
        <v>41781.717268518521</v>
      </c>
      <c r="T1363" s="9">
        <f>((($I1363/60)/60)/24)+DATE(1970,1,1)</f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IF($D1364=0,0,$E1364*100/$D1364)</f>
        <v>109.1</v>
      </c>
      <c r="P1364">
        <f>$E1364/$L1364</f>
        <v>43.64</v>
      </c>
      <c r="Q1364" t="str">
        <f>LEFT($N1364,SEARCH("/",$N1364) - 1)</f>
        <v>publishing</v>
      </c>
      <c r="R1364" t="str">
        <f>RIGHT($N1364,LEN($N1364) - SEARCH("/",$N1364))</f>
        <v>nonfiction</v>
      </c>
      <c r="S1364" s="9">
        <f>((($J1364/60)/60)/24)+DATE(1970,1,1)</f>
        <v>41464.934386574074</v>
      </c>
      <c r="T1364" s="9">
        <f>((($I1364/60)/60)/24)+DATE(1970,1,1)</f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IF($D1365=0,0,$E1365*100/$D1365)</f>
        <v>100</v>
      </c>
      <c r="P1365">
        <f>$E1365/$L1365</f>
        <v>40</v>
      </c>
      <c r="Q1365" t="str">
        <f>LEFT($N1365,SEARCH("/",$N1365) - 1)</f>
        <v>publishing</v>
      </c>
      <c r="R1365" t="str">
        <f>RIGHT($N1365,LEN($N1365) - SEARCH("/",$N1365))</f>
        <v>nonfiction</v>
      </c>
      <c r="S1365" s="9">
        <f>((($J1365/60)/60)/24)+DATE(1970,1,1)</f>
        <v>42396.8440625</v>
      </c>
      <c r="T1365" s="9">
        <f>((($I1365/60)/60)/24)+DATE(1970,1,1)</f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IF($D1366=0,0,$E1366*100/$D1366)</f>
        <v>118.64285714285714</v>
      </c>
      <c r="P1366">
        <f>$E1366/$L1366</f>
        <v>346.04166666666669</v>
      </c>
      <c r="Q1366" t="str">
        <f>LEFT($N1366,SEARCH("/",$N1366) - 1)</f>
        <v>music</v>
      </c>
      <c r="R1366" t="str">
        <f>RIGHT($N1366,LEN($N1366) - SEARCH("/",$N1366))</f>
        <v>rock</v>
      </c>
      <c r="S1366" s="9">
        <f>((($J1366/60)/60)/24)+DATE(1970,1,1)</f>
        <v>41951.695671296293</v>
      </c>
      <c r="T1366" s="9">
        <f>((($I1366/60)/60)/24)+DATE(1970,1,1)</f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IF($D1367=0,0,$E1367*100/$D1367)</f>
        <v>100.26666666666667</v>
      </c>
      <c r="P1367">
        <f>$E1367/$L1367</f>
        <v>81.739130434782609</v>
      </c>
      <c r="Q1367" t="str">
        <f>LEFT($N1367,SEARCH("/",$N1367) - 1)</f>
        <v>music</v>
      </c>
      <c r="R1367" t="str">
        <f>RIGHT($N1367,LEN($N1367) - SEARCH("/",$N1367))</f>
        <v>rock</v>
      </c>
      <c r="S1367" s="9">
        <f>((($J1367/60)/60)/24)+DATE(1970,1,1)</f>
        <v>42049.733240740738</v>
      </c>
      <c r="T1367" s="9">
        <f>((($I1367/60)/60)/24)+DATE(1970,1,1)</f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IF($D1368=0,0,$E1368*100/$D1368)</f>
        <v>126.4892</v>
      </c>
      <c r="P1368">
        <f>$E1368/$L1368</f>
        <v>64.535306122448986</v>
      </c>
      <c r="Q1368" t="str">
        <f>LEFT($N1368,SEARCH("/",$N1368) - 1)</f>
        <v>music</v>
      </c>
      <c r="R1368" t="str">
        <f>RIGHT($N1368,LEN($N1368) - SEARCH("/",$N1368))</f>
        <v>rock</v>
      </c>
      <c r="S1368" s="9">
        <f>((($J1368/60)/60)/24)+DATE(1970,1,1)</f>
        <v>41924.996099537035</v>
      </c>
      <c r="T1368" s="9">
        <f>((($I1368/60)/60)/24)+DATE(1970,1,1)</f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IF($D1369=0,0,$E1369*100/$D1369)</f>
        <v>114.26</v>
      </c>
      <c r="P1369">
        <f>$E1369/$L1369</f>
        <v>63.477777777777774</v>
      </c>
      <c r="Q1369" t="str">
        <f>LEFT($N1369,SEARCH("/",$N1369) - 1)</f>
        <v>music</v>
      </c>
      <c r="R1369" t="str">
        <f>RIGHT($N1369,LEN($N1369) - SEARCH("/",$N1369))</f>
        <v>rock</v>
      </c>
      <c r="S1369" s="9">
        <f>((($J1369/60)/60)/24)+DATE(1970,1,1)</f>
        <v>42292.002893518518</v>
      </c>
      <c r="T1369" s="9">
        <f>((($I1369/60)/60)/24)+DATE(1970,1,1)</f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IF($D1370=0,0,$E1370*100/$D1370)</f>
        <v>110.7</v>
      </c>
      <c r="P1370">
        <f>$E1370/$L1370</f>
        <v>63.620689655172413</v>
      </c>
      <c r="Q1370" t="str">
        <f>LEFT($N1370,SEARCH("/",$N1370) - 1)</f>
        <v>music</v>
      </c>
      <c r="R1370" t="str">
        <f>RIGHT($N1370,LEN($N1370) - SEARCH("/",$N1370))</f>
        <v>rock</v>
      </c>
      <c r="S1370" s="9">
        <f>((($J1370/60)/60)/24)+DATE(1970,1,1)</f>
        <v>42146.190902777773</v>
      </c>
      <c r="T1370" s="9">
        <f>((($I1370/60)/60)/24)+DATE(1970,1,1)</f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IF($D1371=0,0,$E1371*100/$D1371)</f>
        <v>105.34805315203954</v>
      </c>
      <c r="P1371">
        <f>$E1371/$L1371</f>
        <v>83.967068965517228</v>
      </c>
      <c r="Q1371" t="str">
        <f>LEFT($N1371,SEARCH("/",$N1371) - 1)</f>
        <v>music</v>
      </c>
      <c r="R1371" t="str">
        <f>RIGHT($N1371,LEN($N1371) - SEARCH("/",$N1371))</f>
        <v>rock</v>
      </c>
      <c r="S1371" s="9">
        <f>((($J1371/60)/60)/24)+DATE(1970,1,1)</f>
        <v>41710.594282407408</v>
      </c>
      <c r="T1371" s="9">
        <f>((($I1371/60)/60)/24)+DATE(1970,1,1)</f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IF($D1372=0,0,$E1372*100/$D1372)</f>
        <v>103.66666666666667</v>
      </c>
      <c r="P1372">
        <f>$E1372/$L1372</f>
        <v>77.75</v>
      </c>
      <c r="Q1372" t="str">
        <f>LEFT($N1372,SEARCH("/",$N1372) - 1)</f>
        <v>music</v>
      </c>
      <c r="R1372" t="str">
        <f>RIGHT($N1372,LEN($N1372) - SEARCH("/",$N1372))</f>
        <v>rock</v>
      </c>
      <c r="S1372" s="9">
        <f>((($J1372/60)/60)/24)+DATE(1970,1,1)</f>
        <v>41548.00335648148</v>
      </c>
      <c r="T1372" s="9">
        <f>((($I1372/60)/60)/24)+DATE(1970,1,1)</f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IF($D1373=0,0,$E1373*100/$D1373)</f>
        <v>107.08672667523932</v>
      </c>
      <c r="P1373">
        <f>$E1373/$L1373</f>
        <v>107.07142857142857</v>
      </c>
      <c r="Q1373" t="str">
        <f>LEFT($N1373,SEARCH("/",$N1373) - 1)</f>
        <v>music</v>
      </c>
      <c r="R1373" t="str">
        <f>RIGHT($N1373,LEN($N1373) - SEARCH("/",$N1373))</f>
        <v>rock</v>
      </c>
      <c r="S1373" s="9">
        <f>((($J1373/60)/60)/24)+DATE(1970,1,1)</f>
        <v>42101.758587962962</v>
      </c>
      <c r="T1373" s="9">
        <f>((($I1373/60)/60)/24)+DATE(1970,1,1)</f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IF($D1374=0,0,$E1374*100/$D1374)</f>
        <v>124</v>
      </c>
      <c r="P1374">
        <f>$E1374/$L1374</f>
        <v>38.75</v>
      </c>
      <c r="Q1374" t="str">
        <f>LEFT($N1374,SEARCH("/",$N1374) - 1)</f>
        <v>music</v>
      </c>
      <c r="R1374" t="str">
        <f>RIGHT($N1374,LEN($N1374) - SEARCH("/",$N1374))</f>
        <v>rock</v>
      </c>
      <c r="S1374" s="9">
        <f>((($J1374/60)/60)/24)+DATE(1970,1,1)</f>
        <v>41072.739953703705</v>
      </c>
      <c r="T1374" s="9">
        <f>((($I1374/60)/60)/24)+DATE(1970,1,1)</f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IF($D1375=0,0,$E1375*100/$D1375)</f>
        <v>105.01</v>
      </c>
      <c r="P1375">
        <f>$E1375/$L1375</f>
        <v>201.94230769230768</v>
      </c>
      <c r="Q1375" t="str">
        <f>LEFT($N1375,SEARCH("/",$N1375) - 1)</f>
        <v>music</v>
      </c>
      <c r="R1375" t="str">
        <f>RIGHT($N1375,LEN($N1375) - SEARCH("/",$N1375))</f>
        <v>rock</v>
      </c>
      <c r="S1375" s="9">
        <f>((($J1375/60)/60)/24)+DATE(1970,1,1)</f>
        <v>42704.95177083333</v>
      </c>
      <c r="T1375" s="9">
        <f>((($I1375/60)/60)/24)+DATE(1970,1,1)</f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IF($D1376=0,0,$E1376*100/$D1376)</f>
        <v>189.46666666666667</v>
      </c>
      <c r="P1376">
        <f>$E1376/$L1376</f>
        <v>43.060606060606062</v>
      </c>
      <c r="Q1376" t="str">
        <f>LEFT($N1376,SEARCH("/",$N1376) - 1)</f>
        <v>music</v>
      </c>
      <c r="R1376" t="str">
        <f>RIGHT($N1376,LEN($N1376) - SEARCH("/",$N1376))</f>
        <v>rock</v>
      </c>
      <c r="S1376" s="9">
        <f>((($J1376/60)/60)/24)+DATE(1970,1,1)</f>
        <v>42424.161898148144</v>
      </c>
      <c r="T1376" s="9">
        <f>((($I1376/60)/60)/24)+DATE(1970,1,1)</f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IF($D1377=0,0,$E1377*100/$D1377)</f>
        <v>171.32499999999999</v>
      </c>
      <c r="P1377">
        <f>$E1377/$L1377</f>
        <v>62.871559633027523</v>
      </c>
      <c r="Q1377" t="str">
        <f>LEFT($N1377,SEARCH("/",$N1377) - 1)</f>
        <v>music</v>
      </c>
      <c r="R1377" t="str">
        <f>RIGHT($N1377,LEN($N1377) - SEARCH("/",$N1377))</f>
        <v>rock</v>
      </c>
      <c r="S1377" s="9">
        <f>((($J1377/60)/60)/24)+DATE(1970,1,1)</f>
        <v>42720.066192129627</v>
      </c>
      <c r="T1377" s="9">
        <f>((($I1377/60)/60)/24)+DATE(1970,1,1)</f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IF($D1378=0,0,$E1378*100/$D1378)</f>
        <v>252.48648648648648</v>
      </c>
      <c r="P1378">
        <f>$E1378/$L1378</f>
        <v>55.607142857142854</v>
      </c>
      <c r="Q1378" t="str">
        <f>LEFT($N1378,SEARCH("/",$N1378) - 1)</f>
        <v>music</v>
      </c>
      <c r="R1378" t="str">
        <f>RIGHT($N1378,LEN($N1378) - SEARCH("/",$N1378))</f>
        <v>rock</v>
      </c>
      <c r="S1378" s="9">
        <f>((($J1378/60)/60)/24)+DATE(1970,1,1)</f>
        <v>42677.669050925921</v>
      </c>
      <c r="T1378" s="9">
        <f>((($I1378/60)/60)/24)+DATE(1970,1,1)</f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IF($D1379=0,0,$E1379*100/$D1379)</f>
        <v>116.15384615384616</v>
      </c>
      <c r="P1379">
        <f>$E1379/$L1379</f>
        <v>48.70967741935484</v>
      </c>
      <c r="Q1379" t="str">
        <f>LEFT($N1379,SEARCH("/",$N1379) - 1)</f>
        <v>music</v>
      </c>
      <c r="R1379" t="str">
        <f>RIGHT($N1379,LEN($N1379) - SEARCH("/",$N1379))</f>
        <v>rock</v>
      </c>
      <c r="S1379" s="9">
        <f>((($J1379/60)/60)/24)+DATE(1970,1,1)</f>
        <v>42747.219560185185</v>
      </c>
      <c r="T1379" s="9">
        <f>((($I1379/60)/60)/24)+DATE(1970,1,1)</f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IF($D1380=0,0,$E1380*100/$D1380)</f>
        <v>203.35</v>
      </c>
      <c r="P1380">
        <f>$E1380/$L1380</f>
        <v>30.578947368421051</v>
      </c>
      <c r="Q1380" t="str">
        <f>LEFT($N1380,SEARCH("/",$N1380) - 1)</f>
        <v>music</v>
      </c>
      <c r="R1380" t="str">
        <f>RIGHT($N1380,LEN($N1380) - SEARCH("/",$N1380))</f>
        <v>rock</v>
      </c>
      <c r="S1380" s="9">
        <f>((($J1380/60)/60)/24)+DATE(1970,1,1)</f>
        <v>42568.759374999994</v>
      </c>
      <c r="T1380" s="9">
        <f>((($I1380/60)/60)/24)+DATE(1970,1,1)</f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IF($D1381=0,0,$E1381*100/$D1381)</f>
        <v>111.6</v>
      </c>
      <c r="P1381">
        <f>$E1381/$L1381</f>
        <v>73.907284768211923</v>
      </c>
      <c r="Q1381" t="str">
        <f>LEFT($N1381,SEARCH("/",$N1381) - 1)</f>
        <v>music</v>
      </c>
      <c r="R1381" t="str">
        <f>RIGHT($N1381,LEN($N1381) - SEARCH("/",$N1381))</f>
        <v>rock</v>
      </c>
      <c r="S1381" s="9">
        <f>((($J1381/60)/60)/24)+DATE(1970,1,1)</f>
        <v>42130.491620370376</v>
      </c>
      <c r="T1381" s="9">
        <f>((($I1381/60)/60)/24)+DATE(1970,1,1)</f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IF($D1382=0,0,$E1382*100/$D1382)</f>
        <v>424</v>
      </c>
      <c r="P1382">
        <f>$E1382/$L1382</f>
        <v>21.2</v>
      </c>
      <c r="Q1382" t="str">
        <f>LEFT($N1382,SEARCH("/",$N1382) - 1)</f>
        <v>music</v>
      </c>
      <c r="R1382" t="str">
        <f>RIGHT($N1382,LEN($N1382) - SEARCH("/",$N1382))</f>
        <v>rock</v>
      </c>
      <c r="S1382" s="9">
        <f>((($J1382/60)/60)/24)+DATE(1970,1,1)</f>
        <v>42141.762800925921</v>
      </c>
      <c r="T1382" s="9">
        <f>((($I1382/60)/60)/24)+DATE(1970,1,1)</f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IF($D1383=0,0,$E1383*100/$D1383)</f>
        <v>107.1</v>
      </c>
      <c r="P1383">
        <f>$E1383/$L1383</f>
        <v>73.356164383561648</v>
      </c>
      <c r="Q1383" t="str">
        <f>LEFT($N1383,SEARCH("/",$N1383) - 1)</f>
        <v>music</v>
      </c>
      <c r="R1383" t="str">
        <f>RIGHT($N1383,LEN($N1383) - SEARCH("/",$N1383))</f>
        <v>rock</v>
      </c>
      <c r="S1383" s="9">
        <f>((($J1383/60)/60)/24)+DATE(1970,1,1)</f>
        <v>42703.214409722219</v>
      </c>
      <c r="T1383" s="9">
        <f>((($I1383/60)/60)/24)+DATE(1970,1,1)</f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IF($D1384=0,0,$E1384*100/$D1384)</f>
        <v>104.3625</v>
      </c>
      <c r="P1384">
        <f>$E1384/$L1384</f>
        <v>56.412162162162161</v>
      </c>
      <c r="Q1384" t="str">
        <f>LEFT($N1384,SEARCH("/",$N1384) - 1)</f>
        <v>music</v>
      </c>
      <c r="R1384" t="str">
        <f>RIGHT($N1384,LEN($N1384) - SEARCH("/",$N1384))</f>
        <v>rock</v>
      </c>
      <c r="S1384" s="9">
        <f>((($J1384/60)/60)/24)+DATE(1970,1,1)</f>
        <v>41370.800185185188</v>
      </c>
      <c r="T1384" s="9">
        <f>((($I1384/60)/60)/24)+DATE(1970,1,1)</f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IF($D1385=0,0,$E1385*100/$D1385)</f>
        <v>212.40909090909091</v>
      </c>
      <c r="P1385">
        <f>$E1385/$L1385</f>
        <v>50.247311827956992</v>
      </c>
      <c r="Q1385" t="str">
        <f>LEFT($N1385,SEARCH("/",$N1385) - 1)</f>
        <v>music</v>
      </c>
      <c r="R1385" t="str">
        <f>RIGHT($N1385,LEN($N1385) - SEARCH("/",$N1385))</f>
        <v>rock</v>
      </c>
      <c r="S1385" s="9">
        <f>((($J1385/60)/60)/24)+DATE(1970,1,1)</f>
        <v>42707.074976851851</v>
      </c>
      <c r="T1385" s="9">
        <f>((($I1385/60)/60)/24)+DATE(1970,1,1)</f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IF($D1386=0,0,$E1386*100/$D1386)</f>
        <v>124.08571428571429</v>
      </c>
      <c r="P1386">
        <f>$E1386/$L1386</f>
        <v>68.936507936507937</v>
      </c>
      <c r="Q1386" t="str">
        <f>LEFT($N1386,SEARCH("/",$N1386) - 1)</f>
        <v>music</v>
      </c>
      <c r="R1386" t="str">
        <f>RIGHT($N1386,LEN($N1386) - SEARCH("/",$N1386))</f>
        <v>rock</v>
      </c>
      <c r="S1386" s="9">
        <f>((($J1386/60)/60)/24)+DATE(1970,1,1)</f>
        <v>42160.735208333332</v>
      </c>
      <c r="T1386" s="9">
        <f>((($I1386/60)/60)/24)+DATE(1970,1,1)</f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IF($D1387=0,0,$E1387*100/$D1387)</f>
        <v>110.406125</v>
      </c>
      <c r="P1387">
        <f>$E1387/$L1387</f>
        <v>65.914104477611943</v>
      </c>
      <c r="Q1387" t="str">
        <f>LEFT($N1387,SEARCH("/",$N1387) - 1)</f>
        <v>music</v>
      </c>
      <c r="R1387" t="str">
        <f>RIGHT($N1387,LEN($N1387) - SEARCH("/",$N1387))</f>
        <v>rock</v>
      </c>
      <c r="S1387" s="9">
        <f>((($J1387/60)/60)/24)+DATE(1970,1,1)</f>
        <v>42433.688900462963</v>
      </c>
      <c r="T1387" s="9">
        <f>((($I1387/60)/60)/24)+DATE(1970,1,1)</f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IF($D1388=0,0,$E1388*100/$D1388)</f>
        <v>218.75</v>
      </c>
      <c r="P1388">
        <f>$E1388/$L1388</f>
        <v>62.5</v>
      </c>
      <c r="Q1388" t="str">
        <f>LEFT($N1388,SEARCH("/",$N1388) - 1)</f>
        <v>music</v>
      </c>
      <c r="R1388" t="str">
        <f>RIGHT($N1388,LEN($N1388) - SEARCH("/",$N1388))</f>
        <v>rock</v>
      </c>
      <c r="S1388" s="9">
        <f>((($J1388/60)/60)/24)+DATE(1970,1,1)</f>
        <v>42184.646863425922</v>
      </c>
      <c r="T1388" s="9">
        <f>((($I1388/60)/60)/24)+DATE(1970,1,1)</f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IF($D1389=0,0,$E1389*100/$D1389)</f>
        <v>136.625</v>
      </c>
      <c r="P1389">
        <f>$E1389/$L1389</f>
        <v>70.064102564102569</v>
      </c>
      <c r="Q1389" t="str">
        <f>LEFT($N1389,SEARCH("/",$N1389) - 1)</f>
        <v>music</v>
      </c>
      <c r="R1389" t="str">
        <f>RIGHT($N1389,LEN($N1389) - SEARCH("/",$N1389))</f>
        <v>rock</v>
      </c>
      <c r="S1389" s="9">
        <f>((($J1389/60)/60)/24)+DATE(1970,1,1)</f>
        <v>42126.92123842593</v>
      </c>
      <c r="T1389" s="9">
        <f>((($I1389/60)/60)/24)+DATE(1970,1,1)</f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IF($D1390=0,0,$E1390*100/$D1390)</f>
        <v>134.8074</v>
      </c>
      <c r="P1390">
        <f>$E1390/$L1390</f>
        <v>60.181874999999998</v>
      </c>
      <c r="Q1390" t="str">
        <f>LEFT($N1390,SEARCH("/",$N1390) - 1)</f>
        <v>music</v>
      </c>
      <c r="R1390" t="str">
        <f>RIGHT($N1390,LEN($N1390) - SEARCH("/",$N1390))</f>
        <v>rock</v>
      </c>
      <c r="S1390" s="9">
        <f>((($J1390/60)/60)/24)+DATE(1970,1,1)</f>
        <v>42634.614780092597</v>
      </c>
      <c r="T1390" s="9">
        <f>((($I1390/60)/60)/24)+DATE(1970,1,1)</f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IF($D1391=0,0,$E1391*100/$D1391)</f>
        <v>145.4</v>
      </c>
      <c r="P1391">
        <f>$E1391/$L1391</f>
        <v>21.382352941176471</v>
      </c>
      <c r="Q1391" t="str">
        <f>LEFT($N1391,SEARCH("/",$N1391) - 1)</f>
        <v>music</v>
      </c>
      <c r="R1391" t="str">
        <f>RIGHT($N1391,LEN($N1391) - SEARCH("/",$N1391))</f>
        <v>rock</v>
      </c>
      <c r="S1391" s="9">
        <f>((($J1391/60)/60)/24)+DATE(1970,1,1)</f>
        <v>42565.480983796297</v>
      </c>
      <c r="T1391" s="9">
        <f>((($I1391/60)/60)/24)+DATE(1970,1,1)</f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IF($D1392=0,0,$E1392*100/$D1392)</f>
        <v>109.10714285714286</v>
      </c>
      <c r="P1392">
        <f>$E1392/$L1392</f>
        <v>160.78947368421052</v>
      </c>
      <c r="Q1392" t="str">
        <f>LEFT($N1392,SEARCH("/",$N1392) - 1)</f>
        <v>music</v>
      </c>
      <c r="R1392" t="str">
        <f>RIGHT($N1392,LEN($N1392) - SEARCH("/",$N1392))</f>
        <v>rock</v>
      </c>
      <c r="S1392" s="9">
        <f>((($J1392/60)/60)/24)+DATE(1970,1,1)</f>
        <v>42087.803310185183</v>
      </c>
      <c r="T1392" s="9">
        <f>((($I1392/60)/60)/24)+DATE(1970,1,1)</f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IF($D1393=0,0,$E1393*100/$D1393)</f>
        <v>110.2</v>
      </c>
      <c r="P1393">
        <f>$E1393/$L1393</f>
        <v>42.384615384615387</v>
      </c>
      <c r="Q1393" t="str">
        <f>LEFT($N1393,SEARCH("/",$N1393) - 1)</f>
        <v>music</v>
      </c>
      <c r="R1393" t="str">
        <f>RIGHT($N1393,LEN($N1393) - SEARCH("/",$N1393))</f>
        <v>rock</v>
      </c>
      <c r="S1393" s="9">
        <f>((($J1393/60)/60)/24)+DATE(1970,1,1)</f>
        <v>42193.650671296295</v>
      </c>
      <c r="T1393" s="9">
        <f>((($I1393/60)/60)/24)+DATE(1970,1,1)</f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IF($D1394=0,0,$E1394*100/$D1394)</f>
        <v>113.64</v>
      </c>
      <c r="P1394">
        <f>$E1394/$L1394</f>
        <v>27.317307692307693</v>
      </c>
      <c r="Q1394" t="str">
        <f>LEFT($N1394,SEARCH("/",$N1394) - 1)</f>
        <v>music</v>
      </c>
      <c r="R1394" t="str">
        <f>RIGHT($N1394,LEN($N1394) - SEARCH("/",$N1394))</f>
        <v>rock</v>
      </c>
      <c r="S1394" s="9">
        <f>((($J1394/60)/60)/24)+DATE(1970,1,1)</f>
        <v>42401.154930555553</v>
      </c>
      <c r="T1394" s="9">
        <f>((($I1394/60)/60)/24)+DATE(1970,1,1)</f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IF($D1395=0,0,$E1395*100/$D1395)</f>
        <v>102.35</v>
      </c>
      <c r="P1395">
        <f>$E1395/$L1395</f>
        <v>196.82692307692307</v>
      </c>
      <c r="Q1395" t="str">
        <f>LEFT($N1395,SEARCH("/",$N1395) - 1)</f>
        <v>music</v>
      </c>
      <c r="R1395" t="str">
        <f>RIGHT($N1395,LEN($N1395) - SEARCH("/",$N1395))</f>
        <v>rock</v>
      </c>
      <c r="S1395" s="9">
        <f>((($J1395/60)/60)/24)+DATE(1970,1,1)</f>
        <v>42553.681979166664</v>
      </c>
      <c r="T1395" s="9">
        <f>((($I1395/60)/60)/24)+DATE(1970,1,1)</f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IF($D1396=0,0,$E1396*100/$D1396)</f>
        <v>122.13333333333334</v>
      </c>
      <c r="P1396">
        <f>$E1396/$L1396</f>
        <v>53.882352941176471</v>
      </c>
      <c r="Q1396" t="str">
        <f>LEFT($N1396,SEARCH("/",$N1396) - 1)</f>
        <v>music</v>
      </c>
      <c r="R1396" t="str">
        <f>RIGHT($N1396,LEN($N1396) - SEARCH("/",$N1396))</f>
        <v>rock</v>
      </c>
      <c r="S1396" s="9">
        <f>((($J1396/60)/60)/24)+DATE(1970,1,1)</f>
        <v>42752.144976851851</v>
      </c>
      <c r="T1396" s="9">
        <f>((($I1396/60)/60)/24)+DATE(1970,1,1)</f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IF($D1397=0,0,$E1397*100/$D1397)</f>
        <v>111.88571428571429</v>
      </c>
      <c r="P1397">
        <f>$E1397/$L1397</f>
        <v>47.756097560975611</v>
      </c>
      <c r="Q1397" t="str">
        <f>LEFT($N1397,SEARCH("/",$N1397) - 1)</f>
        <v>music</v>
      </c>
      <c r="R1397" t="str">
        <f>RIGHT($N1397,LEN($N1397) - SEARCH("/",$N1397))</f>
        <v>rock</v>
      </c>
      <c r="S1397" s="9">
        <f>((($J1397/60)/60)/24)+DATE(1970,1,1)</f>
        <v>42719.90834490741</v>
      </c>
      <c r="T1397" s="9">
        <f>((($I1397/60)/60)/24)+DATE(1970,1,1)</f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IF($D1398=0,0,$E1398*100/$D1398)</f>
        <v>107.3</v>
      </c>
      <c r="P1398">
        <f>$E1398/$L1398</f>
        <v>88.191780821917803</v>
      </c>
      <c r="Q1398" t="str">
        <f>LEFT($N1398,SEARCH("/",$N1398) - 1)</f>
        <v>music</v>
      </c>
      <c r="R1398" t="str">
        <f>RIGHT($N1398,LEN($N1398) - SEARCH("/",$N1398))</f>
        <v>rock</v>
      </c>
      <c r="S1398" s="9">
        <f>((($J1398/60)/60)/24)+DATE(1970,1,1)</f>
        <v>42018.99863425926</v>
      </c>
      <c r="T1398" s="9">
        <f>((($I1398/60)/60)/24)+DATE(1970,1,1)</f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IF($D1399=0,0,$E1399*100/$D1399)</f>
        <v>113.85</v>
      </c>
      <c r="P1399">
        <f>$E1399/$L1399</f>
        <v>72.056962025316452</v>
      </c>
      <c r="Q1399" t="str">
        <f>LEFT($N1399,SEARCH("/",$N1399) - 1)</f>
        <v>music</v>
      </c>
      <c r="R1399" t="str">
        <f>RIGHT($N1399,LEN($N1399) - SEARCH("/",$N1399))</f>
        <v>rock</v>
      </c>
      <c r="S1399" s="9">
        <f>((($J1399/60)/60)/24)+DATE(1970,1,1)</f>
        <v>42640.917939814812</v>
      </c>
      <c r="T1399" s="9">
        <f>((($I1399/60)/60)/24)+DATE(1970,1,1)</f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IF($D1400=0,0,$E1400*100/$D1400)</f>
        <v>109.68181818181819</v>
      </c>
      <c r="P1400">
        <f>$E1400/$L1400</f>
        <v>74.246153846153845</v>
      </c>
      <c r="Q1400" t="str">
        <f>LEFT($N1400,SEARCH("/",$N1400) - 1)</f>
        <v>music</v>
      </c>
      <c r="R1400" t="str">
        <f>RIGHT($N1400,LEN($N1400) - SEARCH("/",$N1400))</f>
        <v>rock</v>
      </c>
      <c r="S1400" s="9">
        <f>((($J1400/60)/60)/24)+DATE(1970,1,1)</f>
        <v>42526.874236111107</v>
      </c>
      <c r="T1400" s="9">
        <f>((($I1400/60)/60)/24)+DATE(1970,1,1)</f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IF($D1401=0,0,$E1401*100/$D1401)</f>
        <v>126.14444444444445</v>
      </c>
      <c r="P1401">
        <f>$E1401/$L1401</f>
        <v>61.701086956521742</v>
      </c>
      <c r="Q1401" t="str">
        <f>LEFT($N1401,SEARCH("/",$N1401) - 1)</f>
        <v>music</v>
      </c>
      <c r="R1401" t="str">
        <f>RIGHT($N1401,LEN($N1401) - SEARCH("/",$N1401))</f>
        <v>rock</v>
      </c>
      <c r="S1401" s="9">
        <f>((($J1401/60)/60)/24)+DATE(1970,1,1)</f>
        <v>41889.004317129627</v>
      </c>
      <c r="T1401" s="9">
        <f>((($I1401/60)/60)/24)+DATE(1970,1,1)</f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IF($D1402=0,0,$E1402*100/$D1402)</f>
        <v>167.42857142857142</v>
      </c>
      <c r="P1402">
        <f>$E1402/$L1402</f>
        <v>17.235294117647058</v>
      </c>
      <c r="Q1402" t="str">
        <f>LEFT($N1402,SEARCH("/",$N1402) - 1)</f>
        <v>music</v>
      </c>
      <c r="R1402" t="str">
        <f>RIGHT($N1402,LEN($N1402) - SEARCH("/",$N1402))</f>
        <v>rock</v>
      </c>
      <c r="S1402" s="9">
        <f>((($J1402/60)/60)/24)+DATE(1970,1,1)</f>
        <v>42498.341122685189</v>
      </c>
      <c r="T1402" s="9">
        <f>((($I1402/60)/60)/24)+DATE(1970,1,1)</f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IF($D1403=0,0,$E1403*100/$D1403)</f>
        <v>496.52</v>
      </c>
      <c r="P1403">
        <f>$E1403/$L1403</f>
        <v>51.720833333333331</v>
      </c>
      <c r="Q1403" t="str">
        <f>LEFT($N1403,SEARCH("/",$N1403) - 1)</f>
        <v>music</v>
      </c>
      <c r="R1403" t="str">
        <f>RIGHT($N1403,LEN($N1403) - SEARCH("/",$N1403))</f>
        <v>rock</v>
      </c>
      <c r="S1403" s="9">
        <f>((($J1403/60)/60)/24)+DATE(1970,1,1)</f>
        <v>41399.99622685185</v>
      </c>
      <c r="T1403" s="9">
        <f>((($I1403/60)/60)/24)+DATE(1970,1,1)</f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IF($D1404=0,0,$E1404*100/$D1404)</f>
        <v>109.16</v>
      </c>
      <c r="P1404">
        <f>$E1404/$L1404</f>
        <v>24.150442477876105</v>
      </c>
      <c r="Q1404" t="str">
        <f>LEFT($N1404,SEARCH("/",$N1404) - 1)</f>
        <v>music</v>
      </c>
      <c r="R1404" t="str">
        <f>RIGHT($N1404,LEN($N1404) - SEARCH("/",$N1404))</f>
        <v>rock</v>
      </c>
      <c r="S1404" s="9">
        <f>((($J1404/60)/60)/24)+DATE(1970,1,1)</f>
        <v>42065.053368055553</v>
      </c>
      <c r="T1404" s="9">
        <f>((($I1404/60)/60)/24)+DATE(1970,1,1)</f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IF($D1405=0,0,$E1405*100/$D1405)</f>
        <v>102.575</v>
      </c>
      <c r="P1405">
        <f>$E1405/$L1405</f>
        <v>62.166666666666664</v>
      </c>
      <c r="Q1405" t="str">
        <f>LEFT($N1405,SEARCH("/",$N1405) - 1)</f>
        <v>music</v>
      </c>
      <c r="R1405" t="str">
        <f>RIGHT($N1405,LEN($N1405) - SEARCH("/",$N1405))</f>
        <v>rock</v>
      </c>
      <c r="S1405" s="9">
        <f>((($J1405/60)/60)/24)+DATE(1970,1,1)</f>
        <v>41451.062905092593</v>
      </c>
      <c r="T1405" s="9">
        <f>((($I1405/60)/60)/24)+DATE(1970,1,1)</f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IF($D1406=0,0,$E1406*100/$D1406)</f>
        <v>1.6620689655172414</v>
      </c>
      <c r="P1406">
        <f>$E1406/$L1406</f>
        <v>48.2</v>
      </c>
      <c r="Q1406" t="str">
        <f>LEFT($N1406,SEARCH("/",$N1406) - 1)</f>
        <v>publishing</v>
      </c>
      <c r="R1406" t="str">
        <f>RIGHT($N1406,LEN($N1406) - SEARCH("/",$N1406))</f>
        <v>translations</v>
      </c>
      <c r="S1406" s="9">
        <f>((($J1406/60)/60)/24)+DATE(1970,1,1)</f>
        <v>42032.510243055556</v>
      </c>
      <c r="T1406" s="9">
        <f>((($I1406/60)/60)/24)+DATE(1970,1,1)</f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IF($D1407=0,0,$E1407*100/$D1407)</f>
        <v>0.42</v>
      </c>
      <c r="P1407">
        <f>$E1407/$L1407</f>
        <v>6.1764705882352944</v>
      </c>
      <c r="Q1407" t="str">
        <f>LEFT($N1407,SEARCH("/",$N1407) - 1)</f>
        <v>publishing</v>
      </c>
      <c r="R1407" t="str">
        <f>RIGHT($N1407,LEN($N1407) - SEARCH("/",$N1407))</f>
        <v>translations</v>
      </c>
      <c r="S1407" s="9">
        <f>((($J1407/60)/60)/24)+DATE(1970,1,1)</f>
        <v>41941.680567129632</v>
      </c>
      <c r="T1407" s="9">
        <f>((($I1407/60)/60)/24)+DATE(1970,1,1)</f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IF($D1408=0,0,$E1408*100/$D1408)</f>
        <v>0.125</v>
      </c>
      <c r="P1408">
        <f>$E1408/$L1408</f>
        <v>5</v>
      </c>
      <c r="Q1408" t="str">
        <f>LEFT($N1408,SEARCH("/",$N1408) - 1)</f>
        <v>publishing</v>
      </c>
      <c r="R1408" t="str">
        <f>RIGHT($N1408,LEN($N1408) - SEARCH("/",$N1408))</f>
        <v>translations</v>
      </c>
      <c r="S1408" s="9">
        <f>((($J1408/60)/60)/24)+DATE(1970,1,1)</f>
        <v>42297.432951388888</v>
      </c>
      <c r="T1408" s="9">
        <f>((($I1408/60)/60)/24)+DATE(1970,1,1)</f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IF($D1409=0,0,$E1409*100/$D1409)</f>
        <v>0.5</v>
      </c>
      <c r="P1409">
        <f>$E1409/$L1409</f>
        <v>7.5</v>
      </c>
      <c r="Q1409" t="str">
        <f>LEFT($N1409,SEARCH("/",$N1409) - 1)</f>
        <v>publishing</v>
      </c>
      <c r="R1409" t="str">
        <f>RIGHT($N1409,LEN($N1409) - SEARCH("/",$N1409))</f>
        <v>translations</v>
      </c>
      <c r="S1409" s="9">
        <f>((($J1409/60)/60)/24)+DATE(1970,1,1)</f>
        <v>41838.536782407406</v>
      </c>
      <c r="T1409" s="9">
        <f>((($I1409/60)/60)/24)+DATE(1970,1,1)</f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IF($D1410=0,0,$E1410*100/$D1410)</f>
        <v>7.2</v>
      </c>
      <c r="P1410">
        <f>$E1410/$L1410</f>
        <v>12</v>
      </c>
      <c r="Q1410" t="str">
        <f>LEFT($N1410,SEARCH("/",$N1410) - 1)</f>
        <v>publishing</v>
      </c>
      <c r="R1410" t="str">
        <f>RIGHT($N1410,LEN($N1410) - SEARCH("/",$N1410))</f>
        <v>translations</v>
      </c>
      <c r="S1410" s="9">
        <f>((($J1410/60)/60)/24)+DATE(1970,1,1)</f>
        <v>42291.872175925921</v>
      </c>
      <c r="T1410" s="9">
        <f>((($I1410/60)/60)/24)+DATE(1970,1,1)</f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IF($D1411=0,0,$E1411*100/$D1411)</f>
        <v>0</v>
      </c>
      <c r="P1411" t="e">
        <f>$E1411/$L1411</f>
        <v>#DIV/0!</v>
      </c>
      <c r="Q1411" t="str">
        <f>LEFT($N1411,SEARCH("/",$N1411) - 1)</f>
        <v>publishing</v>
      </c>
      <c r="R1411" t="str">
        <f>RIGHT($N1411,LEN($N1411) - SEARCH("/",$N1411))</f>
        <v>translations</v>
      </c>
      <c r="S1411" s="9">
        <f>((($J1411/60)/60)/24)+DATE(1970,1,1)</f>
        <v>41945.133506944447</v>
      </c>
      <c r="T1411" s="9">
        <f>((($I1411/60)/60)/24)+DATE(1970,1,1)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IF($D1412=0,0,$E1412*100/$D1412)</f>
        <v>1.6666666666666666E-2</v>
      </c>
      <c r="P1412">
        <f>$E1412/$L1412</f>
        <v>1</v>
      </c>
      <c r="Q1412" t="str">
        <f>LEFT($N1412,SEARCH("/",$N1412) - 1)</f>
        <v>publishing</v>
      </c>
      <c r="R1412" t="str">
        <f>RIGHT($N1412,LEN($N1412) - SEARCH("/",$N1412))</f>
        <v>translations</v>
      </c>
      <c r="S1412" s="9">
        <f>((($J1412/60)/60)/24)+DATE(1970,1,1)</f>
        <v>42479.318518518514</v>
      </c>
      <c r="T1412" s="9">
        <f>((($I1412/60)/60)/24)+DATE(1970,1,1)</f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IF($D1413=0,0,$E1413*100/$D1413)</f>
        <v>0.23333333333333334</v>
      </c>
      <c r="P1413">
        <f>$E1413/$L1413</f>
        <v>2.3333333333333335</v>
      </c>
      <c r="Q1413" t="str">
        <f>LEFT($N1413,SEARCH("/",$N1413) - 1)</f>
        <v>publishing</v>
      </c>
      <c r="R1413" t="str">
        <f>RIGHT($N1413,LEN($N1413) - SEARCH("/",$N1413))</f>
        <v>translations</v>
      </c>
      <c r="S1413" s="9">
        <f>((($J1413/60)/60)/24)+DATE(1970,1,1)</f>
        <v>42013.059027777781</v>
      </c>
      <c r="T1413" s="9">
        <f>((($I1413/60)/60)/24)+DATE(1970,1,1)</f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IF($D1414=0,0,$E1414*100/$D1414)</f>
        <v>4.5714285714285712</v>
      </c>
      <c r="P1414">
        <f>$E1414/$L1414</f>
        <v>24.615384615384617</v>
      </c>
      <c r="Q1414" t="str">
        <f>LEFT($N1414,SEARCH("/",$N1414) - 1)</f>
        <v>publishing</v>
      </c>
      <c r="R1414" t="str">
        <f>RIGHT($N1414,LEN($N1414) - SEARCH("/",$N1414))</f>
        <v>translations</v>
      </c>
      <c r="S1414" s="9">
        <f>((($J1414/60)/60)/24)+DATE(1970,1,1)</f>
        <v>41947.063645833332</v>
      </c>
      <c r="T1414" s="9">
        <f>((($I1414/60)/60)/24)+DATE(1970,1,1)</f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IF($D1415=0,0,$E1415*100/$D1415)</f>
        <v>5</v>
      </c>
      <c r="P1415">
        <f>$E1415/$L1415</f>
        <v>100</v>
      </c>
      <c r="Q1415" t="str">
        <f>LEFT($N1415,SEARCH("/",$N1415) - 1)</f>
        <v>publishing</v>
      </c>
      <c r="R1415" t="str">
        <f>RIGHT($N1415,LEN($N1415) - SEARCH("/",$N1415))</f>
        <v>translations</v>
      </c>
      <c r="S1415" s="9">
        <f>((($J1415/60)/60)/24)+DATE(1970,1,1)</f>
        <v>42360.437152777777</v>
      </c>
      <c r="T1415" s="9">
        <f>((($I1415/60)/60)/24)+DATE(1970,1,1)</f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IF($D1416=0,0,$E1416*100/$D1416)</f>
        <v>0.2</v>
      </c>
      <c r="P1416">
        <f>$E1416/$L1416</f>
        <v>1</v>
      </c>
      <c r="Q1416" t="str">
        <f>LEFT($N1416,SEARCH("/",$N1416) - 1)</f>
        <v>publishing</v>
      </c>
      <c r="R1416" t="str">
        <f>RIGHT($N1416,LEN($N1416) - SEARCH("/",$N1416))</f>
        <v>translations</v>
      </c>
      <c r="S1416" s="9">
        <f>((($J1416/60)/60)/24)+DATE(1970,1,1)</f>
        <v>42708.25309027778</v>
      </c>
      <c r="T1416" s="9">
        <f>((($I1416/60)/60)/24)+DATE(1970,1,1)</f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IF($D1417=0,0,$E1417*100/$D1417)</f>
        <v>18.181818181818183</v>
      </c>
      <c r="P1417">
        <f>$E1417/$L1417</f>
        <v>88.888888888888886</v>
      </c>
      <c r="Q1417" t="str">
        <f>LEFT($N1417,SEARCH("/",$N1417) - 1)</f>
        <v>publishing</v>
      </c>
      <c r="R1417" t="str">
        <f>RIGHT($N1417,LEN($N1417) - SEARCH("/",$N1417))</f>
        <v>translations</v>
      </c>
      <c r="S1417" s="9">
        <f>((($J1417/60)/60)/24)+DATE(1970,1,1)</f>
        <v>42192.675821759258</v>
      </c>
      <c r="T1417" s="9">
        <f>((($I1417/60)/60)/24)+DATE(1970,1,1)</f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IF($D1418=0,0,$E1418*100/$D1418)</f>
        <v>0</v>
      </c>
      <c r="P1418" t="e">
        <f>$E1418/$L1418</f>
        <v>#DIV/0!</v>
      </c>
      <c r="Q1418" t="str">
        <f>LEFT($N1418,SEARCH("/",$N1418) - 1)</f>
        <v>publishing</v>
      </c>
      <c r="R1418" t="str">
        <f>RIGHT($N1418,LEN($N1418) - SEARCH("/",$N1418))</f>
        <v>translations</v>
      </c>
      <c r="S1418" s="9">
        <f>((($J1418/60)/60)/24)+DATE(1970,1,1)</f>
        <v>42299.926145833335</v>
      </c>
      <c r="T1418" s="9">
        <f>((($I1418/60)/60)/24)+DATE(1970,1,1)</f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IF($D1419=0,0,$E1419*100/$D1419)</f>
        <v>1.2222222222222223</v>
      </c>
      <c r="P1419">
        <f>$E1419/$L1419</f>
        <v>27.5</v>
      </c>
      <c r="Q1419" t="str">
        <f>LEFT($N1419,SEARCH("/",$N1419) - 1)</f>
        <v>publishing</v>
      </c>
      <c r="R1419" t="str">
        <f>RIGHT($N1419,LEN($N1419) - SEARCH("/",$N1419))</f>
        <v>translations</v>
      </c>
      <c r="S1419" s="9">
        <f>((($J1419/60)/60)/24)+DATE(1970,1,1)</f>
        <v>42232.15016203704</v>
      </c>
      <c r="T1419" s="9">
        <f>((($I1419/60)/60)/24)+DATE(1970,1,1)</f>
        <v>42262.465972222228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IF($D1420=0,0,$E1420*100/$D1420)</f>
        <v>0.2</v>
      </c>
      <c r="P1420">
        <f>$E1420/$L1420</f>
        <v>6</v>
      </c>
      <c r="Q1420" t="str">
        <f>LEFT($N1420,SEARCH("/",$N1420) - 1)</f>
        <v>publishing</v>
      </c>
      <c r="R1420" t="str">
        <f>RIGHT($N1420,LEN($N1420) - SEARCH("/",$N1420))</f>
        <v>translations</v>
      </c>
      <c r="S1420" s="9">
        <f>((($J1420/60)/60)/24)+DATE(1970,1,1)</f>
        <v>42395.456412037034</v>
      </c>
      <c r="T1420" s="9">
        <f>((($I1420/60)/60)/24)+DATE(1970,1,1)</f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IF($D1421=0,0,$E1421*100/$D1421)</f>
        <v>7.0634920634920633</v>
      </c>
      <c r="P1421">
        <f>$E1421/$L1421</f>
        <v>44.5</v>
      </c>
      <c r="Q1421" t="str">
        <f>LEFT($N1421,SEARCH("/",$N1421) - 1)</f>
        <v>publishing</v>
      </c>
      <c r="R1421" t="str">
        <f>RIGHT($N1421,LEN($N1421) - SEARCH("/",$N1421))</f>
        <v>translations</v>
      </c>
      <c r="S1421" s="9">
        <f>((($J1421/60)/60)/24)+DATE(1970,1,1)</f>
        <v>42622.456238425926</v>
      </c>
      <c r="T1421" s="9">
        <f>((($I1421/60)/60)/24)+DATE(1970,1,1)</f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IF($D1422=0,0,$E1422*100/$D1422)</f>
        <v>2.7272727272727271</v>
      </c>
      <c r="P1422">
        <f>$E1422/$L1422</f>
        <v>1</v>
      </c>
      <c r="Q1422" t="str">
        <f>LEFT($N1422,SEARCH("/",$N1422) - 1)</f>
        <v>publishing</v>
      </c>
      <c r="R1422" t="str">
        <f>RIGHT($N1422,LEN($N1422) - SEARCH("/",$N1422))</f>
        <v>translations</v>
      </c>
      <c r="S1422" s="9">
        <f>((($J1422/60)/60)/24)+DATE(1970,1,1)</f>
        <v>42524.667662037042</v>
      </c>
      <c r="T1422" s="9">
        <f>((($I1422/60)/60)/24)+DATE(1970,1,1)</f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IF($D1423=0,0,$E1423*100/$D1423)</f>
        <v>0.1</v>
      </c>
      <c r="P1423">
        <f>$E1423/$L1423</f>
        <v>100</v>
      </c>
      <c r="Q1423" t="str">
        <f>LEFT($N1423,SEARCH("/",$N1423) - 1)</f>
        <v>publishing</v>
      </c>
      <c r="R1423" t="str">
        <f>RIGHT($N1423,LEN($N1423) - SEARCH("/",$N1423))</f>
        <v>translations</v>
      </c>
      <c r="S1423" s="9">
        <f>((($J1423/60)/60)/24)+DATE(1970,1,1)</f>
        <v>42013.915613425925</v>
      </c>
      <c r="T1423" s="9">
        <f>((($I1423/60)/60)/24)+DATE(1970,1,1)</f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IF($D1424=0,0,$E1424*100/$D1424)</f>
        <v>0.104</v>
      </c>
      <c r="P1424">
        <f>$E1424/$L1424</f>
        <v>13</v>
      </c>
      <c r="Q1424" t="str">
        <f>LEFT($N1424,SEARCH("/",$N1424) - 1)</f>
        <v>publishing</v>
      </c>
      <c r="R1424" t="str">
        <f>RIGHT($N1424,LEN($N1424) - SEARCH("/",$N1424))</f>
        <v>translations</v>
      </c>
      <c r="S1424" s="9">
        <f>((($J1424/60)/60)/24)+DATE(1970,1,1)</f>
        <v>42604.239629629628</v>
      </c>
      <c r="T1424" s="9">
        <f>((($I1424/60)/60)/24)+DATE(1970,1,1)</f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IF($D1425=0,0,$E1425*100/$D1425)</f>
        <v>0.33333333333333331</v>
      </c>
      <c r="P1425">
        <f>$E1425/$L1425</f>
        <v>100</v>
      </c>
      <c r="Q1425" t="str">
        <f>LEFT($N1425,SEARCH("/",$N1425) - 1)</f>
        <v>publishing</v>
      </c>
      <c r="R1425" t="str">
        <f>RIGHT($N1425,LEN($N1425) - SEARCH("/",$N1425))</f>
        <v>translations</v>
      </c>
      <c r="S1425" s="9">
        <f>((($J1425/60)/60)/24)+DATE(1970,1,1)</f>
        <v>42340.360312500001</v>
      </c>
      <c r="T1425" s="9">
        <f>((($I1425/60)/60)/24)+DATE(1970,1,1)</f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IF($D1426=0,0,$E1426*100/$D1426)</f>
        <v>20.36</v>
      </c>
      <c r="P1426">
        <f>$E1426/$L1426</f>
        <v>109.07142857142857</v>
      </c>
      <c r="Q1426" t="str">
        <f>LEFT($N1426,SEARCH("/",$N1426) - 1)</f>
        <v>publishing</v>
      </c>
      <c r="R1426" t="str">
        <f>RIGHT($N1426,LEN($N1426) - SEARCH("/",$N1426))</f>
        <v>translations</v>
      </c>
      <c r="S1426" s="9">
        <f>((($J1426/60)/60)/24)+DATE(1970,1,1)</f>
        <v>42676.717615740738</v>
      </c>
      <c r="T1426" s="9">
        <f>((($I1426/60)/60)/24)+DATE(1970,1,1)</f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IF($D1427=0,0,$E1427*100/$D1427)</f>
        <v>0</v>
      </c>
      <c r="P1427" t="e">
        <f>$E1427/$L1427</f>
        <v>#DIV/0!</v>
      </c>
      <c r="Q1427" t="str">
        <f>LEFT($N1427,SEARCH("/",$N1427) - 1)</f>
        <v>publishing</v>
      </c>
      <c r="R1427" t="str">
        <f>RIGHT($N1427,LEN($N1427) - SEARCH("/",$N1427))</f>
        <v>translations</v>
      </c>
      <c r="S1427" s="9">
        <f>((($J1427/60)/60)/24)+DATE(1970,1,1)</f>
        <v>42093.131469907406</v>
      </c>
      <c r="T1427" s="9">
        <f>((($I1427/60)/60)/24)+DATE(1970,1,1)</f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IF($D1428=0,0,$E1428*100/$D1428)</f>
        <v>0</v>
      </c>
      <c r="P1428" t="e">
        <f>$E1428/$L1428</f>
        <v>#DIV/0!</v>
      </c>
      <c r="Q1428" t="str">
        <f>LEFT($N1428,SEARCH("/",$N1428) - 1)</f>
        <v>publishing</v>
      </c>
      <c r="R1428" t="str">
        <f>RIGHT($N1428,LEN($N1428) - SEARCH("/",$N1428))</f>
        <v>translations</v>
      </c>
      <c r="S1428" s="9">
        <f>((($J1428/60)/60)/24)+DATE(1970,1,1)</f>
        <v>42180.390277777777</v>
      </c>
      <c r="T1428" s="9">
        <f>((($I1428/60)/60)/24)+DATE(1970,1,1)</f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IF($D1429=0,0,$E1429*100/$D1429)</f>
        <v>8.3800000000000008</v>
      </c>
      <c r="P1429">
        <f>$E1429/$L1429</f>
        <v>104.75</v>
      </c>
      <c r="Q1429" t="str">
        <f>LEFT($N1429,SEARCH("/",$N1429) - 1)</f>
        <v>publishing</v>
      </c>
      <c r="R1429" t="str">
        <f>RIGHT($N1429,LEN($N1429) - SEARCH("/",$N1429))</f>
        <v>translations</v>
      </c>
      <c r="S1429" s="9">
        <f>((($J1429/60)/60)/24)+DATE(1970,1,1)</f>
        <v>42601.851678240739</v>
      </c>
      <c r="T1429" s="9">
        <f>((($I1429/60)/60)/24)+DATE(1970,1,1)</f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IF($D1430=0,0,$E1430*100/$D1430)</f>
        <v>4.5</v>
      </c>
      <c r="P1430">
        <f>$E1430/$L1430</f>
        <v>15</v>
      </c>
      <c r="Q1430" t="str">
        <f>LEFT($N1430,SEARCH("/",$N1430) - 1)</f>
        <v>publishing</v>
      </c>
      <c r="R1430" t="str">
        <f>RIGHT($N1430,LEN($N1430) - SEARCH("/",$N1430))</f>
        <v>translations</v>
      </c>
      <c r="S1430" s="9">
        <f>((($J1430/60)/60)/24)+DATE(1970,1,1)</f>
        <v>42432.379826388889</v>
      </c>
      <c r="T1430" s="9">
        <f>((($I1430/60)/60)/24)+DATE(1970,1,1)</f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IF($D1431=0,0,$E1431*100/$D1431)</f>
        <v>0</v>
      </c>
      <c r="P1431" t="e">
        <f>$E1431/$L1431</f>
        <v>#DIV/0!</v>
      </c>
      <c r="Q1431" t="str">
        <f>LEFT($N1431,SEARCH("/",$N1431) - 1)</f>
        <v>publishing</v>
      </c>
      <c r="R1431" t="str">
        <f>RIGHT($N1431,LEN($N1431) - SEARCH("/",$N1431))</f>
        <v>translations</v>
      </c>
      <c r="S1431" s="9">
        <f>((($J1431/60)/60)/24)+DATE(1970,1,1)</f>
        <v>42074.060671296291</v>
      </c>
      <c r="T1431" s="9">
        <f>((($I1431/60)/60)/24)+DATE(1970,1,1)</f>
        <v>42104.060671296291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IF($D1432=0,0,$E1432*100/$D1432)</f>
        <v>8.06</v>
      </c>
      <c r="P1432">
        <f>$E1432/$L1432</f>
        <v>80.599999999999994</v>
      </c>
      <c r="Q1432" t="str">
        <f>LEFT($N1432,SEARCH("/",$N1432) - 1)</f>
        <v>publishing</v>
      </c>
      <c r="R1432" t="str">
        <f>RIGHT($N1432,LEN($N1432) - SEARCH("/",$N1432))</f>
        <v>translations</v>
      </c>
      <c r="S1432" s="9">
        <f>((($J1432/60)/60)/24)+DATE(1970,1,1)</f>
        <v>41961.813518518517</v>
      </c>
      <c r="T1432" s="9">
        <f>((($I1432/60)/60)/24)+DATE(1970,1,1)</f>
        <v>41992.813518518517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IF($D1433=0,0,$E1433*100/$D1433)</f>
        <v>31.94705882352941</v>
      </c>
      <c r="P1433">
        <f>$E1433/$L1433</f>
        <v>115.55319148936171</v>
      </c>
      <c r="Q1433" t="str">
        <f>LEFT($N1433,SEARCH("/",$N1433) - 1)</f>
        <v>publishing</v>
      </c>
      <c r="R1433" t="str">
        <f>RIGHT($N1433,LEN($N1433) - SEARCH("/",$N1433))</f>
        <v>translations</v>
      </c>
      <c r="S1433" s="9">
        <f>((($J1433/60)/60)/24)+DATE(1970,1,1)</f>
        <v>42304.210833333331</v>
      </c>
      <c r="T1433" s="9">
        <f>((($I1433/60)/60)/24)+DATE(1970,1,1)</f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IF($D1434=0,0,$E1434*100/$D1434)</f>
        <v>0</v>
      </c>
      <c r="P1434" t="e">
        <f>$E1434/$L1434</f>
        <v>#DIV/0!</v>
      </c>
      <c r="Q1434" t="str">
        <f>LEFT($N1434,SEARCH("/",$N1434) - 1)</f>
        <v>publishing</v>
      </c>
      <c r="R1434" t="str">
        <f>RIGHT($N1434,LEN($N1434) - SEARCH("/",$N1434))</f>
        <v>translations</v>
      </c>
      <c r="S1434" s="9">
        <f>((($J1434/60)/60)/24)+DATE(1970,1,1)</f>
        <v>42175.780416666668</v>
      </c>
      <c r="T1434" s="9">
        <f>((($I1434/60)/60)/24)+DATE(1970,1,1)</f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IF($D1435=0,0,$E1435*100/$D1435)</f>
        <v>6.708333333333333</v>
      </c>
      <c r="P1435">
        <f>$E1435/$L1435</f>
        <v>80.5</v>
      </c>
      <c r="Q1435" t="str">
        <f>LEFT($N1435,SEARCH("/",$N1435) - 1)</f>
        <v>publishing</v>
      </c>
      <c r="R1435" t="str">
        <f>RIGHT($N1435,LEN($N1435) - SEARCH("/",$N1435))</f>
        <v>translations</v>
      </c>
      <c r="S1435" s="9">
        <f>((($J1435/60)/60)/24)+DATE(1970,1,1)</f>
        <v>42673.625868055555</v>
      </c>
      <c r="T1435" s="9">
        <f>((($I1435/60)/60)/24)+DATE(1970,1,1)</f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IF($D1436=0,0,$E1436*100/$D1436)</f>
        <v>9.9878048780487809</v>
      </c>
      <c r="P1436">
        <f>$E1436/$L1436</f>
        <v>744.5454545454545</v>
      </c>
      <c r="Q1436" t="str">
        <f>LEFT($N1436,SEARCH("/",$N1436) - 1)</f>
        <v>publishing</v>
      </c>
      <c r="R1436" t="str">
        <f>RIGHT($N1436,LEN($N1436) - SEARCH("/",$N1436))</f>
        <v>translations</v>
      </c>
      <c r="S1436" s="9">
        <f>((($J1436/60)/60)/24)+DATE(1970,1,1)</f>
        <v>42142.767106481479</v>
      </c>
      <c r="T1436" s="9">
        <f>((($I1436/60)/60)/24)+DATE(1970,1,1)</f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IF($D1437=0,0,$E1437*100/$D1437)</f>
        <v>0.1</v>
      </c>
      <c r="P1437">
        <f>$E1437/$L1437</f>
        <v>7.5</v>
      </c>
      <c r="Q1437" t="str">
        <f>LEFT($N1437,SEARCH("/",$N1437) - 1)</f>
        <v>publishing</v>
      </c>
      <c r="R1437" t="str">
        <f>RIGHT($N1437,LEN($N1437) - SEARCH("/",$N1437))</f>
        <v>translations</v>
      </c>
      <c r="S1437" s="9">
        <f>((($J1437/60)/60)/24)+DATE(1970,1,1)</f>
        <v>42258.780324074076</v>
      </c>
      <c r="T1437" s="9">
        <f>((($I1437/60)/60)/24)+DATE(1970,1,1)</f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IF($D1438=0,0,$E1438*100/$D1438)</f>
        <v>0.77</v>
      </c>
      <c r="P1438">
        <f>$E1438/$L1438</f>
        <v>38.5</v>
      </c>
      <c r="Q1438" t="str">
        <f>LEFT($N1438,SEARCH("/",$N1438) - 1)</f>
        <v>publishing</v>
      </c>
      <c r="R1438" t="str">
        <f>RIGHT($N1438,LEN($N1438) - SEARCH("/",$N1438))</f>
        <v>translations</v>
      </c>
      <c r="S1438" s="9">
        <f>((($J1438/60)/60)/24)+DATE(1970,1,1)</f>
        <v>42391.35019675926</v>
      </c>
      <c r="T1438" s="9">
        <f>((($I1438/60)/60)/24)+DATE(1970,1,1)</f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IF($D1439=0,0,$E1439*100/$D1439)</f>
        <v>26.9</v>
      </c>
      <c r="P1439">
        <f>$E1439/$L1439</f>
        <v>36.68181818181818</v>
      </c>
      <c r="Q1439" t="str">
        <f>LEFT($N1439,SEARCH("/",$N1439) - 1)</f>
        <v>publishing</v>
      </c>
      <c r="R1439" t="str">
        <f>RIGHT($N1439,LEN($N1439) - SEARCH("/",$N1439))</f>
        <v>translations</v>
      </c>
      <c r="S1439" s="9">
        <f>((($J1439/60)/60)/24)+DATE(1970,1,1)</f>
        <v>41796.531701388885</v>
      </c>
      <c r="T1439" s="9">
        <f>((($I1439/60)/60)/24)+DATE(1970,1,1)</f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IF($D1440=0,0,$E1440*100/$D1440)</f>
        <v>3</v>
      </c>
      <c r="P1440">
        <f>$E1440/$L1440</f>
        <v>75</v>
      </c>
      <c r="Q1440" t="str">
        <f>LEFT($N1440,SEARCH("/",$N1440) - 1)</f>
        <v>publishing</v>
      </c>
      <c r="R1440" t="str">
        <f>RIGHT($N1440,LEN($N1440) - SEARCH("/",$N1440))</f>
        <v>translations</v>
      </c>
      <c r="S1440" s="9">
        <f>((($J1440/60)/60)/24)+DATE(1970,1,1)</f>
        <v>42457.871516203704</v>
      </c>
      <c r="T1440" s="9">
        <f>((($I1440/60)/60)/24)+DATE(1970,1,1)</f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IF($D1441=0,0,$E1441*100/$D1441)</f>
        <v>6.6055045871559637</v>
      </c>
      <c r="P1441">
        <f>$E1441/$L1441</f>
        <v>30</v>
      </c>
      <c r="Q1441" t="str">
        <f>LEFT($N1441,SEARCH("/",$N1441) - 1)</f>
        <v>publishing</v>
      </c>
      <c r="R1441" t="str">
        <f>RIGHT($N1441,LEN($N1441) - SEARCH("/",$N1441))</f>
        <v>translations</v>
      </c>
      <c r="S1441" s="9">
        <f>((($J1441/60)/60)/24)+DATE(1970,1,1)</f>
        <v>42040.829872685179</v>
      </c>
      <c r="T1441" s="9">
        <f>((($I1441/60)/60)/24)+DATE(1970,1,1)</f>
        <v>42070.829872685179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IF($D1442=0,0,$E1442*100/$D1442)</f>
        <v>7.6923076923076927E-3</v>
      </c>
      <c r="P1442">
        <f>$E1442/$L1442</f>
        <v>1</v>
      </c>
      <c r="Q1442" t="str">
        <f>LEFT($N1442,SEARCH("/",$N1442) - 1)</f>
        <v>publishing</v>
      </c>
      <c r="R1442" t="str">
        <f>RIGHT($N1442,LEN($N1442) - SEARCH("/",$N1442))</f>
        <v>translations</v>
      </c>
      <c r="S1442" s="9">
        <f>((($J1442/60)/60)/24)+DATE(1970,1,1)</f>
        <v>42486.748414351852</v>
      </c>
      <c r="T1442" s="9">
        <f>((($I1442/60)/60)/24)+DATE(1970,1,1)</f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IF($D1443=0,0,$E1443*100/$D1443)</f>
        <v>1.1222222222222222</v>
      </c>
      <c r="P1443">
        <f>$E1443/$L1443</f>
        <v>673.33333333333337</v>
      </c>
      <c r="Q1443" t="str">
        <f>LEFT($N1443,SEARCH("/",$N1443) - 1)</f>
        <v>publishing</v>
      </c>
      <c r="R1443" t="str">
        <f>RIGHT($N1443,LEN($N1443) - SEARCH("/",$N1443))</f>
        <v>translations</v>
      </c>
      <c r="S1443" s="9">
        <f>((($J1443/60)/60)/24)+DATE(1970,1,1)</f>
        <v>42198.765844907408</v>
      </c>
      <c r="T1443" s="9">
        <f>((($I1443/60)/60)/24)+DATE(1970,1,1)</f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IF($D1444=0,0,$E1444*100/$D1444)</f>
        <v>0</v>
      </c>
      <c r="P1444" t="e">
        <f>$E1444/$L1444</f>
        <v>#DIV/0!</v>
      </c>
      <c r="Q1444" t="str">
        <f>LEFT($N1444,SEARCH("/",$N1444) - 1)</f>
        <v>publishing</v>
      </c>
      <c r="R1444" t="str">
        <f>RIGHT($N1444,LEN($N1444) - SEARCH("/",$N1444))</f>
        <v>translations</v>
      </c>
      <c r="S1444" s="9">
        <f>((($J1444/60)/60)/24)+DATE(1970,1,1)</f>
        <v>42485.64534722222</v>
      </c>
      <c r="T1444" s="9">
        <f>((($I1444/60)/60)/24)+DATE(1970,1,1)</f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IF($D1445=0,0,$E1445*100/$D1445)</f>
        <v>0</v>
      </c>
      <c r="P1445" t="e">
        <f>$E1445/$L1445</f>
        <v>#DIV/0!</v>
      </c>
      <c r="Q1445" t="str">
        <f>LEFT($N1445,SEARCH("/",$N1445) - 1)</f>
        <v>publishing</v>
      </c>
      <c r="R1445" t="str">
        <f>RIGHT($N1445,LEN($N1445) - SEARCH("/",$N1445))</f>
        <v>translations</v>
      </c>
      <c r="S1445" s="9">
        <f>((($J1445/60)/60)/24)+DATE(1970,1,1)</f>
        <v>42707.926030092596</v>
      </c>
      <c r="T1445" s="9">
        <f>((($I1445/60)/60)/24)+DATE(1970,1,1)</f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IF($D1446=0,0,$E1446*100/$D1446)</f>
        <v>0</v>
      </c>
      <c r="P1446" t="e">
        <f>$E1446/$L1446</f>
        <v>#DIV/0!</v>
      </c>
      <c r="Q1446" t="str">
        <f>LEFT($N1446,SEARCH("/",$N1446) - 1)</f>
        <v>publishing</v>
      </c>
      <c r="R1446" t="str">
        <f>RIGHT($N1446,LEN($N1446) - SEARCH("/",$N1446))</f>
        <v>translations</v>
      </c>
      <c r="S1446" s="9">
        <f>((($J1446/60)/60)/24)+DATE(1970,1,1)</f>
        <v>42199.873402777783</v>
      </c>
      <c r="T1446" s="9">
        <f>((($I1446/60)/60)/24)+DATE(1970,1,1)</f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IF($D1447=0,0,$E1447*100/$D1447)</f>
        <v>0</v>
      </c>
      <c r="P1447" t="e">
        <f>$E1447/$L1447</f>
        <v>#DIV/0!</v>
      </c>
      <c r="Q1447" t="str">
        <f>LEFT($N1447,SEARCH("/",$N1447) - 1)</f>
        <v>publishing</v>
      </c>
      <c r="R1447" t="str">
        <f>RIGHT($N1447,LEN($N1447) - SEARCH("/",$N1447))</f>
        <v>translations</v>
      </c>
      <c r="S1447" s="9">
        <f>((($J1447/60)/60)/24)+DATE(1970,1,1)</f>
        <v>42139.542303240742</v>
      </c>
      <c r="T1447" s="9">
        <f>((($I1447/60)/60)/24)+DATE(1970,1,1)</f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IF($D1448=0,0,$E1448*100/$D1448)</f>
        <v>0</v>
      </c>
      <c r="P1448" t="e">
        <f>$E1448/$L1448</f>
        <v>#DIV/0!</v>
      </c>
      <c r="Q1448" t="str">
        <f>LEFT($N1448,SEARCH("/",$N1448) - 1)</f>
        <v>publishing</v>
      </c>
      <c r="R1448" t="str">
        <f>RIGHT($N1448,LEN($N1448) - SEARCH("/",$N1448))</f>
        <v>translations</v>
      </c>
      <c r="S1448" s="9">
        <f>((($J1448/60)/60)/24)+DATE(1970,1,1)</f>
        <v>42461.447662037041</v>
      </c>
      <c r="T1448" s="9">
        <f>((($I1448/60)/60)/24)+DATE(1970,1,1)</f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IF($D1449=0,0,$E1449*100/$D1449)</f>
        <v>1.4999999999999999E-2</v>
      </c>
      <c r="P1449">
        <f>$E1449/$L1449</f>
        <v>25</v>
      </c>
      <c r="Q1449" t="str">
        <f>LEFT($N1449,SEARCH("/",$N1449) - 1)</f>
        <v>publishing</v>
      </c>
      <c r="R1449" t="str">
        <f>RIGHT($N1449,LEN($N1449) - SEARCH("/",$N1449))</f>
        <v>translations</v>
      </c>
      <c r="S1449" s="9">
        <f>((($J1449/60)/60)/24)+DATE(1970,1,1)</f>
        <v>42529.730717592596</v>
      </c>
      <c r="T1449" s="9">
        <f>((($I1449/60)/60)/24)+DATE(1970,1,1)</f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IF($D1450=0,0,$E1450*100/$D1450)</f>
        <v>0</v>
      </c>
      <c r="P1450" t="e">
        <f>$E1450/$L1450</f>
        <v>#DIV/0!</v>
      </c>
      <c r="Q1450" t="str">
        <f>LEFT($N1450,SEARCH("/",$N1450) - 1)</f>
        <v>publishing</v>
      </c>
      <c r="R1450" t="str">
        <f>RIGHT($N1450,LEN($N1450) - SEARCH("/",$N1450))</f>
        <v>translations</v>
      </c>
      <c r="S1450" s="9">
        <f>((($J1450/60)/60)/24)+DATE(1970,1,1)</f>
        <v>42115.936550925922</v>
      </c>
      <c r="T1450" s="9">
        <f>((($I1450/60)/60)/24)+DATE(1970,1,1)</f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IF($D1451=0,0,$E1451*100/$D1451)</f>
        <v>0</v>
      </c>
      <c r="P1451" t="e">
        <f>$E1451/$L1451</f>
        <v>#DIV/0!</v>
      </c>
      <c r="Q1451" t="str">
        <f>LEFT($N1451,SEARCH("/",$N1451) - 1)</f>
        <v>publishing</v>
      </c>
      <c r="R1451" t="str">
        <f>RIGHT($N1451,LEN($N1451) - SEARCH("/",$N1451))</f>
        <v>translations</v>
      </c>
      <c r="S1451" s="9">
        <f>((($J1451/60)/60)/24)+DATE(1970,1,1)</f>
        <v>42086.811400462961</v>
      </c>
      <c r="T1451" s="9">
        <f>((($I1451/60)/60)/24)+DATE(1970,1,1)</f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IF($D1452=0,0,$E1452*100/$D1452)</f>
        <v>1E-3</v>
      </c>
      <c r="P1452">
        <f>$E1452/$L1452</f>
        <v>1</v>
      </c>
      <c r="Q1452" t="str">
        <f>LEFT($N1452,SEARCH("/",$N1452) - 1)</f>
        <v>publishing</v>
      </c>
      <c r="R1452" t="str">
        <f>RIGHT($N1452,LEN($N1452) - SEARCH("/",$N1452))</f>
        <v>translations</v>
      </c>
      <c r="S1452" s="9">
        <f>((($J1452/60)/60)/24)+DATE(1970,1,1)</f>
        <v>42390.171261574069</v>
      </c>
      <c r="T1452" s="9">
        <f>((($I1452/60)/60)/24)+DATE(1970,1,1)</f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IF($D1453=0,0,$E1453*100/$D1453)</f>
        <v>1.0554089709762533E-2</v>
      </c>
      <c r="P1453">
        <f>$E1453/$L1453</f>
        <v>1</v>
      </c>
      <c r="Q1453" t="str">
        <f>LEFT($N1453,SEARCH("/",$N1453) - 1)</f>
        <v>publishing</v>
      </c>
      <c r="R1453" t="str">
        <f>RIGHT($N1453,LEN($N1453) - SEARCH("/",$N1453))</f>
        <v>translations</v>
      </c>
      <c r="S1453" s="9">
        <f>((($J1453/60)/60)/24)+DATE(1970,1,1)</f>
        <v>41931.959016203706</v>
      </c>
      <c r="T1453" s="9">
        <f>((($I1453/60)/60)/24)+DATE(1970,1,1)</f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IF($D1454=0,0,$E1454*100/$D1454)</f>
        <v>0</v>
      </c>
      <c r="P1454" t="e">
        <f>$E1454/$L1454</f>
        <v>#DIV/0!</v>
      </c>
      <c r="Q1454" t="str">
        <f>LEFT($N1454,SEARCH("/",$N1454) - 1)</f>
        <v>publishing</v>
      </c>
      <c r="R1454" t="str">
        <f>RIGHT($N1454,LEN($N1454) - SEARCH("/",$N1454))</f>
        <v>translations</v>
      </c>
      <c r="S1454" s="9">
        <f>((($J1454/60)/60)/24)+DATE(1970,1,1)</f>
        <v>41818.703275462962</v>
      </c>
      <c r="T1454" s="9">
        <f>((($I1454/60)/60)/24)+DATE(1970,1,1)</f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IF($D1455=0,0,$E1455*100/$D1455)</f>
        <v>0</v>
      </c>
      <c r="P1455" t="e">
        <f>$E1455/$L1455</f>
        <v>#DIV/0!</v>
      </c>
      <c r="Q1455" t="str">
        <f>LEFT($N1455,SEARCH("/",$N1455) - 1)</f>
        <v>publishing</v>
      </c>
      <c r="R1455" t="str">
        <f>RIGHT($N1455,LEN($N1455) - SEARCH("/",$N1455))</f>
        <v>translations</v>
      </c>
      <c r="S1455" s="9">
        <f>((($J1455/60)/60)/24)+DATE(1970,1,1)</f>
        <v>42795.696145833332</v>
      </c>
      <c r="T1455" s="9">
        <f>((($I1455/60)/60)/24)+DATE(1970,1,1)</f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IF($D1456=0,0,$E1456*100/$D1456)</f>
        <v>0.8571428571428571</v>
      </c>
      <c r="P1456">
        <f>$E1456/$L1456</f>
        <v>15</v>
      </c>
      <c r="Q1456" t="str">
        <f>LEFT($N1456,SEARCH("/",$N1456) - 1)</f>
        <v>publishing</v>
      </c>
      <c r="R1456" t="str">
        <f>RIGHT($N1456,LEN($N1456) - SEARCH("/",$N1456))</f>
        <v>translations</v>
      </c>
      <c r="S1456" s="9">
        <f>((($J1456/60)/60)/24)+DATE(1970,1,1)</f>
        <v>42463.866666666669</v>
      </c>
      <c r="T1456" s="9">
        <f>((($I1456/60)/60)/24)+DATE(1970,1,1)</f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IF($D1457=0,0,$E1457*100/$D1457)</f>
        <v>10.5</v>
      </c>
      <c r="P1457">
        <f>$E1457/$L1457</f>
        <v>225</v>
      </c>
      <c r="Q1457" t="str">
        <f>LEFT($N1457,SEARCH("/",$N1457) - 1)</f>
        <v>publishing</v>
      </c>
      <c r="R1457" t="str">
        <f>RIGHT($N1457,LEN($N1457) - SEARCH("/",$N1457))</f>
        <v>translations</v>
      </c>
      <c r="S1457" s="9">
        <f>((($J1457/60)/60)/24)+DATE(1970,1,1)</f>
        <v>41832.672685185185</v>
      </c>
      <c r="T1457" s="9">
        <f>((($I1457/60)/60)/24)+DATE(1970,1,1)</f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IF($D1458=0,0,$E1458*100/$D1458)</f>
        <v>2.9</v>
      </c>
      <c r="P1458">
        <f>$E1458/$L1458</f>
        <v>48.333333333333336</v>
      </c>
      <c r="Q1458" t="str">
        <f>LEFT($N1458,SEARCH("/",$N1458) - 1)</f>
        <v>publishing</v>
      </c>
      <c r="R1458" t="str">
        <f>RIGHT($N1458,LEN($N1458) - SEARCH("/",$N1458))</f>
        <v>translations</v>
      </c>
      <c r="S1458" s="9">
        <f>((($J1458/60)/60)/24)+DATE(1970,1,1)</f>
        <v>42708.668576388889</v>
      </c>
      <c r="T1458" s="9">
        <f>((($I1458/60)/60)/24)+DATE(1970,1,1)</f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IF($D1459=0,0,$E1459*100/$D1459)</f>
        <v>0</v>
      </c>
      <c r="P1459" t="e">
        <f>$E1459/$L1459</f>
        <v>#DIV/0!</v>
      </c>
      <c r="Q1459" t="str">
        <f>LEFT($N1459,SEARCH("/",$N1459) - 1)</f>
        <v>publishing</v>
      </c>
      <c r="R1459" t="str">
        <f>RIGHT($N1459,LEN($N1459) - SEARCH("/",$N1459))</f>
        <v>translations</v>
      </c>
      <c r="S1459" s="9">
        <f>((($J1459/60)/60)/24)+DATE(1970,1,1)</f>
        <v>42289.89634259259</v>
      </c>
      <c r="T1459" s="9">
        <f>((($I1459/60)/60)/24)+DATE(1970,1,1)</f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IF($D1460=0,0,$E1460*100/$D1460)</f>
        <v>0</v>
      </c>
      <c r="P1460" t="e">
        <f>$E1460/$L1460</f>
        <v>#DIV/0!</v>
      </c>
      <c r="Q1460" t="str">
        <f>LEFT($N1460,SEARCH("/",$N1460) - 1)</f>
        <v>publishing</v>
      </c>
      <c r="R1460" t="str">
        <f>RIGHT($N1460,LEN($N1460) - SEARCH("/",$N1460))</f>
        <v>translations</v>
      </c>
      <c r="S1460" s="9">
        <f>((($J1460/60)/60)/24)+DATE(1970,1,1)</f>
        <v>41831.705555555556</v>
      </c>
      <c r="T1460" s="9">
        <f>((($I1460/60)/60)/24)+DATE(1970,1,1)</f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IF($D1461=0,0,$E1461*100/$D1461)</f>
        <v>0</v>
      </c>
      <c r="P1461" t="e">
        <f>$E1461/$L1461</f>
        <v>#DIV/0!</v>
      </c>
      <c r="Q1461" t="str">
        <f>LEFT($N1461,SEARCH("/",$N1461) - 1)</f>
        <v>publishing</v>
      </c>
      <c r="R1461" t="str">
        <f>RIGHT($N1461,LEN($N1461) - SEARCH("/",$N1461))</f>
        <v>translations</v>
      </c>
      <c r="S1461" s="9">
        <f>((($J1461/60)/60)/24)+DATE(1970,1,1)</f>
        <v>42312.204814814817</v>
      </c>
      <c r="T1461" s="9">
        <f>((($I1461/60)/60)/24)+DATE(1970,1,1)</f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IF($D1462=0,0,$E1462*100/$D1462)</f>
        <v>0</v>
      </c>
      <c r="P1462" t="e">
        <f>$E1462/$L1462</f>
        <v>#DIV/0!</v>
      </c>
      <c r="Q1462" t="str">
        <f>LEFT($N1462,SEARCH("/",$N1462) - 1)</f>
        <v>publishing</v>
      </c>
      <c r="R1462" t="str">
        <f>RIGHT($N1462,LEN($N1462) - SEARCH("/",$N1462))</f>
        <v>translations</v>
      </c>
      <c r="S1462" s="9">
        <f>((($J1462/60)/60)/24)+DATE(1970,1,1)</f>
        <v>41915.896967592591</v>
      </c>
      <c r="T1462" s="9">
        <f>((($I1462/60)/60)/24)+DATE(1970,1,1)</f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IF($D1463=0,0,$E1463*100/$D1463)</f>
        <v>101.24460000000001</v>
      </c>
      <c r="P1463">
        <f>$E1463/$L1463</f>
        <v>44.66673529411765</v>
      </c>
      <c r="Q1463" t="str">
        <f>LEFT($N1463,SEARCH("/",$N1463) - 1)</f>
        <v>publishing</v>
      </c>
      <c r="R1463" t="str">
        <f>RIGHT($N1463,LEN($N1463) - SEARCH("/",$N1463))</f>
        <v>radio &amp; podcasts</v>
      </c>
      <c r="S1463" s="9">
        <f>((($J1463/60)/60)/24)+DATE(1970,1,1)</f>
        <v>41899.645300925928</v>
      </c>
      <c r="T1463" s="9">
        <f>((($I1463/60)/60)/24)+DATE(1970,1,1)</f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IF($D1464=0,0,$E1464*100/$D1464)</f>
        <v>108.5175</v>
      </c>
      <c r="P1464">
        <f>$E1464/$L1464</f>
        <v>28.937999999999999</v>
      </c>
      <c r="Q1464" t="str">
        <f>LEFT($N1464,SEARCH("/",$N1464) - 1)</f>
        <v>publishing</v>
      </c>
      <c r="R1464" t="str">
        <f>RIGHT($N1464,LEN($N1464) - SEARCH("/",$N1464))</f>
        <v>radio &amp; podcasts</v>
      </c>
      <c r="S1464" s="9">
        <f>((($J1464/60)/60)/24)+DATE(1970,1,1)</f>
        <v>41344.662858796299</v>
      </c>
      <c r="T1464" s="9">
        <f>((($I1464/60)/60)/24)+DATE(1970,1,1)</f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IF($D1465=0,0,$E1465*100/$D1465)</f>
        <v>147.66666666666666</v>
      </c>
      <c r="P1465">
        <f>$E1465/$L1465</f>
        <v>35.44</v>
      </c>
      <c r="Q1465" t="str">
        <f>LEFT($N1465,SEARCH("/",$N1465) - 1)</f>
        <v>publishing</v>
      </c>
      <c r="R1465" t="str">
        <f>RIGHT($N1465,LEN($N1465) - SEARCH("/",$N1465))</f>
        <v>radio &amp; podcasts</v>
      </c>
      <c r="S1465" s="9">
        <f>((($J1465/60)/60)/24)+DATE(1970,1,1)</f>
        <v>41326.911319444444</v>
      </c>
      <c r="T1465" s="9">
        <f>((($I1465/60)/60)/24)+DATE(1970,1,1)</f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IF($D1466=0,0,$E1466*100/$D1466)</f>
        <v>163.19999999999999</v>
      </c>
      <c r="P1466">
        <f>$E1466/$L1466</f>
        <v>34.871794871794869</v>
      </c>
      <c r="Q1466" t="str">
        <f>LEFT($N1466,SEARCH("/",$N1466) - 1)</f>
        <v>publishing</v>
      </c>
      <c r="R1466" t="str">
        <f>RIGHT($N1466,LEN($N1466) - SEARCH("/",$N1466))</f>
        <v>radio &amp; podcasts</v>
      </c>
      <c r="S1466" s="9">
        <f>((($J1466/60)/60)/24)+DATE(1970,1,1)</f>
        <v>41291.661550925928</v>
      </c>
      <c r="T1466" s="9">
        <f>((($I1466/60)/60)/24)+DATE(1970,1,1)</f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IF($D1467=0,0,$E1467*100/$D1467)</f>
        <v>456.41449999999998</v>
      </c>
      <c r="P1467">
        <f>$E1467/$L1467</f>
        <v>52.622732513451197</v>
      </c>
      <c r="Q1467" t="str">
        <f>LEFT($N1467,SEARCH("/",$N1467) - 1)</f>
        <v>publishing</v>
      </c>
      <c r="R1467" t="str">
        <f>RIGHT($N1467,LEN($N1467) - SEARCH("/",$N1467))</f>
        <v>radio &amp; podcasts</v>
      </c>
      <c r="S1467" s="9">
        <f>((($J1467/60)/60)/24)+DATE(1970,1,1)</f>
        <v>40959.734398148146</v>
      </c>
      <c r="T1467" s="9">
        <f>((($I1467/60)/60)/24)+DATE(1970,1,1)</f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IF($D1468=0,0,$E1468*100/$D1468)</f>
        <v>107.8773125</v>
      </c>
      <c r="P1468">
        <f>$E1468/$L1468</f>
        <v>69.598266129032254</v>
      </c>
      <c r="Q1468" t="str">
        <f>LEFT($N1468,SEARCH("/",$N1468) - 1)</f>
        <v>publishing</v>
      </c>
      <c r="R1468" t="str">
        <f>RIGHT($N1468,LEN($N1468) - SEARCH("/",$N1468))</f>
        <v>radio &amp; podcasts</v>
      </c>
      <c r="S1468" s="9">
        <f>((($J1468/60)/60)/24)+DATE(1970,1,1)</f>
        <v>42340.172060185185</v>
      </c>
      <c r="T1468" s="9">
        <f>((($I1468/60)/60)/24)+DATE(1970,1,1)</f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IF($D1469=0,0,$E1469*100/$D1469)</f>
        <v>115.08</v>
      </c>
      <c r="P1469">
        <f>$E1469/$L1469</f>
        <v>76.72</v>
      </c>
      <c r="Q1469" t="str">
        <f>LEFT($N1469,SEARCH("/",$N1469) - 1)</f>
        <v>publishing</v>
      </c>
      <c r="R1469" t="str">
        <f>RIGHT($N1469,LEN($N1469) - SEARCH("/",$N1469))</f>
        <v>radio &amp; podcasts</v>
      </c>
      <c r="S1469" s="9">
        <f>((($J1469/60)/60)/24)+DATE(1970,1,1)</f>
        <v>40933.80190972222</v>
      </c>
      <c r="T1469" s="9">
        <f>((($I1469/60)/60)/24)+DATE(1970,1,1)</f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IF($D1470=0,0,$E1470*100/$D1470)</f>
        <v>102.36842105263158</v>
      </c>
      <c r="P1470">
        <f>$E1470/$L1470</f>
        <v>33.191126279863482</v>
      </c>
      <c r="Q1470" t="str">
        <f>LEFT($N1470,SEARCH("/",$N1470) - 1)</f>
        <v>publishing</v>
      </c>
      <c r="R1470" t="str">
        <f>RIGHT($N1470,LEN($N1470) - SEARCH("/",$N1470))</f>
        <v>radio &amp; podcasts</v>
      </c>
      <c r="S1470" s="9">
        <f>((($J1470/60)/60)/24)+DATE(1970,1,1)</f>
        <v>40646.014456018522</v>
      </c>
      <c r="T1470" s="9">
        <f>((($I1470/60)/60)/24)+DATE(1970,1,1)</f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IF($D1471=0,0,$E1471*100/$D1471)</f>
        <v>108.42485875706215</v>
      </c>
      <c r="P1471">
        <f>$E1471/$L1471</f>
        <v>149.46417445482865</v>
      </c>
      <c r="Q1471" t="str">
        <f>LEFT($N1471,SEARCH("/",$N1471) - 1)</f>
        <v>publishing</v>
      </c>
      <c r="R1471" t="str">
        <f>RIGHT($N1471,LEN($N1471) - SEARCH("/",$N1471))</f>
        <v>radio &amp; podcasts</v>
      </c>
      <c r="S1471" s="9">
        <f>((($J1471/60)/60)/24)+DATE(1970,1,1)</f>
        <v>41290.598483796297</v>
      </c>
      <c r="T1471" s="9">
        <f>((($I1471/60)/60)/24)+DATE(1970,1,1)</f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IF($D1472=0,0,$E1472*100/$D1472)</f>
        <v>125.13333333333334</v>
      </c>
      <c r="P1472">
        <f>$E1472/$L1472</f>
        <v>23.172839506172838</v>
      </c>
      <c r="Q1472" t="str">
        <f>LEFT($N1472,SEARCH("/",$N1472) - 1)</f>
        <v>publishing</v>
      </c>
      <c r="R1472" t="str">
        <f>RIGHT($N1472,LEN($N1472) - SEARCH("/",$N1472))</f>
        <v>radio &amp; podcasts</v>
      </c>
      <c r="S1472" s="9">
        <f>((($J1472/60)/60)/24)+DATE(1970,1,1)</f>
        <v>41250.827118055553</v>
      </c>
      <c r="T1472" s="9">
        <f>((($I1472/60)/60)/24)+DATE(1970,1,1)</f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IF($D1473=0,0,$E1473*100/$D1473)</f>
        <v>103.840625</v>
      </c>
      <c r="P1473">
        <f>$E1473/$L1473</f>
        <v>96.877551020408163</v>
      </c>
      <c r="Q1473" t="str">
        <f>LEFT($N1473,SEARCH("/",$N1473) - 1)</f>
        <v>publishing</v>
      </c>
      <c r="R1473" t="str">
        <f>RIGHT($N1473,LEN($N1473) - SEARCH("/",$N1473))</f>
        <v>radio &amp; podcasts</v>
      </c>
      <c r="S1473" s="9">
        <f>((($J1473/60)/60)/24)+DATE(1970,1,1)</f>
        <v>42073.957569444443</v>
      </c>
      <c r="T1473" s="9">
        <f>((($I1473/60)/60)/24)+DATE(1970,1,1)</f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IF($D1474=0,0,$E1474*100/$D1474)</f>
        <v>138.70400000000001</v>
      </c>
      <c r="P1474">
        <f>$E1474/$L1474</f>
        <v>103.20238095238095</v>
      </c>
      <c r="Q1474" t="str">
        <f>LEFT($N1474,SEARCH("/",$N1474) - 1)</f>
        <v>publishing</v>
      </c>
      <c r="R1474" t="str">
        <f>RIGHT($N1474,LEN($N1474) - SEARCH("/",$N1474))</f>
        <v>radio &amp; podcasts</v>
      </c>
      <c r="S1474" s="9">
        <f>((($J1474/60)/60)/24)+DATE(1970,1,1)</f>
        <v>41533.542858796296</v>
      </c>
      <c r="T1474" s="9">
        <f>((($I1474/60)/60)/24)+DATE(1970,1,1)</f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IF($D1475=0,0,$E1475*100/$D1475)</f>
        <v>120.51600000000001</v>
      </c>
      <c r="P1475">
        <f>$E1475/$L1475</f>
        <v>38.462553191489363</v>
      </c>
      <c r="Q1475" t="str">
        <f>LEFT($N1475,SEARCH("/",$N1475) - 1)</f>
        <v>publishing</v>
      </c>
      <c r="R1475" t="str">
        <f>RIGHT($N1475,LEN($N1475) - SEARCH("/",$N1475))</f>
        <v>radio &amp; podcasts</v>
      </c>
      <c r="S1475" s="9">
        <f>((($J1475/60)/60)/24)+DATE(1970,1,1)</f>
        <v>40939.979618055557</v>
      </c>
      <c r="T1475" s="9">
        <f>((($I1475/60)/60)/24)+DATE(1970,1,1)</f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IF($D1476=0,0,$E1476*100/$D1476)</f>
        <v>112.26666666666667</v>
      </c>
      <c r="P1476">
        <f>$E1476/$L1476</f>
        <v>44.315789473684212</v>
      </c>
      <c r="Q1476" t="str">
        <f>LEFT($N1476,SEARCH("/",$N1476) - 1)</f>
        <v>publishing</v>
      </c>
      <c r="R1476" t="str">
        <f>RIGHT($N1476,LEN($N1476) - SEARCH("/",$N1476))</f>
        <v>radio &amp; podcasts</v>
      </c>
      <c r="S1476" s="9">
        <f>((($J1476/60)/60)/24)+DATE(1970,1,1)</f>
        <v>41500.727916666663</v>
      </c>
      <c r="T1476" s="9">
        <f>((($I1476/60)/60)/24)+DATE(1970,1,1)</f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IF($D1477=0,0,$E1477*100/$D1477)</f>
        <v>188.66966666666667</v>
      </c>
      <c r="P1477">
        <f>$E1477/$L1477</f>
        <v>64.173356009070289</v>
      </c>
      <c r="Q1477" t="str">
        <f>LEFT($N1477,SEARCH("/",$N1477) - 1)</f>
        <v>publishing</v>
      </c>
      <c r="R1477" t="str">
        <f>RIGHT($N1477,LEN($N1477) - SEARCH("/",$N1477))</f>
        <v>radio &amp; podcasts</v>
      </c>
      <c r="S1477" s="9">
        <f>((($J1477/60)/60)/24)+DATE(1970,1,1)</f>
        <v>41960.722951388889</v>
      </c>
      <c r="T1477" s="9">
        <f>((($I1477/60)/60)/24)+DATE(1970,1,1)</f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IF($D1478=0,0,$E1478*100/$D1478)</f>
        <v>661.55466666666666</v>
      </c>
      <c r="P1478">
        <f>$E1478/$L1478</f>
        <v>43.333275109170302</v>
      </c>
      <c r="Q1478" t="str">
        <f>LEFT($N1478,SEARCH("/",$N1478) - 1)</f>
        <v>publishing</v>
      </c>
      <c r="R1478" t="str">
        <f>RIGHT($N1478,LEN($N1478) - SEARCH("/",$N1478))</f>
        <v>radio &amp; podcasts</v>
      </c>
      <c r="S1478" s="9">
        <f>((($J1478/60)/60)/24)+DATE(1970,1,1)</f>
        <v>40766.041921296295</v>
      </c>
      <c r="T1478" s="9">
        <f>((($I1478/60)/60)/24)+DATE(1970,1,1)</f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IF($D1479=0,0,$E1479*100/$D1479)</f>
        <v>111.31</v>
      </c>
      <c r="P1479">
        <f>$E1479/$L1479</f>
        <v>90.495934959349597</v>
      </c>
      <c r="Q1479" t="str">
        <f>LEFT($N1479,SEARCH("/",$N1479) - 1)</f>
        <v>publishing</v>
      </c>
      <c r="R1479" t="str">
        <f>RIGHT($N1479,LEN($N1479) - SEARCH("/",$N1479))</f>
        <v>radio &amp; podcasts</v>
      </c>
      <c r="S1479" s="9">
        <f>((($J1479/60)/60)/24)+DATE(1970,1,1)</f>
        <v>40840.615787037037</v>
      </c>
      <c r="T1479" s="9">
        <f>((($I1479/60)/60)/24)+DATE(1970,1,1)</f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IF($D1480=0,0,$E1480*100/$D1480)</f>
        <v>1181.6142199999999</v>
      </c>
      <c r="P1480">
        <f>$E1480/$L1480</f>
        <v>29.187190495010373</v>
      </c>
      <c r="Q1480" t="str">
        <f>LEFT($N1480,SEARCH("/",$N1480) - 1)</f>
        <v>publishing</v>
      </c>
      <c r="R1480" t="str">
        <f>RIGHT($N1480,LEN($N1480) - SEARCH("/",$N1480))</f>
        <v>radio &amp; podcasts</v>
      </c>
      <c r="S1480" s="9">
        <f>((($J1480/60)/60)/24)+DATE(1970,1,1)</f>
        <v>41394.871678240743</v>
      </c>
      <c r="T1480" s="9">
        <f>((($I1480/60)/60)/24)+DATE(1970,1,1)</f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IF($D1481=0,0,$E1481*100/$D1481)</f>
        <v>137.375</v>
      </c>
      <c r="P1481">
        <f>$E1481/$L1481</f>
        <v>30.95774647887324</v>
      </c>
      <c r="Q1481" t="str">
        <f>LEFT($N1481,SEARCH("/",$N1481) - 1)</f>
        <v>publishing</v>
      </c>
      <c r="R1481" t="str">
        <f>RIGHT($N1481,LEN($N1481) - SEARCH("/",$N1481))</f>
        <v>radio &amp; podcasts</v>
      </c>
      <c r="S1481" s="9">
        <f>((($J1481/60)/60)/24)+DATE(1970,1,1)</f>
        <v>41754.745243055557</v>
      </c>
      <c r="T1481" s="9">
        <f>((($I1481/60)/60)/24)+DATE(1970,1,1)</f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IF($D1482=0,0,$E1482*100/$D1482)</f>
        <v>117.04040000000001</v>
      </c>
      <c r="P1482">
        <f>$E1482/$L1482</f>
        <v>92.157795275590544</v>
      </c>
      <c r="Q1482" t="str">
        <f>LEFT($N1482,SEARCH("/",$N1482) - 1)</f>
        <v>publishing</v>
      </c>
      <c r="R1482" t="str">
        <f>RIGHT($N1482,LEN($N1482) - SEARCH("/",$N1482))</f>
        <v>radio &amp; podcasts</v>
      </c>
      <c r="S1482" s="9">
        <f>((($J1482/60)/60)/24)+DATE(1970,1,1)</f>
        <v>41464.934016203704</v>
      </c>
      <c r="T1482" s="9">
        <f>((($I1482/60)/60)/24)+DATE(1970,1,1)</f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IF($D1483=0,0,$E1483*100/$D1483)</f>
        <v>2.1</v>
      </c>
      <c r="P1483">
        <f>$E1483/$L1483</f>
        <v>17.5</v>
      </c>
      <c r="Q1483" t="str">
        <f>LEFT($N1483,SEARCH("/",$N1483) - 1)</f>
        <v>publishing</v>
      </c>
      <c r="R1483" t="str">
        <f>RIGHT($N1483,LEN($N1483) - SEARCH("/",$N1483))</f>
        <v>fiction</v>
      </c>
      <c r="S1483" s="9">
        <f>((($J1483/60)/60)/24)+DATE(1970,1,1)</f>
        <v>41550.922974537039</v>
      </c>
      <c r="T1483" s="9">
        <f>((($I1483/60)/60)/24)+DATE(1970,1,1)</f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IF($D1484=0,0,$E1484*100/$D1484)</f>
        <v>0.1</v>
      </c>
      <c r="P1484">
        <f>$E1484/$L1484</f>
        <v>5</v>
      </c>
      <c r="Q1484" t="str">
        <f>LEFT($N1484,SEARCH("/",$N1484) - 1)</f>
        <v>publishing</v>
      </c>
      <c r="R1484" t="str">
        <f>RIGHT($N1484,LEN($N1484) - SEARCH("/",$N1484))</f>
        <v>fiction</v>
      </c>
      <c r="S1484" s="9">
        <f>((($J1484/60)/60)/24)+DATE(1970,1,1)</f>
        <v>41136.85805555556</v>
      </c>
      <c r="T1484" s="9">
        <f>((($I1484/60)/60)/24)+DATE(1970,1,1)</f>
        <v>41159.32708333333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IF($D1485=0,0,$E1485*100/$D1485)</f>
        <v>0.7142857142857143</v>
      </c>
      <c r="P1485">
        <f>$E1485/$L1485</f>
        <v>25</v>
      </c>
      <c r="Q1485" t="str">
        <f>LEFT($N1485,SEARCH("/",$N1485) - 1)</f>
        <v>publishing</v>
      </c>
      <c r="R1485" t="str">
        <f>RIGHT($N1485,LEN($N1485) - SEARCH("/",$N1485))</f>
        <v>fiction</v>
      </c>
      <c r="S1485" s="9">
        <f>((($J1485/60)/60)/24)+DATE(1970,1,1)</f>
        <v>42548.192997685182</v>
      </c>
      <c r="T1485" s="9">
        <f>((($I1485/60)/60)/24)+DATE(1970,1,1)</f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IF($D1486=0,0,$E1486*100/$D1486)</f>
        <v>0</v>
      </c>
      <c r="P1486" t="e">
        <f>$E1486/$L1486</f>
        <v>#DIV/0!</v>
      </c>
      <c r="Q1486" t="str">
        <f>LEFT($N1486,SEARCH("/",$N1486) - 1)</f>
        <v>publishing</v>
      </c>
      <c r="R1486" t="str">
        <f>RIGHT($N1486,LEN($N1486) - SEARCH("/",$N1486))</f>
        <v>fiction</v>
      </c>
      <c r="S1486" s="9">
        <f>((($J1486/60)/60)/24)+DATE(1970,1,1)</f>
        <v>41053.200960648144</v>
      </c>
      <c r="T1486" s="9">
        <f>((($I1486/60)/60)/24)+DATE(1970,1,1)</f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IF($D1487=0,0,$E1487*100/$D1487)</f>
        <v>2.2388059701492535</v>
      </c>
      <c r="P1487">
        <f>$E1487/$L1487</f>
        <v>50</v>
      </c>
      <c r="Q1487" t="str">
        <f>LEFT($N1487,SEARCH("/",$N1487) - 1)</f>
        <v>publishing</v>
      </c>
      <c r="R1487" t="str">
        <f>RIGHT($N1487,LEN($N1487) - SEARCH("/",$N1487))</f>
        <v>fiction</v>
      </c>
      <c r="S1487" s="9">
        <f>((($J1487/60)/60)/24)+DATE(1970,1,1)</f>
        <v>42130.795983796299</v>
      </c>
      <c r="T1487" s="9">
        <f>((($I1487/60)/60)/24)+DATE(1970,1,1)</f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IF($D1488=0,0,$E1488*100/$D1488)</f>
        <v>0.24</v>
      </c>
      <c r="P1488">
        <f>$E1488/$L1488</f>
        <v>16</v>
      </c>
      <c r="Q1488" t="str">
        <f>LEFT($N1488,SEARCH("/",$N1488) - 1)</f>
        <v>publishing</v>
      </c>
      <c r="R1488" t="str">
        <f>RIGHT($N1488,LEN($N1488) - SEARCH("/",$N1488))</f>
        <v>fiction</v>
      </c>
      <c r="S1488" s="9">
        <f>((($J1488/60)/60)/24)+DATE(1970,1,1)</f>
        <v>42032.168530092589</v>
      </c>
      <c r="T1488" s="9">
        <f>((($I1488/60)/60)/24)+DATE(1970,1,1)</f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IF($D1489=0,0,$E1489*100/$D1489)</f>
        <v>0</v>
      </c>
      <c r="P1489" t="e">
        <f>$E1489/$L1489</f>
        <v>#DIV/0!</v>
      </c>
      <c r="Q1489" t="str">
        <f>LEFT($N1489,SEARCH("/",$N1489) - 1)</f>
        <v>publishing</v>
      </c>
      <c r="R1489" t="str">
        <f>RIGHT($N1489,LEN($N1489) - SEARCH("/",$N1489))</f>
        <v>fiction</v>
      </c>
      <c r="S1489" s="9">
        <f>((($J1489/60)/60)/24)+DATE(1970,1,1)</f>
        <v>42554.917488425926</v>
      </c>
      <c r="T1489" s="9">
        <f>((($I1489/60)/60)/24)+DATE(1970,1,1)</f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IF($D1490=0,0,$E1490*100/$D1490)</f>
        <v>2.4</v>
      </c>
      <c r="P1490">
        <f>$E1490/$L1490</f>
        <v>60</v>
      </c>
      <c r="Q1490" t="str">
        <f>LEFT($N1490,SEARCH("/",$N1490) - 1)</f>
        <v>publishing</v>
      </c>
      <c r="R1490" t="str">
        <f>RIGHT($N1490,LEN($N1490) - SEARCH("/",$N1490))</f>
        <v>fiction</v>
      </c>
      <c r="S1490" s="9">
        <f>((($J1490/60)/60)/24)+DATE(1970,1,1)</f>
        <v>41614.563194444447</v>
      </c>
      <c r="T1490" s="9">
        <f>((($I1490/60)/60)/24)+DATE(1970,1,1)</f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IF($D1491=0,0,$E1491*100/$D1491)</f>
        <v>0</v>
      </c>
      <c r="P1491" t="e">
        <f>$E1491/$L1491</f>
        <v>#DIV/0!</v>
      </c>
      <c r="Q1491" t="str">
        <f>LEFT($N1491,SEARCH("/",$N1491) - 1)</f>
        <v>publishing</v>
      </c>
      <c r="R1491" t="str">
        <f>RIGHT($N1491,LEN($N1491) - SEARCH("/",$N1491))</f>
        <v>fiction</v>
      </c>
      <c r="S1491" s="9">
        <f>((($J1491/60)/60)/24)+DATE(1970,1,1)</f>
        <v>41198.611712962964</v>
      </c>
      <c r="T1491" s="9">
        <f>((($I1491/60)/60)/24)+DATE(1970,1,1)</f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IF($D1492=0,0,$E1492*100/$D1492)</f>
        <v>30.862068965517242</v>
      </c>
      <c r="P1492">
        <f>$E1492/$L1492</f>
        <v>47.10526315789474</v>
      </c>
      <c r="Q1492" t="str">
        <f>LEFT($N1492,SEARCH("/",$N1492) - 1)</f>
        <v>publishing</v>
      </c>
      <c r="R1492" t="str">
        <f>RIGHT($N1492,LEN($N1492) - SEARCH("/",$N1492))</f>
        <v>fiction</v>
      </c>
      <c r="S1492" s="9">
        <f>((($J1492/60)/60)/24)+DATE(1970,1,1)</f>
        <v>41520.561041666668</v>
      </c>
      <c r="T1492" s="9">
        <f>((($I1492/60)/60)/24)+DATE(1970,1,1)</f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IF($D1493=0,0,$E1493*100/$D1493)</f>
        <v>8.3333333333333339</v>
      </c>
      <c r="P1493">
        <f>$E1493/$L1493</f>
        <v>100</v>
      </c>
      <c r="Q1493" t="str">
        <f>LEFT($N1493,SEARCH("/",$N1493) - 1)</f>
        <v>publishing</v>
      </c>
      <c r="R1493" t="str">
        <f>RIGHT($N1493,LEN($N1493) - SEARCH("/",$N1493))</f>
        <v>fiction</v>
      </c>
      <c r="S1493" s="9">
        <f>((($J1493/60)/60)/24)+DATE(1970,1,1)</f>
        <v>41991.713460648149</v>
      </c>
      <c r="T1493" s="9">
        <f>((($I1493/60)/60)/24)+DATE(1970,1,1)</f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IF($D1494=0,0,$E1494*100/$D1494)</f>
        <v>0.75</v>
      </c>
      <c r="P1494">
        <f>$E1494/$L1494</f>
        <v>15</v>
      </c>
      <c r="Q1494" t="str">
        <f>LEFT($N1494,SEARCH("/",$N1494) - 1)</f>
        <v>publishing</v>
      </c>
      <c r="R1494" t="str">
        <f>RIGHT($N1494,LEN($N1494) - SEARCH("/",$N1494))</f>
        <v>fiction</v>
      </c>
      <c r="S1494" s="9">
        <f>((($J1494/60)/60)/24)+DATE(1970,1,1)</f>
        <v>40682.884791666671</v>
      </c>
      <c r="T1494" s="9">
        <f>((($I1494/60)/60)/24)+DATE(1970,1,1)</f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IF($D1495=0,0,$E1495*100/$D1495)</f>
        <v>0</v>
      </c>
      <c r="P1495" t="e">
        <f>$E1495/$L1495</f>
        <v>#DIV/0!</v>
      </c>
      <c r="Q1495" t="str">
        <f>LEFT($N1495,SEARCH("/",$N1495) - 1)</f>
        <v>publishing</v>
      </c>
      <c r="R1495" t="str">
        <f>RIGHT($N1495,LEN($N1495) - SEARCH("/",$N1495))</f>
        <v>fiction</v>
      </c>
      <c r="S1495" s="9">
        <f>((($J1495/60)/60)/24)+DATE(1970,1,1)</f>
        <v>41411.866608796299</v>
      </c>
      <c r="T1495" s="9">
        <f>((($I1495/60)/60)/24)+DATE(1970,1,1)</f>
        <v>41441.866608796299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IF($D1496=0,0,$E1496*100/$D1496)</f>
        <v>8.9</v>
      </c>
      <c r="P1496">
        <f>$E1496/$L1496</f>
        <v>40.454545454545453</v>
      </c>
      <c r="Q1496" t="str">
        <f>LEFT($N1496,SEARCH("/",$N1496) - 1)</f>
        <v>publishing</v>
      </c>
      <c r="R1496" t="str">
        <f>RIGHT($N1496,LEN($N1496) - SEARCH("/",$N1496))</f>
        <v>fiction</v>
      </c>
      <c r="S1496" s="9">
        <f>((($J1496/60)/60)/24)+DATE(1970,1,1)</f>
        <v>42067.722372685181</v>
      </c>
      <c r="T1496" s="9">
        <f>((($I1496/60)/60)/24)+DATE(1970,1,1)</f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IF($D1497=0,0,$E1497*100/$D1497)</f>
        <v>0</v>
      </c>
      <c r="P1497" t="e">
        <f>$E1497/$L1497</f>
        <v>#DIV/0!</v>
      </c>
      <c r="Q1497" t="str">
        <f>LEFT($N1497,SEARCH("/",$N1497) - 1)</f>
        <v>publishing</v>
      </c>
      <c r="R1497" t="str">
        <f>RIGHT($N1497,LEN($N1497) - SEARCH("/",$N1497))</f>
        <v>fiction</v>
      </c>
      <c r="S1497" s="9">
        <f>((($J1497/60)/60)/24)+DATE(1970,1,1)</f>
        <v>40752.789710648147</v>
      </c>
      <c r="T1497" s="9">
        <f>((($I1497/60)/60)/24)+DATE(1970,1,1)</f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IF($D1498=0,0,$E1498*100/$D1498)</f>
        <v>0</v>
      </c>
      <c r="P1498" t="e">
        <f>$E1498/$L1498</f>
        <v>#DIV/0!</v>
      </c>
      <c r="Q1498" t="str">
        <f>LEFT($N1498,SEARCH("/",$N1498) - 1)</f>
        <v>publishing</v>
      </c>
      <c r="R1498" t="str">
        <f>RIGHT($N1498,LEN($N1498) - SEARCH("/",$N1498))</f>
        <v>fiction</v>
      </c>
      <c r="S1498" s="9">
        <f>((($J1498/60)/60)/24)+DATE(1970,1,1)</f>
        <v>41838.475219907406</v>
      </c>
      <c r="T1498" s="9">
        <f>((($I1498/60)/60)/24)+DATE(1970,1,1)</f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IF($D1499=0,0,$E1499*100/$D1499)</f>
        <v>6.6666666666666671E-3</v>
      </c>
      <c r="P1499">
        <f>$E1499/$L1499</f>
        <v>1</v>
      </c>
      <c r="Q1499" t="str">
        <f>LEFT($N1499,SEARCH("/",$N1499) - 1)</f>
        <v>publishing</v>
      </c>
      <c r="R1499" t="str">
        <f>RIGHT($N1499,LEN($N1499) - SEARCH("/",$N1499))</f>
        <v>fiction</v>
      </c>
      <c r="S1499" s="9">
        <f>((($J1499/60)/60)/24)+DATE(1970,1,1)</f>
        <v>41444.64261574074</v>
      </c>
      <c r="T1499" s="9">
        <f>((($I1499/60)/60)/24)+DATE(1970,1,1)</f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IF($D1500=0,0,$E1500*100/$D1500)</f>
        <v>1.9</v>
      </c>
      <c r="P1500">
        <f>$E1500/$L1500</f>
        <v>19</v>
      </c>
      <c r="Q1500" t="str">
        <f>LEFT($N1500,SEARCH("/",$N1500) - 1)</f>
        <v>publishing</v>
      </c>
      <c r="R1500" t="str">
        <f>RIGHT($N1500,LEN($N1500) - SEARCH("/",$N1500))</f>
        <v>fiction</v>
      </c>
      <c r="S1500" s="9">
        <f>((($J1500/60)/60)/24)+DATE(1970,1,1)</f>
        <v>41840.983541666668</v>
      </c>
      <c r="T1500" s="9">
        <f>((($I1500/60)/60)/24)+DATE(1970,1,1)</f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IF($D1501=0,0,$E1501*100/$D1501)</f>
        <v>0.25</v>
      </c>
      <c r="P1501">
        <f>$E1501/$L1501</f>
        <v>5</v>
      </c>
      <c r="Q1501" t="str">
        <f>LEFT($N1501,SEARCH("/",$N1501) - 1)</f>
        <v>publishing</v>
      </c>
      <c r="R1501" t="str">
        <f>RIGHT($N1501,LEN($N1501) - SEARCH("/",$N1501))</f>
        <v>fiction</v>
      </c>
      <c r="S1501" s="9">
        <f>((($J1501/60)/60)/24)+DATE(1970,1,1)</f>
        <v>42527.007326388892</v>
      </c>
      <c r="T1501" s="9">
        <f>((($I1501/60)/60)/24)+DATE(1970,1,1)</f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IF($D1502=0,0,$E1502*100/$D1502)</f>
        <v>25.035714285714285</v>
      </c>
      <c r="P1502">
        <f>$E1502/$L1502</f>
        <v>46.733333333333334</v>
      </c>
      <c r="Q1502" t="str">
        <f>LEFT($N1502,SEARCH("/",$N1502) - 1)</f>
        <v>publishing</v>
      </c>
      <c r="R1502" t="str">
        <f>RIGHT($N1502,LEN($N1502) - SEARCH("/",$N1502))</f>
        <v>fiction</v>
      </c>
      <c r="S1502" s="9">
        <f>((($J1502/60)/60)/24)+DATE(1970,1,1)</f>
        <v>41365.904594907406</v>
      </c>
      <c r="T1502" s="9">
        <f>((($I1502/60)/60)/24)+DATE(1970,1,1)</f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IF($D1503=0,0,$E1503*100/$D1503)</f>
        <v>166.33076923076922</v>
      </c>
      <c r="P1503">
        <f>$E1503/$L1503</f>
        <v>97.731073446327684</v>
      </c>
      <c r="Q1503" t="str">
        <f>LEFT($N1503,SEARCH("/",$N1503) - 1)</f>
        <v>photography</v>
      </c>
      <c r="R1503" t="str">
        <f>RIGHT($N1503,LEN($N1503) - SEARCH("/",$N1503))</f>
        <v>photobooks</v>
      </c>
      <c r="S1503" s="9">
        <f>((($J1503/60)/60)/24)+DATE(1970,1,1)</f>
        <v>42163.583599537036</v>
      </c>
      <c r="T1503" s="9">
        <f>((($I1503/60)/60)/24)+DATE(1970,1,1)</f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IF($D1504=0,0,$E1504*100/$D1504)</f>
        <v>101.44545454545455</v>
      </c>
      <c r="P1504">
        <f>$E1504/$L1504</f>
        <v>67.835866261398181</v>
      </c>
      <c r="Q1504" t="str">
        <f>LEFT($N1504,SEARCH("/",$N1504) - 1)</f>
        <v>photography</v>
      </c>
      <c r="R1504" t="str">
        <f>RIGHT($N1504,LEN($N1504) - SEARCH("/",$N1504))</f>
        <v>photobooks</v>
      </c>
      <c r="S1504" s="9">
        <f>((($J1504/60)/60)/24)+DATE(1970,1,1)</f>
        <v>42426.542592592596</v>
      </c>
      <c r="T1504" s="9">
        <f>((($I1504/60)/60)/24)+DATE(1970,1,1)</f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IF($D1505=0,0,$E1505*100/$D1505)</f>
        <v>107.89146666666667</v>
      </c>
      <c r="P1505">
        <f>$E1505/$L1505</f>
        <v>56.98492957746479</v>
      </c>
      <c r="Q1505" t="str">
        <f>LEFT($N1505,SEARCH("/",$N1505) - 1)</f>
        <v>photography</v>
      </c>
      <c r="R1505" t="str">
        <f>RIGHT($N1505,LEN($N1505) - SEARCH("/",$N1505))</f>
        <v>photobooks</v>
      </c>
      <c r="S1505" s="9">
        <f>((($J1505/60)/60)/24)+DATE(1970,1,1)</f>
        <v>42606.347233796296</v>
      </c>
      <c r="T1505" s="9">
        <f>((($I1505/60)/60)/24)+DATE(1970,1,1)</f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IF($D1506=0,0,$E1506*100/$D1506)</f>
        <v>277.93846153846152</v>
      </c>
      <c r="P1506">
        <f>$E1506/$L1506</f>
        <v>67.159851301115239</v>
      </c>
      <c r="Q1506" t="str">
        <f>LEFT($N1506,SEARCH("/",$N1506) - 1)</f>
        <v>photography</v>
      </c>
      <c r="R1506" t="str">
        <f>RIGHT($N1506,LEN($N1506) - SEARCH("/",$N1506))</f>
        <v>photobooks</v>
      </c>
      <c r="S1506" s="9">
        <f>((($J1506/60)/60)/24)+DATE(1970,1,1)</f>
        <v>41772.657685185186</v>
      </c>
      <c r="T1506" s="9">
        <f>((($I1506/60)/60)/24)+DATE(1970,1,1)</f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IF($D1507=0,0,$E1507*100/$D1507)</f>
        <v>103.58125</v>
      </c>
      <c r="P1507">
        <f>$E1507/$L1507</f>
        <v>48.037681159420288</v>
      </c>
      <c r="Q1507" t="str">
        <f>LEFT($N1507,SEARCH("/",$N1507) - 1)</f>
        <v>photography</v>
      </c>
      <c r="R1507" t="str">
        <f>RIGHT($N1507,LEN($N1507) - SEARCH("/",$N1507))</f>
        <v>photobooks</v>
      </c>
      <c r="S1507" s="9">
        <f>((($J1507/60)/60)/24)+DATE(1970,1,1)</f>
        <v>42414.44332175926</v>
      </c>
      <c r="T1507" s="9">
        <f>((($I1507/60)/60)/24)+DATE(1970,1,1)</f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IF($D1508=0,0,$E1508*100/$D1508)</f>
        <v>111.4</v>
      </c>
      <c r="P1508">
        <f>$E1508/$L1508</f>
        <v>38.860465116279073</v>
      </c>
      <c r="Q1508" t="str">
        <f>LEFT($N1508,SEARCH("/",$N1508) - 1)</f>
        <v>photography</v>
      </c>
      <c r="R1508" t="str">
        <f>RIGHT($N1508,LEN($N1508) - SEARCH("/",$N1508))</f>
        <v>photobooks</v>
      </c>
      <c r="S1508" s="9">
        <f>((($J1508/60)/60)/24)+DATE(1970,1,1)</f>
        <v>41814.785925925928</v>
      </c>
      <c r="T1508" s="9">
        <f>((($I1508/60)/60)/24)+DATE(1970,1,1)</f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IF($D1509=0,0,$E1509*100/$D1509)</f>
        <v>215</v>
      </c>
      <c r="P1509">
        <f>$E1509/$L1509</f>
        <v>78.181818181818187</v>
      </c>
      <c r="Q1509" t="str">
        <f>LEFT($N1509,SEARCH("/",$N1509) - 1)</f>
        <v>photography</v>
      </c>
      <c r="R1509" t="str">
        <f>RIGHT($N1509,LEN($N1509) - SEARCH("/",$N1509))</f>
        <v>photobooks</v>
      </c>
      <c r="S1509" s="9">
        <f>((($J1509/60)/60)/24)+DATE(1970,1,1)</f>
        <v>40254.450335648151</v>
      </c>
      <c r="T1509" s="9">
        <f>((($I1509/60)/60)/24)+DATE(1970,1,1)</f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IF($D1510=0,0,$E1510*100/$D1510)</f>
        <v>110.76216216216216</v>
      </c>
      <c r="P1510">
        <f>$E1510/$L1510</f>
        <v>97.113744075829388</v>
      </c>
      <c r="Q1510" t="str">
        <f>LEFT($N1510,SEARCH("/",$N1510) - 1)</f>
        <v>photography</v>
      </c>
      <c r="R1510" t="str">
        <f>RIGHT($N1510,LEN($N1510) - SEARCH("/",$N1510))</f>
        <v>photobooks</v>
      </c>
      <c r="S1510" s="9">
        <f>((($J1510/60)/60)/24)+DATE(1970,1,1)</f>
        <v>41786.614363425928</v>
      </c>
      <c r="T1510" s="9">
        <f>((($I1510/60)/60)/24)+DATE(1970,1,1)</f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IF($D1511=0,0,$E1511*100/$D1511)</f>
        <v>123.64125714285714</v>
      </c>
      <c r="P1511">
        <f>$E1511/$L1511</f>
        <v>110.39397959183674</v>
      </c>
      <c r="Q1511" t="str">
        <f>LEFT($N1511,SEARCH("/",$N1511) - 1)</f>
        <v>photography</v>
      </c>
      <c r="R1511" t="str">
        <f>RIGHT($N1511,LEN($N1511) - SEARCH("/",$N1511))</f>
        <v>photobooks</v>
      </c>
      <c r="S1511" s="9">
        <f>((($J1511/60)/60)/24)+DATE(1970,1,1)</f>
        <v>42751.533391203702</v>
      </c>
      <c r="T1511" s="9">
        <f>((($I1511/60)/60)/24)+DATE(1970,1,1)</f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IF($D1512=0,0,$E1512*100/$D1512)</f>
        <v>101.035</v>
      </c>
      <c r="P1512">
        <f>$E1512/$L1512</f>
        <v>39.91506172839506</v>
      </c>
      <c r="Q1512" t="str">
        <f>LEFT($N1512,SEARCH("/",$N1512) - 1)</f>
        <v>photography</v>
      </c>
      <c r="R1512" t="str">
        <f>RIGHT($N1512,LEN($N1512) - SEARCH("/",$N1512))</f>
        <v>photobooks</v>
      </c>
      <c r="S1512" s="9">
        <f>((($J1512/60)/60)/24)+DATE(1970,1,1)</f>
        <v>41809.385162037033</v>
      </c>
      <c r="T1512" s="9">
        <f>((($I1512/60)/60)/24)+DATE(1970,1,1)</f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IF($D1513=0,0,$E1513*100/$D1513)</f>
        <v>111.79285714285714</v>
      </c>
      <c r="P1513">
        <f>$E1513/$L1513</f>
        <v>75.975728155339809</v>
      </c>
      <c r="Q1513" t="str">
        <f>LEFT($N1513,SEARCH("/",$N1513) - 1)</f>
        <v>photography</v>
      </c>
      <c r="R1513" t="str">
        <f>RIGHT($N1513,LEN($N1513) - SEARCH("/",$N1513))</f>
        <v>photobooks</v>
      </c>
      <c r="S1513" s="9">
        <f>((($J1513/60)/60)/24)+DATE(1970,1,1)</f>
        <v>42296.583379629628</v>
      </c>
      <c r="T1513" s="9">
        <f>((($I1513/60)/60)/24)+DATE(1970,1,1)</f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IF($D1514=0,0,$E1514*100/$D1514)</f>
        <v>558.7714285714286</v>
      </c>
      <c r="P1514">
        <f>$E1514/$L1514</f>
        <v>58.379104477611939</v>
      </c>
      <c r="Q1514" t="str">
        <f>LEFT($N1514,SEARCH("/",$N1514) - 1)</f>
        <v>photography</v>
      </c>
      <c r="R1514" t="str">
        <f>RIGHT($N1514,LEN($N1514) - SEARCH("/",$N1514))</f>
        <v>photobooks</v>
      </c>
      <c r="S1514" s="9">
        <f>((($J1514/60)/60)/24)+DATE(1970,1,1)</f>
        <v>42741.684479166666</v>
      </c>
      <c r="T1514" s="9">
        <f>((($I1514/60)/60)/24)+DATE(1970,1,1)</f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IF($D1515=0,0,$E1515*100/$D1515)</f>
        <v>150.01875000000001</v>
      </c>
      <c r="P1515">
        <f>$E1515/$L1515</f>
        <v>55.82093023255814</v>
      </c>
      <c r="Q1515" t="str">
        <f>LEFT($N1515,SEARCH("/",$N1515) - 1)</f>
        <v>photography</v>
      </c>
      <c r="R1515" t="str">
        <f>RIGHT($N1515,LEN($N1515) - SEARCH("/",$N1515))</f>
        <v>photobooks</v>
      </c>
      <c r="S1515" s="9">
        <f>((($J1515/60)/60)/24)+DATE(1970,1,1)</f>
        <v>41806.637337962966</v>
      </c>
      <c r="T1515" s="9">
        <f>((($I1515/60)/60)/24)+DATE(1970,1,1)</f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IF($D1516=0,0,$E1516*100/$D1516)</f>
        <v>106.476</v>
      </c>
      <c r="P1516">
        <f>$E1516/$L1516</f>
        <v>151.24431818181819</v>
      </c>
      <c r="Q1516" t="str">
        <f>LEFT($N1516,SEARCH("/",$N1516) - 1)</f>
        <v>photography</v>
      </c>
      <c r="R1516" t="str">
        <f>RIGHT($N1516,LEN($N1516) - SEARCH("/",$N1516))</f>
        <v>photobooks</v>
      </c>
      <c r="S1516" s="9">
        <f>((($J1516/60)/60)/24)+DATE(1970,1,1)</f>
        <v>42234.597685185188</v>
      </c>
      <c r="T1516" s="9">
        <f>((($I1516/60)/60)/24)+DATE(1970,1,1)</f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IF($D1517=0,0,$E1517*100/$D1517)</f>
        <v>157.18899999999999</v>
      </c>
      <c r="P1517">
        <f>$E1517/$L1517</f>
        <v>849.67027027027029</v>
      </c>
      <c r="Q1517" t="str">
        <f>LEFT($N1517,SEARCH("/",$N1517) - 1)</f>
        <v>photography</v>
      </c>
      <c r="R1517" t="str">
        <f>RIGHT($N1517,LEN($N1517) - SEARCH("/",$N1517))</f>
        <v>photobooks</v>
      </c>
      <c r="S1517" s="9">
        <f>((($J1517/60)/60)/24)+DATE(1970,1,1)</f>
        <v>42415.253437499996</v>
      </c>
      <c r="T1517" s="9">
        <f>((($I1517/60)/60)/24)+DATE(1970,1,1)</f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IF($D1518=0,0,$E1518*100/$D1518)</f>
        <v>108.65882352941176</v>
      </c>
      <c r="P1518">
        <f>$E1518/$L1518</f>
        <v>159.24137931034483</v>
      </c>
      <c r="Q1518" t="str">
        <f>LEFT($N1518,SEARCH("/",$N1518) - 1)</f>
        <v>photography</v>
      </c>
      <c r="R1518" t="str">
        <f>RIGHT($N1518,LEN($N1518) - SEARCH("/",$N1518))</f>
        <v>photobooks</v>
      </c>
      <c r="S1518" s="9">
        <f>((($J1518/60)/60)/24)+DATE(1970,1,1)</f>
        <v>42619.466342592597</v>
      </c>
      <c r="T1518" s="9">
        <f>((($I1518/60)/60)/24)+DATE(1970,1,1)</f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IF($D1519=0,0,$E1519*100/$D1519)</f>
        <v>161.97999999999999</v>
      </c>
      <c r="P1519">
        <f>$E1519/$L1519</f>
        <v>39.507317073170732</v>
      </c>
      <c r="Q1519" t="str">
        <f>LEFT($N1519,SEARCH("/",$N1519) - 1)</f>
        <v>photography</v>
      </c>
      <c r="R1519" t="str">
        <f>RIGHT($N1519,LEN($N1519) - SEARCH("/",$N1519))</f>
        <v>photobooks</v>
      </c>
      <c r="S1519" s="9">
        <f>((($J1519/60)/60)/24)+DATE(1970,1,1)</f>
        <v>41948.56658564815</v>
      </c>
      <c r="T1519" s="9">
        <f>((($I1519/60)/60)/24)+DATE(1970,1,1)</f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IF($D1520=0,0,$E1520*100/$D1520)</f>
        <v>205.36666666666667</v>
      </c>
      <c r="P1520">
        <f>$E1520/$L1520</f>
        <v>130.52966101694915</v>
      </c>
      <c r="Q1520" t="str">
        <f>LEFT($N1520,SEARCH("/",$N1520) - 1)</f>
        <v>photography</v>
      </c>
      <c r="R1520" t="str">
        <f>RIGHT($N1520,LEN($N1520) - SEARCH("/",$N1520))</f>
        <v>photobooks</v>
      </c>
      <c r="S1520" s="9">
        <f>((($J1520/60)/60)/24)+DATE(1970,1,1)</f>
        <v>41760.8200462963</v>
      </c>
      <c r="T1520" s="9">
        <f>((($I1520/60)/60)/24)+DATE(1970,1,1)</f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IF($D1521=0,0,$E1521*100/$D1521)</f>
        <v>103.36388888888889</v>
      </c>
      <c r="P1521">
        <f>$E1521/$L1521</f>
        <v>64.156896551724131</v>
      </c>
      <c r="Q1521" t="str">
        <f>LEFT($N1521,SEARCH("/",$N1521) - 1)</f>
        <v>photography</v>
      </c>
      <c r="R1521" t="str">
        <f>RIGHT($N1521,LEN($N1521) - SEARCH("/",$N1521))</f>
        <v>photobooks</v>
      </c>
      <c r="S1521" s="9">
        <f>((($J1521/60)/60)/24)+DATE(1970,1,1)</f>
        <v>41782.741701388892</v>
      </c>
      <c r="T1521" s="9">
        <f>((($I1521/60)/60)/24)+DATE(1970,1,1)</f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IF($D1522=0,0,$E1522*100/$D1522)</f>
        <v>103.47222222222223</v>
      </c>
      <c r="P1522">
        <f>$E1522/$L1522</f>
        <v>111.52694610778443</v>
      </c>
      <c r="Q1522" t="str">
        <f>LEFT($N1522,SEARCH("/",$N1522) - 1)</f>
        <v>photography</v>
      </c>
      <c r="R1522" t="str">
        <f>RIGHT($N1522,LEN($N1522) - SEARCH("/",$N1522))</f>
        <v>photobooks</v>
      </c>
      <c r="S1522" s="9">
        <f>((($J1522/60)/60)/24)+DATE(1970,1,1)</f>
        <v>41955.857789351852</v>
      </c>
      <c r="T1522" s="9">
        <f>((($I1522/60)/60)/24)+DATE(1970,1,1)</f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IF($D1523=0,0,$E1523*100/$D1523)</f>
        <v>106.81333333333333</v>
      </c>
      <c r="P1523">
        <f>$E1523/$L1523</f>
        <v>170.44680851063831</v>
      </c>
      <c r="Q1523" t="str">
        <f>LEFT($N1523,SEARCH("/",$N1523) - 1)</f>
        <v>photography</v>
      </c>
      <c r="R1523" t="str">
        <f>RIGHT($N1523,LEN($N1523) - SEARCH("/",$N1523))</f>
        <v>photobooks</v>
      </c>
      <c r="S1523" s="9">
        <f>((($J1523/60)/60)/24)+DATE(1970,1,1)</f>
        <v>42493.167719907404</v>
      </c>
      <c r="T1523" s="9">
        <f>((($I1523/60)/60)/24)+DATE(1970,1,1)</f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IF($D1524=0,0,$E1524*100/$D1524)</f>
        <v>138.96574712643678</v>
      </c>
      <c r="P1524">
        <f>$E1524/$L1524</f>
        <v>133.7391592920354</v>
      </c>
      <c r="Q1524" t="str">
        <f>LEFT($N1524,SEARCH("/",$N1524) - 1)</f>
        <v>photography</v>
      </c>
      <c r="R1524" t="str">
        <f>RIGHT($N1524,LEN($N1524) - SEARCH("/",$N1524))</f>
        <v>photobooks</v>
      </c>
      <c r="S1524" s="9">
        <f>((($J1524/60)/60)/24)+DATE(1970,1,1)</f>
        <v>41899.830312500002</v>
      </c>
      <c r="T1524" s="9">
        <f>((($I1524/60)/60)/24)+DATE(1970,1,1)</f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IF($D1525=0,0,$E1525*100/$D1525)</f>
        <v>124.84324324324324</v>
      </c>
      <c r="P1525">
        <f>$E1525/$L1525</f>
        <v>95.834024896265561</v>
      </c>
      <c r="Q1525" t="str">
        <f>LEFT($N1525,SEARCH("/",$N1525) - 1)</f>
        <v>photography</v>
      </c>
      <c r="R1525" t="str">
        <f>RIGHT($N1525,LEN($N1525) - SEARCH("/",$N1525))</f>
        <v>photobooks</v>
      </c>
      <c r="S1525" s="9">
        <f>((($J1525/60)/60)/24)+DATE(1970,1,1)</f>
        <v>41964.751342592594</v>
      </c>
      <c r="T1525" s="9">
        <f>((($I1525/60)/60)/24)+DATE(1970,1,1)</f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IF($D1526=0,0,$E1526*100/$D1526)</f>
        <v>207</v>
      </c>
      <c r="P1526">
        <f>$E1526/$L1526</f>
        <v>221.78571428571428</v>
      </c>
      <c r="Q1526" t="str">
        <f>LEFT($N1526,SEARCH("/",$N1526) - 1)</f>
        <v>photography</v>
      </c>
      <c r="R1526" t="str">
        <f>RIGHT($N1526,LEN($N1526) - SEARCH("/",$N1526))</f>
        <v>photobooks</v>
      </c>
      <c r="S1526" s="9">
        <f>((($J1526/60)/60)/24)+DATE(1970,1,1)</f>
        <v>42756.501041666663</v>
      </c>
      <c r="T1526" s="9">
        <f>((($I1526/60)/60)/24)+DATE(1970,1,1)</f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IF($D1527=0,0,$E1527*100/$D1527)</f>
        <v>174.0057692307692</v>
      </c>
      <c r="P1527">
        <f>$E1527/$L1527</f>
        <v>32.315357142857138</v>
      </c>
      <c r="Q1527" t="str">
        <f>LEFT($N1527,SEARCH("/",$N1527) - 1)</f>
        <v>photography</v>
      </c>
      <c r="R1527" t="str">
        <f>RIGHT($N1527,LEN($N1527) - SEARCH("/",$N1527))</f>
        <v>photobooks</v>
      </c>
      <c r="S1527" s="9">
        <f>((($J1527/60)/60)/24)+DATE(1970,1,1)</f>
        <v>42570.702986111108</v>
      </c>
      <c r="T1527" s="9">
        <f>((($I1527/60)/60)/24)+DATE(1970,1,1)</f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IF($D1528=0,0,$E1528*100/$D1528)</f>
        <v>120.32608695652173</v>
      </c>
      <c r="P1528">
        <f>$E1528/$L1528</f>
        <v>98.839285714285708</v>
      </c>
      <c r="Q1528" t="str">
        <f>LEFT($N1528,SEARCH("/",$N1528) - 1)</f>
        <v>photography</v>
      </c>
      <c r="R1528" t="str">
        <f>RIGHT($N1528,LEN($N1528) - SEARCH("/",$N1528))</f>
        <v>photobooks</v>
      </c>
      <c r="S1528" s="9">
        <f>((($J1528/60)/60)/24)+DATE(1970,1,1)</f>
        <v>42339.276006944448</v>
      </c>
      <c r="T1528" s="9">
        <f>((($I1528/60)/60)/24)+DATE(1970,1,1)</f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IF($D1529=0,0,$E1529*100/$D1529)</f>
        <v>110.44428571428571</v>
      </c>
      <c r="P1529">
        <f>$E1529/$L1529</f>
        <v>55.222142857142863</v>
      </c>
      <c r="Q1529" t="str">
        <f>LEFT($N1529,SEARCH("/",$N1529) - 1)</f>
        <v>photography</v>
      </c>
      <c r="R1529" t="str">
        <f>RIGHT($N1529,LEN($N1529) - SEARCH("/",$N1529))</f>
        <v>photobooks</v>
      </c>
      <c r="S1529" s="9">
        <f>((($J1529/60)/60)/24)+DATE(1970,1,1)</f>
        <v>42780.600532407407</v>
      </c>
      <c r="T1529" s="9">
        <f>((($I1529/60)/60)/24)+DATE(1970,1,1)</f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IF($D1530=0,0,$E1530*100/$D1530)</f>
        <v>281.56666666666666</v>
      </c>
      <c r="P1530">
        <f>$E1530/$L1530</f>
        <v>52.793750000000003</v>
      </c>
      <c r="Q1530" t="str">
        <f>LEFT($N1530,SEARCH("/",$N1530) - 1)</f>
        <v>photography</v>
      </c>
      <c r="R1530" t="str">
        <f>RIGHT($N1530,LEN($N1530) - SEARCH("/",$N1530))</f>
        <v>photobooks</v>
      </c>
      <c r="S1530" s="9">
        <f>((($J1530/60)/60)/24)+DATE(1970,1,1)</f>
        <v>42736.732893518521</v>
      </c>
      <c r="T1530" s="9">
        <f>((($I1530/60)/60)/24)+DATE(1970,1,1)</f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IF($D1531=0,0,$E1531*100/$D1531)</f>
        <v>100.67894736842105</v>
      </c>
      <c r="P1531">
        <f>$E1531/$L1531</f>
        <v>135.66666666666666</v>
      </c>
      <c r="Q1531" t="str">
        <f>LEFT($N1531,SEARCH("/",$N1531) - 1)</f>
        <v>photography</v>
      </c>
      <c r="R1531" t="str">
        <f>RIGHT($N1531,LEN($N1531) - SEARCH("/",$N1531))</f>
        <v>photobooks</v>
      </c>
      <c r="S1531" s="9">
        <f>((($J1531/60)/60)/24)+DATE(1970,1,1)</f>
        <v>42052.628703703704</v>
      </c>
      <c r="T1531" s="9">
        <f>((($I1531/60)/60)/24)+DATE(1970,1,1)</f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IF($D1532=0,0,$E1532*100/$D1532)</f>
        <v>134.8257142857143</v>
      </c>
      <c r="P1532">
        <f>$E1532/$L1532</f>
        <v>53.991990846681922</v>
      </c>
      <c r="Q1532" t="str">
        <f>LEFT($N1532,SEARCH("/",$N1532) - 1)</f>
        <v>photography</v>
      </c>
      <c r="R1532" t="str">
        <f>RIGHT($N1532,LEN($N1532) - SEARCH("/",$N1532))</f>
        <v>photobooks</v>
      </c>
      <c r="S1532" s="9">
        <f>((($J1532/60)/60)/24)+DATE(1970,1,1)</f>
        <v>42275.767303240747</v>
      </c>
      <c r="T1532" s="9">
        <f>((($I1532/60)/60)/24)+DATE(1970,1,1)</f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IF($D1533=0,0,$E1533*100/$D1533)</f>
        <v>175.95744680851064</v>
      </c>
      <c r="P1533">
        <f>$E1533/$L1533</f>
        <v>56.643835616438359</v>
      </c>
      <c r="Q1533" t="str">
        <f>LEFT($N1533,SEARCH("/",$N1533) - 1)</f>
        <v>photography</v>
      </c>
      <c r="R1533" t="str">
        <f>RIGHT($N1533,LEN($N1533) - SEARCH("/",$N1533))</f>
        <v>photobooks</v>
      </c>
      <c r="S1533" s="9">
        <f>((($J1533/60)/60)/24)+DATE(1970,1,1)</f>
        <v>41941.802384259259</v>
      </c>
      <c r="T1533" s="9">
        <f>((($I1533/60)/60)/24)+DATE(1970,1,1)</f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IF($D1534=0,0,$E1534*100/$D1534)</f>
        <v>484.02</v>
      </c>
      <c r="P1534">
        <f>$E1534/$L1534</f>
        <v>82.316326530612244</v>
      </c>
      <c r="Q1534" t="str">
        <f>LEFT($N1534,SEARCH("/",$N1534) - 1)</f>
        <v>photography</v>
      </c>
      <c r="R1534" t="str">
        <f>RIGHT($N1534,LEN($N1534) - SEARCH("/",$N1534))</f>
        <v>photobooks</v>
      </c>
      <c r="S1534" s="9">
        <f>((($J1534/60)/60)/24)+DATE(1970,1,1)</f>
        <v>42391.475289351853</v>
      </c>
      <c r="T1534" s="9">
        <f>((($I1534/60)/60)/24)+DATE(1970,1,1)</f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IF($D1535=0,0,$E1535*100/$D1535)</f>
        <v>145.13999999999999</v>
      </c>
      <c r="P1535">
        <f>$E1535/$L1535</f>
        <v>88.26081081081081</v>
      </c>
      <c r="Q1535" t="str">
        <f>LEFT($N1535,SEARCH("/",$N1535) - 1)</f>
        <v>photography</v>
      </c>
      <c r="R1535" t="str">
        <f>RIGHT($N1535,LEN($N1535) - SEARCH("/",$N1535))</f>
        <v>photobooks</v>
      </c>
      <c r="S1535" s="9">
        <f>((($J1535/60)/60)/24)+DATE(1970,1,1)</f>
        <v>42443.00204861111</v>
      </c>
      <c r="T1535" s="9">
        <f>((($I1535/60)/60)/24)+DATE(1970,1,1)</f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IF($D1536=0,0,$E1536*100/$D1536)</f>
        <v>417.73333333333335</v>
      </c>
      <c r="P1536">
        <f>$E1536/$L1536</f>
        <v>84.905149051490511</v>
      </c>
      <c r="Q1536" t="str">
        <f>LEFT($N1536,SEARCH("/",$N1536) - 1)</f>
        <v>photography</v>
      </c>
      <c r="R1536" t="str">
        <f>RIGHT($N1536,LEN($N1536) - SEARCH("/",$N1536))</f>
        <v>photobooks</v>
      </c>
      <c r="S1536" s="9">
        <f>((($J1536/60)/60)/24)+DATE(1970,1,1)</f>
        <v>42221.67432870371</v>
      </c>
      <c r="T1536" s="9">
        <f>((($I1536/60)/60)/24)+DATE(1970,1,1)</f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IF($D1537=0,0,$E1537*100/$D1537)</f>
        <v>132.42500000000001</v>
      </c>
      <c r="P1537">
        <f>$E1537/$L1537</f>
        <v>48.154545454545456</v>
      </c>
      <c r="Q1537" t="str">
        <f>LEFT($N1537,SEARCH("/",$N1537) - 1)</f>
        <v>photography</v>
      </c>
      <c r="R1537" t="str">
        <f>RIGHT($N1537,LEN($N1537) - SEARCH("/",$N1537))</f>
        <v>photobooks</v>
      </c>
      <c r="S1537" s="9">
        <f>((($J1537/60)/60)/24)+DATE(1970,1,1)</f>
        <v>42484.829062500001</v>
      </c>
      <c r="T1537" s="9">
        <f>((($I1537/60)/60)/24)+DATE(1970,1,1)</f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IF($D1538=0,0,$E1538*100/$D1538)</f>
        <v>250.30841666666666</v>
      </c>
      <c r="P1538">
        <f>$E1538/$L1538</f>
        <v>66.015406593406595</v>
      </c>
      <c r="Q1538" t="str">
        <f>LEFT($N1538,SEARCH("/",$N1538) - 1)</f>
        <v>photography</v>
      </c>
      <c r="R1538" t="str">
        <f>RIGHT($N1538,LEN($N1538) - SEARCH("/",$N1538))</f>
        <v>photobooks</v>
      </c>
      <c r="S1538" s="9">
        <f>((($J1538/60)/60)/24)+DATE(1970,1,1)</f>
        <v>42213.802199074074</v>
      </c>
      <c r="T1538" s="9">
        <f>((($I1538/60)/60)/24)+DATE(1970,1,1)</f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IF($D1539=0,0,$E1539*100/$D1539)</f>
        <v>179.9</v>
      </c>
      <c r="P1539">
        <f>$E1539/$L1539</f>
        <v>96.375</v>
      </c>
      <c r="Q1539" t="str">
        <f>LEFT($N1539,SEARCH("/",$N1539) - 1)</f>
        <v>photography</v>
      </c>
      <c r="R1539" t="str">
        <f>RIGHT($N1539,LEN($N1539) - SEARCH("/",$N1539))</f>
        <v>photobooks</v>
      </c>
      <c r="S1539" s="9">
        <f>((($J1539/60)/60)/24)+DATE(1970,1,1)</f>
        <v>42552.315127314811</v>
      </c>
      <c r="T1539" s="9">
        <f>((($I1539/60)/60)/24)+DATE(1970,1,1)</f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IF($D1540=0,0,$E1540*100/$D1540)</f>
        <v>102.62857142857143</v>
      </c>
      <c r="P1540">
        <f>$E1540/$L1540</f>
        <v>156.17391304347825</v>
      </c>
      <c r="Q1540" t="str">
        <f>LEFT($N1540,SEARCH("/",$N1540) - 1)</f>
        <v>photography</v>
      </c>
      <c r="R1540" t="str">
        <f>RIGHT($N1540,LEN($N1540) - SEARCH("/",$N1540))</f>
        <v>photobooks</v>
      </c>
      <c r="S1540" s="9">
        <f>((($J1540/60)/60)/24)+DATE(1970,1,1)</f>
        <v>41981.782060185185</v>
      </c>
      <c r="T1540" s="9">
        <f>((($I1540/60)/60)/24)+DATE(1970,1,1)</f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IF($D1541=0,0,$E1541*100/$D1541)</f>
        <v>135.98609999999999</v>
      </c>
      <c r="P1541">
        <f>$E1541/$L1541</f>
        <v>95.764859154929582</v>
      </c>
      <c r="Q1541" t="str">
        <f>LEFT($N1541,SEARCH("/",$N1541) - 1)</f>
        <v>photography</v>
      </c>
      <c r="R1541" t="str">
        <f>RIGHT($N1541,LEN($N1541) - SEARCH("/",$N1541))</f>
        <v>photobooks</v>
      </c>
      <c r="S1541" s="9">
        <f>((($J1541/60)/60)/24)+DATE(1970,1,1)</f>
        <v>42705.919201388882</v>
      </c>
      <c r="T1541" s="9">
        <f>((($I1541/60)/60)/24)+DATE(1970,1,1)</f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IF($D1542=0,0,$E1542*100/$D1542)</f>
        <v>117.86666666666666</v>
      </c>
      <c r="P1542">
        <f>$E1542/$L1542</f>
        <v>180.40816326530611</v>
      </c>
      <c r="Q1542" t="str">
        <f>LEFT($N1542,SEARCH("/",$N1542) - 1)</f>
        <v>photography</v>
      </c>
      <c r="R1542" t="str">
        <f>RIGHT($N1542,LEN($N1542) - SEARCH("/",$N1542))</f>
        <v>photobooks</v>
      </c>
      <c r="S1542" s="9">
        <f>((($J1542/60)/60)/24)+DATE(1970,1,1)</f>
        <v>41939.00712962963</v>
      </c>
      <c r="T1542" s="9">
        <f>((($I1542/60)/60)/24)+DATE(1970,1,1)</f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IF($D1543=0,0,$E1543*100/$D1543)</f>
        <v>3.3333333333333333E-2</v>
      </c>
      <c r="P1543">
        <f>$E1543/$L1543</f>
        <v>3</v>
      </c>
      <c r="Q1543" t="str">
        <f>LEFT($N1543,SEARCH("/",$N1543) - 1)</f>
        <v>photography</v>
      </c>
      <c r="R1543" t="str">
        <f>RIGHT($N1543,LEN($N1543) - SEARCH("/",$N1543))</f>
        <v>nature</v>
      </c>
      <c r="S1543" s="9">
        <f>((($J1543/60)/60)/24)+DATE(1970,1,1)</f>
        <v>41974.712245370371</v>
      </c>
      <c r="T1543" s="9">
        <f>((($I1543/60)/60)/24)+DATE(1970,1,1)</f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IF($D1544=0,0,$E1544*100/$D1544)</f>
        <v>4</v>
      </c>
      <c r="P1544">
        <f>$E1544/$L1544</f>
        <v>20</v>
      </c>
      <c r="Q1544" t="str">
        <f>LEFT($N1544,SEARCH("/",$N1544) - 1)</f>
        <v>photography</v>
      </c>
      <c r="R1544" t="str">
        <f>RIGHT($N1544,LEN($N1544) - SEARCH("/",$N1544))</f>
        <v>nature</v>
      </c>
      <c r="S1544" s="9">
        <f>((($J1544/60)/60)/24)+DATE(1970,1,1)</f>
        <v>42170.996527777781</v>
      </c>
      <c r="T1544" s="9">
        <f>((($I1544/60)/60)/24)+DATE(1970,1,1)</f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IF($D1545=0,0,$E1545*100/$D1545)</f>
        <v>0.44444444444444442</v>
      </c>
      <c r="P1545">
        <f>$E1545/$L1545</f>
        <v>10</v>
      </c>
      <c r="Q1545" t="str">
        <f>LEFT($N1545,SEARCH("/",$N1545) - 1)</f>
        <v>photography</v>
      </c>
      <c r="R1545" t="str">
        <f>RIGHT($N1545,LEN($N1545) - SEARCH("/",$N1545))</f>
        <v>nature</v>
      </c>
      <c r="S1545" s="9">
        <f>((($J1545/60)/60)/24)+DATE(1970,1,1)</f>
        <v>41935.509652777779</v>
      </c>
      <c r="T1545" s="9">
        <f>((($I1545/60)/60)/24)+DATE(1970,1,1)</f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IF($D1546=0,0,$E1546*100/$D1546)</f>
        <v>0</v>
      </c>
      <c r="P1546" t="e">
        <f>$E1546/$L1546</f>
        <v>#DIV/0!</v>
      </c>
      <c r="Q1546" t="str">
        <f>LEFT($N1546,SEARCH("/",$N1546) - 1)</f>
        <v>photography</v>
      </c>
      <c r="R1546" t="str">
        <f>RIGHT($N1546,LEN($N1546) - SEARCH("/",$N1546))</f>
        <v>nature</v>
      </c>
      <c r="S1546" s="9">
        <f>((($J1546/60)/60)/24)+DATE(1970,1,1)</f>
        <v>42053.051203703704</v>
      </c>
      <c r="T1546" s="9">
        <f>((($I1546/60)/60)/24)+DATE(1970,1,1)</f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IF($D1547=0,0,$E1547*100/$D1547)</f>
        <v>3.3333333333333333E-2</v>
      </c>
      <c r="P1547">
        <f>$E1547/$L1547</f>
        <v>1</v>
      </c>
      <c r="Q1547" t="str">
        <f>LEFT($N1547,SEARCH("/",$N1547) - 1)</f>
        <v>photography</v>
      </c>
      <c r="R1547" t="str">
        <f>RIGHT($N1547,LEN($N1547) - SEARCH("/",$N1547))</f>
        <v>nature</v>
      </c>
      <c r="S1547" s="9">
        <f>((($J1547/60)/60)/24)+DATE(1970,1,1)</f>
        <v>42031.884652777779</v>
      </c>
      <c r="T1547" s="9">
        <f>((($I1547/60)/60)/24)+DATE(1970,1,1)</f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IF($D1548=0,0,$E1548*100/$D1548)</f>
        <v>28.9</v>
      </c>
      <c r="P1548">
        <f>$E1548/$L1548</f>
        <v>26.272727272727273</v>
      </c>
      <c r="Q1548" t="str">
        <f>LEFT($N1548,SEARCH("/",$N1548) - 1)</f>
        <v>photography</v>
      </c>
      <c r="R1548" t="str">
        <f>RIGHT($N1548,LEN($N1548) - SEARCH("/",$N1548))</f>
        <v>nature</v>
      </c>
      <c r="S1548" s="9">
        <f>((($J1548/60)/60)/24)+DATE(1970,1,1)</f>
        <v>41839.212951388887</v>
      </c>
      <c r="T1548" s="9">
        <f>((($I1548/60)/60)/24)+DATE(1970,1,1)</f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IF($D1549=0,0,$E1549*100/$D1549)</f>
        <v>0</v>
      </c>
      <c r="P1549" t="e">
        <f>$E1549/$L1549</f>
        <v>#DIV/0!</v>
      </c>
      <c r="Q1549" t="str">
        <f>LEFT($N1549,SEARCH("/",$N1549) - 1)</f>
        <v>photography</v>
      </c>
      <c r="R1549" t="str">
        <f>RIGHT($N1549,LEN($N1549) - SEARCH("/",$N1549))</f>
        <v>nature</v>
      </c>
      <c r="S1549" s="9">
        <f>((($J1549/60)/60)/24)+DATE(1970,1,1)</f>
        <v>42782.426875000005</v>
      </c>
      <c r="T1549" s="9">
        <f>((($I1549/60)/60)/24)+DATE(1970,1,1)</f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IF($D1550=0,0,$E1550*100/$D1550)</f>
        <v>8.5714285714285712</v>
      </c>
      <c r="P1550">
        <f>$E1550/$L1550</f>
        <v>60</v>
      </c>
      <c r="Q1550" t="str">
        <f>LEFT($N1550,SEARCH("/",$N1550) - 1)</f>
        <v>photography</v>
      </c>
      <c r="R1550" t="str">
        <f>RIGHT($N1550,LEN($N1550) - SEARCH("/",$N1550))</f>
        <v>nature</v>
      </c>
      <c r="S1550" s="9">
        <f>((($J1550/60)/60)/24)+DATE(1970,1,1)</f>
        <v>42286.88217592593</v>
      </c>
      <c r="T1550" s="9">
        <f>((($I1550/60)/60)/24)+DATE(1970,1,1)</f>
        <v>42316.923842592587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IF($D1551=0,0,$E1551*100/$D1551)</f>
        <v>34</v>
      </c>
      <c r="P1551">
        <f>$E1551/$L1551</f>
        <v>28.333333333333332</v>
      </c>
      <c r="Q1551" t="str">
        <f>LEFT($N1551,SEARCH("/",$N1551) - 1)</f>
        <v>photography</v>
      </c>
      <c r="R1551" t="str">
        <f>RIGHT($N1551,LEN($N1551) - SEARCH("/",$N1551))</f>
        <v>nature</v>
      </c>
      <c r="S1551" s="9">
        <f>((($J1551/60)/60)/24)+DATE(1970,1,1)</f>
        <v>42281.136099537034</v>
      </c>
      <c r="T1551" s="9">
        <f>((($I1551/60)/60)/24)+DATE(1970,1,1)</f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IF($D1552=0,0,$E1552*100/$D1552)</f>
        <v>13.466666666666667</v>
      </c>
      <c r="P1552">
        <f>$E1552/$L1552</f>
        <v>14.428571428571429</v>
      </c>
      <c r="Q1552" t="str">
        <f>LEFT($N1552,SEARCH("/",$N1552) - 1)</f>
        <v>photography</v>
      </c>
      <c r="R1552" t="str">
        <f>RIGHT($N1552,LEN($N1552) - SEARCH("/",$N1552))</f>
        <v>nature</v>
      </c>
      <c r="S1552" s="9">
        <f>((($J1552/60)/60)/24)+DATE(1970,1,1)</f>
        <v>42472.449467592596</v>
      </c>
      <c r="T1552" s="9">
        <f>((($I1552/60)/60)/24)+DATE(1970,1,1)</f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IF($D1553=0,0,$E1553*100/$D1553)</f>
        <v>0</v>
      </c>
      <c r="P1553" t="e">
        <f>$E1553/$L1553</f>
        <v>#DIV/0!</v>
      </c>
      <c r="Q1553" t="str">
        <f>LEFT($N1553,SEARCH("/",$N1553) - 1)</f>
        <v>photography</v>
      </c>
      <c r="R1553" t="str">
        <f>RIGHT($N1553,LEN($N1553) - SEARCH("/",$N1553))</f>
        <v>nature</v>
      </c>
      <c r="S1553" s="9">
        <f>((($J1553/60)/60)/24)+DATE(1970,1,1)</f>
        <v>42121.824525462958</v>
      </c>
      <c r="T1553" s="9">
        <f>((($I1553/60)/60)/24)+DATE(1970,1,1)</f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IF($D1554=0,0,$E1554*100/$D1554)</f>
        <v>49.186046511627907</v>
      </c>
      <c r="P1554">
        <f>$E1554/$L1554</f>
        <v>132.1875</v>
      </c>
      <c r="Q1554" t="str">
        <f>LEFT($N1554,SEARCH("/",$N1554) - 1)</f>
        <v>photography</v>
      </c>
      <c r="R1554" t="str">
        <f>RIGHT($N1554,LEN($N1554) - SEARCH("/",$N1554))</f>
        <v>nature</v>
      </c>
      <c r="S1554" s="9">
        <f>((($J1554/60)/60)/24)+DATE(1970,1,1)</f>
        <v>41892.688750000001</v>
      </c>
      <c r="T1554" s="9">
        <f>((($I1554/60)/60)/24)+DATE(1970,1,1)</f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IF($D1555=0,0,$E1555*100/$D1555)</f>
        <v>0</v>
      </c>
      <c r="P1555" t="e">
        <f>$E1555/$L1555</f>
        <v>#DIV/0!</v>
      </c>
      <c r="Q1555" t="str">
        <f>LEFT($N1555,SEARCH("/",$N1555) - 1)</f>
        <v>photography</v>
      </c>
      <c r="R1555" t="str">
        <f>RIGHT($N1555,LEN($N1555) - SEARCH("/",$N1555))</f>
        <v>nature</v>
      </c>
      <c r="S1555" s="9">
        <f>((($J1555/60)/60)/24)+DATE(1970,1,1)</f>
        <v>42219.282951388886</v>
      </c>
      <c r="T1555" s="9">
        <f>((($I1555/60)/60)/24)+DATE(1970,1,1)</f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IF($D1556=0,0,$E1556*100/$D1556)</f>
        <v>0</v>
      </c>
      <c r="P1556" t="e">
        <f>$E1556/$L1556</f>
        <v>#DIV/0!</v>
      </c>
      <c r="Q1556" t="str">
        <f>LEFT($N1556,SEARCH("/",$N1556) - 1)</f>
        <v>photography</v>
      </c>
      <c r="R1556" t="str">
        <f>RIGHT($N1556,LEN($N1556) - SEARCH("/",$N1556))</f>
        <v>nature</v>
      </c>
      <c r="S1556" s="9">
        <f>((($J1556/60)/60)/24)+DATE(1970,1,1)</f>
        <v>42188.252199074079</v>
      </c>
      <c r="T1556" s="9">
        <f>((($I1556/60)/60)/24)+DATE(1970,1,1)</f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IF($D1557=0,0,$E1557*100/$D1557)</f>
        <v>0</v>
      </c>
      <c r="P1557" t="e">
        <f>$E1557/$L1557</f>
        <v>#DIV/0!</v>
      </c>
      <c r="Q1557" t="str">
        <f>LEFT($N1557,SEARCH("/",$N1557) - 1)</f>
        <v>photography</v>
      </c>
      <c r="R1557" t="str">
        <f>RIGHT($N1557,LEN($N1557) - SEARCH("/",$N1557))</f>
        <v>nature</v>
      </c>
      <c r="S1557" s="9">
        <f>((($J1557/60)/60)/24)+DATE(1970,1,1)</f>
        <v>42241.613796296297</v>
      </c>
      <c r="T1557" s="9">
        <f>((($I1557/60)/60)/24)+DATE(1970,1,1)</f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IF($D1558=0,0,$E1558*100/$D1558)</f>
        <v>45.133333333333333</v>
      </c>
      <c r="P1558">
        <f>$E1558/$L1558</f>
        <v>56.416666666666664</v>
      </c>
      <c r="Q1558" t="str">
        <f>LEFT($N1558,SEARCH("/",$N1558) - 1)</f>
        <v>photography</v>
      </c>
      <c r="R1558" t="str">
        <f>RIGHT($N1558,LEN($N1558) - SEARCH("/",$N1558))</f>
        <v>nature</v>
      </c>
      <c r="S1558" s="9">
        <f>((($J1558/60)/60)/24)+DATE(1970,1,1)</f>
        <v>42525.153055555551</v>
      </c>
      <c r="T1558" s="9">
        <f>((($I1558/60)/60)/24)+DATE(1970,1,1)</f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IF($D1559=0,0,$E1559*100/$D1559)</f>
        <v>4</v>
      </c>
      <c r="P1559">
        <f>$E1559/$L1559</f>
        <v>100</v>
      </c>
      <c r="Q1559" t="str">
        <f>LEFT($N1559,SEARCH("/",$N1559) - 1)</f>
        <v>photography</v>
      </c>
      <c r="R1559" t="str">
        <f>RIGHT($N1559,LEN($N1559) - SEARCH("/",$N1559))</f>
        <v>nature</v>
      </c>
      <c r="S1559" s="9">
        <f>((($J1559/60)/60)/24)+DATE(1970,1,1)</f>
        <v>41871.65315972222</v>
      </c>
      <c r="T1559" s="9">
        <f>((($I1559/60)/60)/24)+DATE(1970,1,1)</f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IF($D1560=0,0,$E1560*100/$D1560)</f>
        <v>4.666666666666667</v>
      </c>
      <c r="P1560">
        <f>$E1560/$L1560</f>
        <v>11.666666666666666</v>
      </c>
      <c r="Q1560" t="str">
        <f>LEFT($N1560,SEARCH("/",$N1560) - 1)</f>
        <v>photography</v>
      </c>
      <c r="R1560" t="str">
        <f>RIGHT($N1560,LEN($N1560) - SEARCH("/",$N1560))</f>
        <v>nature</v>
      </c>
      <c r="S1560" s="9">
        <f>((($J1560/60)/60)/24)+DATE(1970,1,1)</f>
        <v>42185.397673611107</v>
      </c>
      <c r="T1560" s="9">
        <f>((($I1560/60)/60)/24)+DATE(1970,1,1)</f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IF($D1561=0,0,$E1561*100/$D1561)</f>
        <v>0.33333333333333331</v>
      </c>
      <c r="P1561">
        <f>$E1561/$L1561</f>
        <v>50</v>
      </c>
      <c r="Q1561" t="str">
        <f>LEFT($N1561,SEARCH("/",$N1561) - 1)</f>
        <v>photography</v>
      </c>
      <c r="R1561" t="str">
        <f>RIGHT($N1561,LEN($N1561) - SEARCH("/",$N1561))</f>
        <v>nature</v>
      </c>
      <c r="S1561" s="9">
        <f>((($J1561/60)/60)/24)+DATE(1970,1,1)</f>
        <v>42108.05322916666</v>
      </c>
      <c r="T1561" s="9">
        <f>((($I1561/60)/60)/24)+DATE(1970,1,1)</f>
        <v>42123.05322916666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IF($D1562=0,0,$E1562*100/$D1562)</f>
        <v>3.76</v>
      </c>
      <c r="P1562">
        <f>$E1562/$L1562</f>
        <v>23.5</v>
      </c>
      <c r="Q1562" t="str">
        <f>LEFT($N1562,SEARCH("/",$N1562) - 1)</f>
        <v>photography</v>
      </c>
      <c r="R1562" t="str">
        <f>RIGHT($N1562,LEN($N1562) - SEARCH("/",$N1562))</f>
        <v>nature</v>
      </c>
      <c r="S1562" s="9">
        <f>((($J1562/60)/60)/24)+DATE(1970,1,1)</f>
        <v>41936.020752314813</v>
      </c>
      <c r="T1562" s="9">
        <f>((($I1562/60)/60)/24)+DATE(1970,1,1)</f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IF($D1563=0,0,$E1563*100/$D1563)</f>
        <v>0.67</v>
      </c>
      <c r="P1563">
        <f>$E1563/$L1563</f>
        <v>67</v>
      </c>
      <c r="Q1563" t="str">
        <f>LEFT($N1563,SEARCH("/",$N1563) - 1)</f>
        <v>publishing</v>
      </c>
      <c r="R1563" t="str">
        <f>RIGHT($N1563,LEN($N1563) - SEARCH("/",$N1563))</f>
        <v>art books</v>
      </c>
      <c r="S1563" s="9">
        <f>((($J1563/60)/60)/24)+DATE(1970,1,1)</f>
        <v>41555.041701388887</v>
      </c>
      <c r="T1563" s="9">
        <f>((($I1563/60)/60)/24)+DATE(1970,1,1)</f>
        <v>41585.083368055559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IF($D1564=0,0,$E1564*100/$D1564)</f>
        <v>0</v>
      </c>
      <c r="P1564" t="e">
        <f>$E1564/$L1564</f>
        <v>#DIV/0!</v>
      </c>
      <c r="Q1564" t="str">
        <f>LEFT($N1564,SEARCH("/",$N1564) - 1)</f>
        <v>publishing</v>
      </c>
      <c r="R1564" t="str">
        <f>RIGHT($N1564,LEN($N1564) - SEARCH("/",$N1564))</f>
        <v>art books</v>
      </c>
      <c r="S1564" s="9">
        <f>((($J1564/60)/60)/24)+DATE(1970,1,1)</f>
        <v>40079.566157407404</v>
      </c>
      <c r="T1564" s="9">
        <f>((($I1564/60)/60)/24)+DATE(1970,1,1)</f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IF($D1565=0,0,$E1565*100/$D1565)</f>
        <v>1.4166666666666667</v>
      </c>
      <c r="P1565">
        <f>$E1565/$L1565</f>
        <v>42.5</v>
      </c>
      <c r="Q1565" t="str">
        <f>LEFT($N1565,SEARCH("/",$N1565) - 1)</f>
        <v>publishing</v>
      </c>
      <c r="R1565" t="str">
        <f>RIGHT($N1565,LEN($N1565) - SEARCH("/",$N1565))</f>
        <v>art books</v>
      </c>
      <c r="S1565" s="9">
        <f>((($J1565/60)/60)/24)+DATE(1970,1,1)</f>
        <v>41652.742488425924</v>
      </c>
      <c r="T1565" s="9">
        <f>((($I1565/60)/60)/24)+DATE(1970,1,1)</f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IF($D1566=0,0,$E1566*100/$D1566)</f>
        <v>0.1</v>
      </c>
      <c r="P1566">
        <f>$E1566/$L1566</f>
        <v>10</v>
      </c>
      <c r="Q1566" t="str">
        <f>LEFT($N1566,SEARCH("/",$N1566) - 1)</f>
        <v>publishing</v>
      </c>
      <c r="R1566" t="str">
        <f>RIGHT($N1566,LEN($N1566) - SEARCH("/",$N1566))</f>
        <v>art books</v>
      </c>
      <c r="S1566" s="9">
        <f>((($J1566/60)/60)/24)+DATE(1970,1,1)</f>
        <v>42121.367002314815</v>
      </c>
      <c r="T1566" s="9">
        <f>((($I1566/60)/60)/24)+DATE(1970,1,1)</f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IF($D1567=0,0,$E1567*100/$D1567)</f>
        <v>2.5</v>
      </c>
      <c r="P1567">
        <f>$E1567/$L1567</f>
        <v>100</v>
      </c>
      <c r="Q1567" t="str">
        <f>LEFT($N1567,SEARCH("/",$N1567) - 1)</f>
        <v>publishing</v>
      </c>
      <c r="R1567" t="str">
        <f>RIGHT($N1567,LEN($N1567) - SEARCH("/",$N1567))</f>
        <v>art books</v>
      </c>
      <c r="S1567" s="9">
        <f>((($J1567/60)/60)/24)+DATE(1970,1,1)</f>
        <v>40672.729872685188</v>
      </c>
      <c r="T1567" s="9">
        <f>((($I1567/60)/60)/24)+DATE(1970,1,1)</f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IF($D1568=0,0,$E1568*100/$D1568)</f>
        <v>21.25</v>
      </c>
      <c r="P1568">
        <f>$E1568/$L1568</f>
        <v>108.05084745762711</v>
      </c>
      <c r="Q1568" t="str">
        <f>LEFT($N1568,SEARCH("/",$N1568) - 1)</f>
        <v>publishing</v>
      </c>
      <c r="R1568" t="str">
        <f>RIGHT($N1568,LEN($N1568) - SEARCH("/",$N1568))</f>
        <v>art books</v>
      </c>
      <c r="S1568" s="9">
        <f>((($J1568/60)/60)/24)+DATE(1970,1,1)</f>
        <v>42549.916712962964</v>
      </c>
      <c r="T1568" s="9">
        <f>((($I1568/60)/60)/24)+DATE(1970,1,1)</f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IF($D1569=0,0,$E1569*100/$D1569)</f>
        <v>4.117647058823529</v>
      </c>
      <c r="P1569">
        <f>$E1569/$L1569</f>
        <v>26.923076923076923</v>
      </c>
      <c r="Q1569" t="str">
        <f>LEFT($N1569,SEARCH("/",$N1569) - 1)</f>
        <v>publishing</v>
      </c>
      <c r="R1569" t="str">
        <f>RIGHT($N1569,LEN($N1569) - SEARCH("/",$N1569))</f>
        <v>art books</v>
      </c>
      <c r="S1569" s="9">
        <f>((($J1569/60)/60)/24)+DATE(1970,1,1)</f>
        <v>41671.936863425923</v>
      </c>
      <c r="T1569" s="9">
        <f>((($I1569/60)/60)/24)+DATE(1970,1,1)</f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IF($D1570=0,0,$E1570*100/$D1570)</f>
        <v>13.64</v>
      </c>
      <c r="P1570">
        <f>$E1570/$L1570</f>
        <v>155</v>
      </c>
      <c r="Q1570" t="str">
        <f>LEFT($N1570,SEARCH("/",$N1570) - 1)</f>
        <v>publishing</v>
      </c>
      <c r="R1570" t="str">
        <f>RIGHT($N1570,LEN($N1570) - SEARCH("/",$N1570))</f>
        <v>art books</v>
      </c>
      <c r="S1570" s="9">
        <f>((($J1570/60)/60)/24)+DATE(1970,1,1)</f>
        <v>41962.062326388885</v>
      </c>
      <c r="T1570" s="9">
        <f>((($I1570/60)/60)/24)+DATE(1970,1,1)</f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IF($D1571=0,0,$E1571*100/$D1571)</f>
        <v>0</v>
      </c>
      <c r="P1571" t="e">
        <f>$E1571/$L1571</f>
        <v>#DIV/0!</v>
      </c>
      <c r="Q1571" t="str">
        <f>LEFT($N1571,SEARCH("/",$N1571) - 1)</f>
        <v>publishing</v>
      </c>
      <c r="R1571" t="str">
        <f>RIGHT($N1571,LEN($N1571) - SEARCH("/",$N1571))</f>
        <v>art books</v>
      </c>
      <c r="S1571" s="9">
        <f>((($J1571/60)/60)/24)+DATE(1970,1,1)</f>
        <v>41389.679560185185</v>
      </c>
      <c r="T1571" s="9">
        <f>((($I1571/60)/60)/24)+DATE(1970,1,1)</f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IF($D1572=0,0,$E1572*100/$D1572)</f>
        <v>41.4</v>
      </c>
      <c r="P1572">
        <f>$E1572/$L1572</f>
        <v>47.769230769230766</v>
      </c>
      <c r="Q1572" t="str">
        <f>LEFT($N1572,SEARCH("/",$N1572) - 1)</f>
        <v>publishing</v>
      </c>
      <c r="R1572" t="str">
        <f>RIGHT($N1572,LEN($N1572) - SEARCH("/",$N1572))</f>
        <v>art books</v>
      </c>
      <c r="S1572" s="9">
        <f>((($J1572/60)/60)/24)+DATE(1970,1,1)</f>
        <v>42438.813449074078</v>
      </c>
      <c r="T1572" s="9">
        <f>((($I1572/60)/60)/24)+DATE(1970,1,1)</f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IF($D1573=0,0,$E1573*100/$D1573)</f>
        <v>0.66115702479338845</v>
      </c>
      <c r="P1573">
        <f>$E1573/$L1573</f>
        <v>20</v>
      </c>
      <c r="Q1573" t="str">
        <f>LEFT($N1573,SEARCH("/",$N1573) - 1)</f>
        <v>publishing</v>
      </c>
      <c r="R1573" t="str">
        <f>RIGHT($N1573,LEN($N1573) - SEARCH("/",$N1573))</f>
        <v>art books</v>
      </c>
      <c r="S1573" s="9">
        <f>((($J1573/60)/60)/24)+DATE(1970,1,1)</f>
        <v>42144.769479166673</v>
      </c>
      <c r="T1573" s="9">
        <f>((($I1573/60)/60)/24)+DATE(1970,1,1)</f>
        <v>42174.769479166673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IF($D1574=0,0,$E1574*100/$D1574)</f>
        <v>5</v>
      </c>
      <c r="P1574">
        <f>$E1574/$L1574</f>
        <v>41.666666666666664</v>
      </c>
      <c r="Q1574" t="str">
        <f>LEFT($N1574,SEARCH("/",$N1574) - 1)</f>
        <v>publishing</v>
      </c>
      <c r="R1574" t="str">
        <f>RIGHT($N1574,LEN($N1574) - SEARCH("/",$N1574))</f>
        <v>art books</v>
      </c>
      <c r="S1574" s="9">
        <f>((($J1574/60)/60)/24)+DATE(1970,1,1)</f>
        <v>42404.033090277779</v>
      </c>
      <c r="T1574" s="9">
        <f>((($I1574/60)/60)/24)+DATE(1970,1,1)</f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IF($D1575=0,0,$E1575*100/$D1575)</f>
        <v>2.4777777777777779</v>
      </c>
      <c r="P1575">
        <f>$E1575/$L1575</f>
        <v>74.333333333333329</v>
      </c>
      <c r="Q1575" t="str">
        <f>LEFT($N1575,SEARCH("/",$N1575) - 1)</f>
        <v>publishing</v>
      </c>
      <c r="R1575" t="str">
        <f>RIGHT($N1575,LEN($N1575) - SEARCH("/",$N1575))</f>
        <v>art books</v>
      </c>
      <c r="S1575" s="9">
        <f>((($J1575/60)/60)/24)+DATE(1970,1,1)</f>
        <v>42786.000023148154</v>
      </c>
      <c r="T1575" s="9">
        <f>((($I1575/60)/60)/24)+DATE(1970,1,1)</f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IF($D1576=0,0,$E1576*100/$D1576)</f>
        <v>5.0599999999999996</v>
      </c>
      <c r="P1576">
        <f>$E1576/$L1576</f>
        <v>84.333333333333329</v>
      </c>
      <c r="Q1576" t="str">
        <f>LEFT($N1576,SEARCH("/",$N1576) - 1)</f>
        <v>publishing</v>
      </c>
      <c r="R1576" t="str">
        <f>RIGHT($N1576,LEN($N1576) - SEARCH("/",$N1576))</f>
        <v>art books</v>
      </c>
      <c r="S1576" s="9">
        <f>((($J1576/60)/60)/24)+DATE(1970,1,1)</f>
        <v>42017.927418981482</v>
      </c>
      <c r="T1576" s="9">
        <f>((($I1576/60)/60)/24)+DATE(1970,1,1)</f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IF($D1577=0,0,$E1577*100/$D1577)</f>
        <v>22.91</v>
      </c>
      <c r="P1577">
        <f>$E1577/$L1577</f>
        <v>65.457142857142856</v>
      </c>
      <c r="Q1577" t="str">
        <f>LEFT($N1577,SEARCH("/",$N1577) - 1)</f>
        <v>publishing</v>
      </c>
      <c r="R1577" t="str">
        <f>RIGHT($N1577,LEN($N1577) - SEARCH("/",$N1577))</f>
        <v>art books</v>
      </c>
      <c r="S1577" s="9">
        <f>((($J1577/60)/60)/24)+DATE(1970,1,1)</f>
        <v>41799.524259259262</v>
      </c>
      <c r="T1577" s="9">
        <f>((($I1577/60)/60)/24)+DATE(1970,1,1)</f>
        <v>41829.524259259262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IF($D1578=0,0,$E1578*100/$D1578)</f>
        <v>13</v>
      </c>
      <c r="P1578">
        <f>$E1578/$L1578</f>
        <v>65</v>
      </c>
      <c r="Q1578" t="str">
        <f>LEFT($N1578,SEARCH("/",$N1578) - 1)</f>
        <v>publishing</v>
      </c>
      <c r="R1578" t="str">
        <f>RIGHT($N1578,LEN($N1578) - SEARCH("/",$N1578))</f>
        <v>art books</v>
      </c>
      <c r="S1578" s="9">
        <f>((($J1578/60)/60)/24)+DATE(1970,1,1)</f>
        <v>42140.879259259258</v>
      </c>
      <c r="T1578" s="9">
        <f>((($I1578/60)/60)/24)+DATE(1970,1,1)</f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IF($D1579=0,0,$E1579*100/$D1579)</f>
        <v>0.55000000000000004</v>
      </c>
      <c r="P1579">
        <f>$E1579/$L1579</f>
        <v>27.5</v>
      </c>
      <c r="Q1579" t="str">
        <f>LEFT($N1579,SEARCH("/",$N1579) - 1)</f>
        <v>publishing</v>
      </c>
      <c r="R1579" t="str">
        <f>RIGHT($N1579,LEN($N1579) - SEARCH("/",$N1579))</f>
        <v>art books</v>
      </c>
      <c r="S1579" s="9">
        <f>((($J1579/60)/60)/24)+DATE(1970,1,1)</f>
        <v>41054.847777777781</v>
      </c>
      <c r="T1579" s="9">
        <f>((($I1579/60)/60)/24)+DATE(1970,1,1)</f>
        <v>41114.847777777781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IF($D1580=0,0,$E1580*100/$D1580)</f>
        <v>10.80653663679494</v>
      </c>
      <c r="P1580">
        <f>$E1580/$L1580</f>
        <v>51.25</v>
      </c>
      <c r="Q1580" t="str">
        <f>LEFT($N1580,SEARCH("/",$N1580) - 1)</f>
        <v>publishing</v>
      </c>
      <c r="R1580" t="str">
        <f>RIGHT($N1580,LEN($N1580) - SEARCH("/",$N1580))</f>
        <v>art books</v>
      </c>
      <c r="S1580" s="9">
        <f>((($J1580/60)/60)/24)+DATE(1970,1,1)</f>
        <v>40399.065868055557</v>
      </c>
      <c r="T1580" s="9">
        <f>((($I1580/60)/60)/24)+DATE(1970,1,1)</f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IF($D1581=0,0,$E1581*100/$D1581)</f>
        <v>0.84008400840084008</v>
      </c>
      <c r="P1581">
        <f>$E1581/$L1581</f>
        <v>14</v>
      </c>
      <c r="Q1581" t="str">
        <f>LEFT($N1581,SEARCH("/",$N1581) - 1)</f>
        <v>publishing</v>
      </c>
      <c r="R1581" t="str">
        <f>RIGHT($N1581,LEN($N1581) - SEARCH("/",$N1581))</f>
        <v>art books</v>
      </c>
      <c r="S1581" s="9">
        <f>((($J1581/60)/60)/24)+DATE(1970,1,1)</f>
        <v>41481.996423611112</v>
      </c>
      <c r="T1581" s="9">
        <f>((($I1581/60)/60)/24)+DATE(1970,1,1)</f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IF($D1582=0,0,$E1582*100/$D1582)</f>
        <v>0</v>
      </c>
      <c r="P1582" t="e">
        <f>$E1582/$L1582</f>
        <v>#DIV/0!</v>
      </c>
      <c r="Q1582" t="str">
        <f>LEFT($N1582,SEARCH("/",$N1582) - 1)</f>
        <v>publishing</v>
      </c>
      <c r="R1582" t="str">
        <f>RIGHT($N1582,LEN($N1582) - SEARCH("/",$N1582))</f>
        <v>art books</v>
      </c>
      <c r="S1582" s="9">
        <f>((($J1582/60)/60)/24)+DATE(1970,1,1)</f>
        <v>40990.050069444449</v>
      </c>
      <c r="T1582" s="9">
        <f>((($I1582/60)/60)/24)+DATE(1970,1,1)</f>
        <v>41050.050069444449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IF($D1583=0,0,$E1583*100/$D1583)</f>
        <v>0.5</v>
      </c>
      <c r="P1583">
        <f>$E1583/$L1583</f>
        <v>5</v>
      </c>
      <c r="Q1583" t="str">
        <f>LEFT($N1583,SEARCH("/",$N1583) - 1)</f>
        <v>photography</v>
      </c>
      <c r="R1583" t="str">
        <f>RIGHT($N1583,LEN($N1583) - SEARCH("/",$N1583))</f>
        <v>places</v>
      </c>
      <c r="S1583" s="9">
        <f>((($J1583/60)/60)/24)+DATE(1970,1,1)</f>
        <v>42325.448958333334</v>
      </c>
      <c r="T1583" s="9">
        <f>((($I1583/60)/60)/24)+DATE(1970,1,1)</f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IF($D1584=0,0,$E1584*100/$D1584)</f>
        <v>9.3000000000000007</v>
      </c>
      <c r="P1584">
        <f>$E1584/$L1584</f>
        <v>31</v>
      </c>
      <c r="Q1584" t="str">
        <f>LEFT($N1584,SEARCH("/",$N1584) - 1)</f>
        <v>photography</v>
      </c>
      <c r="R1584" t="str">
        <f>RIGHT($N1584,LEN($N1584) - SEARCH("/",$N1584))</f>
        <v>places</v>
      </c>
      <c r="S1584" s="9">
        <f>((($J1584/60)/60)/24)+DATE(1970,1,1)</f>
        <v>42246.789965277778</v>
      </c>
      <c r="T1584" s="9">
        <f>((($I1584/60)/60)/24)+DATE(1970,1,1)</f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IF($D1585=0,0,$E1585*100/$D1585)</f>
        <v>7.4999999999999997E-2</v>
      </c>
      <c r="P1585">
        <f>$E1585/$L1585</f>
        <v>15</v>
      </c>
      <c r="Q1585" t="str">
        <f>LEFT($N1585,SEARCH("/",$N1585) - 1)</f>
        <v>photography</v>
      </c>
      <c r="R1585" t="str">
        <f>RIGHT($N1585,LEN($N1585) - SEARCH("/",$N1585))</f>
        <v>places</v>
      </c>
      <c r="S1585" s="9">
        <f>((($J1585/60)/60)/24)+DATE(1970,1,1)</f>
        <v>41877.904988425929</v>
      </c>
      <c r="T1585" s="9">
        <f>((($I1585/60)/60)/24)+DATE(1970,1,1)</f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IF($D1586=0,0,$E1586*100/$D1586)</f>
        <v>0</v>
      </c>
      <c r="P1586" t="e">
        <f>$E1586/$L1586</f>
        <v>#DIV/0!</v>
      </c>
      <c r="Q1586" t="str">
        <f>LEFT($N1586,SEARCH("/",$N1586) - 1)</f>
        <v>photography</v>
      </c>
      <c r="R1586" t="str">
        <f>RIGHT($N1586,LEN($N1586) - SEARCH("/",$N1586))</f>
        <v>places</v>
      </c>
      <c r="S1586" s="9">
        <f>((($J1586/60)/60)/24)+DATE(1970,1,1)</f>
        <v>41779.649317129632</v>
      </c>
      <c r="T1586" s="9">
        <f>((($I1586/60)/60)/24)+DATE(1970,1,1)</f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IF($D1587=0,0,$E1587*100/$D1587)</f>
        <v>79</v>
      </c>
      <c r="P1587">
        <f>$E1587/$L1587</f>
        <v>131.66666666666666</v>
      </c>
      <c r="Q1587" t="str">
        <f>LEFT($N1587,SEARCH("/",$N1587) - 1)</f>
        <v>photography</v>
      </c>
      <c r="R1587" t="str">
        <f>RIGHT($N1587,LEN($N1587) - SEARCH("/",$N1587))</f>
        <v>places</v>
      </c>
      <c r="S1587" s="9">
        <f>((($J1587/60)/60)/24)+DATE(1970,1,1)</f>
        <v>42707.895462962959</v>
      </c>
      <c r="T1587" s="9">
        <f>((($I1587/60)/60)/24)+DATE(1970,1,1)</f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IF($D1588=0,0,$E1588*100/$D1588)</f>
        <v>0</v>
      </c>
      <c r="P1588" t="e">
        <f>$E1588/$L1588</f>
        <v>#DIV/0!</v>
      </c>
      <c r="Q1588" t="str">
        <f>LEFT($N1588,SEARCH("/",$N1588) - 1)</f>
        <v>photography</v>
      </c>
      <c r="R1588" t="str">
        <f>RIGHT($N1588,LEN($N1588) - SEARCH("/",$N1588))</f>
        <v>places</v>
      </c>
      <c r="S1588" s="9">
        <f>((($J1588/60)/60)/24)+DATE(1970,1,1)</f>
        <v>42069.104421296302</v>
      </c>
      <c r="T1588" s="9">
        <f>((($I1588/60)/60)/24)+DATE(1970,1,1)</f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IF($D1589=0,0,$E1589*100/$D1589)</f>
        <v>1.3333333333333334E-2</v>
      </c>
      <c r="P1589">
        <f>$E1589/$L1589</f>
        <v>1</v>
      </c>
      <c r="Q1589" t="str">
        <f>LEFT($N1589,SEARCH("/",$N1589) - 1)</f>
        <v>photography</v>
      </c>
      <c r="R1589" t="str">
        <f>RIGHT($N1589,LEN($N1589) - SEARCH("/",$N1589))</f>
        <v>places</v>
      </c>
      <c r="S1589" s="9">
        <f>((($J1589/60)/60)/24)+DATE(1970,1,1)</f>
        <v>41956.950983796298</v>
      </c>
      <c r="T1589" s="9">
        <f>((($I1589/60)/60)/24)+DATE(1970,1,1)</f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IF($D1590=0,0,$E1590*100/$D1590)</f>
        <v>0</v>
      </c>
      <c r="P1590" t="e">
        <f>$E1590/$L1590</f>
        <v>#DIV/0!</v>
      </c>
      <c r="Q1590" t="str">
        <f>LEFT($N1590,SEARCH("/",$N1590) - 1)</f>
        <v>photography</v>
      </c>
      <c r="R1590" t="str">
        <f>RIGHT($N1590,LEN($N1590) - SEARCH("/",$N1590))</f>
        <v>places</v>
      </c>
      <c r="S1590" s="9">
        <f>((($J1590/60)/60)/24)+DATE(1970,1,1)</f>
        <v>42005.24998842593</v>
      </c>
      <c r="T1590" s="9">
        <f>((($I1590/60)/60)/24)+DATE(1970,1,1)</f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IF($D1591=0,0,$E1591*100/$D1591)</f>
        <v>0</v>
      </c>
      <c r="P1591" t="e">
        <f>$E1591/$L1591</f>
        <v>#DIV/0!</v>
      </c>
      <c r="Q1591" t="str">
        <f>LEFT($N1591,SEARCH("/",$N1591) - 1)</f>
        <v>photography</v>
      </c>
      <c r="R1591" t="str">
        <f>RIGHT($N1591,LEN($N1591) - SEARCH("/",$N1591))</f>
        <v>places</v>
      </c>
      <c r="S1591" s="9">
        <f>((($J1591/60)/60)/24)+DATE(1970,1,1)</f>
        <v>42256.984791666662</v>
      </c>
      <c r="T1591" s="9">
        <f>((($I1591/60)/60)/24)+DATE(1970,1,1)</f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IF($D1592=0,0,$E1592*100/$D1592)</f>
        <v>1.7</v>
      </c>
      <c r="P1592">
        <f>$E1592/$L1592</f>
        <v>510</v>
      </c>
      <c r="Q1592" t="str">
        <f>LEFT($N1592,SEARCH("/",$N1592) - 1)</f>
        <v>photography</v>
      </c>
      <c r="R1592" t="str">
        <f>RIGHT($N1592,LEN($N1592) - SEARCH("/",$N1592))</f>
        <v>places</v>
      </c>
      <c r="S1592" s="9">
        <f>((($J1592/60)/60)/24)+DATE(1970,1,1)</f>
        <v>42240.857222222221</v>
      </c>
      <c r="T1592" s="9">
        <f>((($I1592/60)/60)/24)+DATE(1970,1,1)</f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IF($D1593=0,0,$E1593*100/$D1593)</f>
        <v>29.228571428571428</v>
      </c>
      <c r="P1593">
        <f>$E1593/$L1593</f>
        <v>44.478260869565219</v>
      </c>
      <c r="Q1593" t="str">
        <f>LEFT($N1593,SEARCH("/",$N1593) - 1)</f>
        <v>photography</v>
      </c>
      <c r="R1593" t="str">
        <f>RIGHT($N1593,LEN($N1593) - SEARCH("/",$N1593))</f>
        <v>places</v>
      </c>
      <c r="S1593" s="9">
        <f>((($J1593/60)/60)/24)+DATE(1970,1,1)</f>
        <v>42433.726168981477</v>
      </c>
      <c r="T1593" s="9">
        <f>((($I1593/60)/60)/24)+DATE(1970,1,1)</f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IF($D1594=0,0,$E1594*100/$D1594)</f>
        <v>0</v>
      </c>
      <c r="P1594" t="e">
        <f>$E1594/$L1594</f>
        <v>#DIV/0!</v>
      </c>
      <c r="Q1594" t="str">
        <f>LEFT($N1594,SEARCH("/",$N1594) - 1)</f>
        <v>photography</v>
      </c>
      <c r="R1594" t="str">
        <f>RIGHT($N1594,LEN($N1594) - SEARCH("/",$N1594))</f>
        <v>places</v>
      </c>
      <c r="S1594" s="9">
        <f>((($J1594/60)/60)/24)+DATE(1970,1,1)</f>
        <v>42046.072743055556</v>
      </c>
      <c r="T1594" s="9">
        <f>((($I1594/60)/60)/24)+DATE(1970,1,1)</f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IF($D1595=0,0,$E1595*100/$D1595)</f>
        <v>1.3636363636363636E-2</v>
      </c>
      <c r="P1595">
        <f>$E1595/$L1595</f>
        <v>1</v>
      </c>
      <c r="Q1595" t="str">
        <f>LEFT($N1595,SEARCH("/",$N1595) - 1)</f>
        <v>photography</v>
      </c>
      <c r="R1595" t="str">
        <f>RIGHT($N1595,LEN($N1595) - SEARCH("/",$N1595))</f>
        <v>places</v>
      </c>
      <c r="S1595" s="9">
        <f>((($J1595/60)/60)/24)+DATE(1970,1,1)</f>
        <v>42033.845543981486</v>
      </c>
      <c r="T1595" s="9">
        <f>((($I1595/60)/60)/24)+DATE(1970,1,1)</f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IF($D1596=0,0,$E1596*100/$D1596)</f>
        <v>20.5</v>
      </c>
      <c r="P1596">
        <f>$E1596/$L1596</f>
        <v>20.5</v>
      </c>
      <c r="Q1596" t="str">
        <f>LEFT($N1596,SEARCH("/",$N1596) - 1)</f>
        <v>photography</v>
      </c>
      <c r="R1596" t="str">
        <f>RIGHT($N1596,LEN($N1596) - SEARCH("/",$N1596))</f>
        <v>places</v>
      </c>
      <c r="S1596" s="9">
        <f>((($J1596/60)/60)/24)+DATE(1970,1,1)</f>
        <v>42445.712754629625</v>
      </c>
      <c r="T1596" s="9">
        <f>((($I1596/60)/60)/24)+DATE(1970,1,1)</f>
        <v>42505.681249999994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IF($D1597=0,0,$E1597*100/$D1597)</f>
        <v>0.28000000000000003</v>
      </c>
      <c r="P1597">
        <f>$E1597/$L1597</f>
        <v>40</v>
      </c>
      <c r="Q1597" t="str">
        <f>LEFT($N1597,SEARCH("/",$N1597) - 1)</f>
        <v>photography</v>
      </c>
      <c r="R1597" t="str">
        <f>RIGHT($N1597,LEN($N1597) - SEARCH("/",$N1597))</f>
        <v>places</v>
      </c>
      <c r="S1597" s="9">
        <f>((($J1597/60)/60)/24)+DATE(1970,1,1)</f>
        <v>41780.050092592595</v>
      </c>
      <c r="T1597" s="9">
        <f>((($I1597/60)/60)/24)+DATE(1970,1,1)</f>
        <v>41808.842361111114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IF($D1598=0,0,$E1598*100/$D1598)</f>
        <v>2.3076923076923075</v>
      </c>
      <c r="P1598">
        <f>$E1598/$L1598</f>
        <v>25</v>
      </c>
      <c r="Q1598" t="str">
        <f>LEFT($N1598,SEARCH("/",$N1598) - 1)</f>
        <v>photography</v>
      </c>
      <c r="R1598" t="str">
        <f>RIGHT($N1598,LEN($N1598) - SEARCH("/",$N1598))</f>
        <v>places</v>
      </c>
      <c r="S1598" s="9">
        <f>((($J1598/60)/60)/24)+DATE(1970,1,1)</f>
        <v>41941.430196759262</v>
      </c>
      <c r="T1598" s="9">
        <f>((($I1598/60)/60)/24)+DATE(1970,1,1)</f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IF($D1599=0,0,$E1599*100/$D1599)</f>
        <v>0</v>
      </c>
      <c r="P1599" t="e">
        <f>$E1599/$L1599</f>
        <v>#DIV/0!</v>
      </c>
      <c r="Q1599" t="str">
        <f>LEFT($N1599,SEARCH("/",$N1599) - 1)</f>
        <v>photography</v>
      </c>
      <c r="R1599" t="str">
        <f>RIGHT($N1599,LEN($N1599) - SEARCH("/",$N1599))</f>
        <v>places</v>
      </c>
      <c r="S1599" s="9">
        <f>((($J1599/60)/60)/24)+DATE(1970,1,1)</f>
        <v>42603.354131944448</v>
      </c>
      <c r="T1599" s="9">
        <f>((($I1599/60)/60)/24)+DATE(1970,1,1)</f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IF($D1600=0,0,$E1600*100/$D1600)</f>
        <v>0.125</v>
      </c>
      <c r="P1600">
        <f>$E1600/$L1600</f>
        <v>1</v>
      </c>
      <c r="Q1600" t="str">
        <f>LEFT($N1600,SEARCH("/",$N1600) - 1)</f>
        <v>photography</v>
      </c>
      <c r="R1600" t="str">
        <f>RIGHT($N1600,LEN($N1600) - SEARCH("/",$N1600))</f>
        <v>places</v>
      </c>
      <c r="S1600" s="9">
        <f>((($J1600/60)/60)/24)+DATE(1970,1,1)</f>
        <v>42151.667337962965</v>
      </c>
      <c r="T1600" s="9">
        <f>((($I1600/60)/60)/24)+DATE(1970,1,1)</f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IF($D1601=0,0,$E1601*100/$D1601)</f>
        <v>0</v>
      </c>
      <c r="P1601" t="e">
        <f>$E1601/$L1601</f>
        <v>#DIV/0!</v>
      </c>
      <c r="Q1601" t="str">
        <f>LEFT($N1601,SEARCH("/",$N1601) - 1)</f>
        <v>photography</v>
      </c>
      <c r="R1601" t="str">
        <f>RIGHT($N1601,LEN($N1601) - SEARCH("/",$N1601))</f>
        <v>places</v>
      </c>
      <c r="S1601" s="9">
        <f>((($J1601/60)/60)/24)+DATE(1970,1,1)</f>
        <v>42438.53907407407</v>
      </c>
      <c r="T1601" s="9">
        <f>((($I1601/60)/60)/24)+DATE(1970,1,1)</f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IF($D1602=0,0,$E1602*100/$D1602)</f>
        <v>7.34</v>
      </c>
      <c r="P1602">
        <f>$E1602/$L1602</f>
        <v>40.777777777777779</v>
      </c>
      <c r="Q1602" t="str">
        <f>LEFT($N1602,SEARCH("/",$N1602) - 1)</f>
        <v>photography</v>
      </c>
      <c r="R1602" t="str">
        <f>RIGHT($N1602,LEN($N1602) - SEARCH("/",$N1602))</f>
        <v>places</v>
      </c>
      <c r="S1602" s="9">
        <f>((($J1602/60)/60)/24)+DATE(1970,1,1)</f>
        <v>41791.057314814818</v>
      </c>
      <c r="T1602" s="9">
        <f>((($I1602/60)/60)/24)+DATE(1970,1,1)</f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IF($D1603=0,0,$E1603*100/$D1603)</f>
        <v>108.2492</v>
      </c>
      <c r="P1603">
        <f>$E1603/$L1603</f>
        <v>48.325535714285714</v>
      </c>
      <c r="Q1603" t="str">
        <f>LEFT($N1603,SEARCH("/",$N1603) - 1)</f>
        <v>music</v>
      </c>
      <c r="R1603" t="str">
        <f>RIGHT($N1603,LEN($N1603) - SEARCH("/",$N1603))</f>
        <v>rock</v>
      </c>
      <c r="S1603" s="9">
        <f>((($J1603/60)/60)/24)+DATE(1970,1,1)</f>
        <v>40638.092974537038</v>
      </c>
      <c r="T1603" s="9">
        <f>((($I1603/60)/60)/24)+DATE(1970,1,1)</f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IF($D1604=0,0,$E1604*100/$D1604)</f>
        <v>100.16666666666667</v>
      </c>
      <c r="P1604">
        <f>$E1604/$L1604</f>
        <v>46.953125</v>
      </c>
      <c r="Q1604" t="str">
        <f>LEFT($N1604,SEARCH("/",$N1604) - 1)</f>
        <v>music</v>
      </c>
      <c r="R1604" t="str">
        <f>RIGHT($N1604,LEN($N1604) - SEARCH("/",$N1604))</f>
        <v>rock</v>
      </c>
      <c r="S1604" s="9">
        <f>((($J1604/60)/60)/24)+DATE(1970,1,1)</f>
        <v>40788.297650462962</v>
      </c>
      <c r="T1604" s="9">
        <f>((($I1604/60)/60)/24)+DATE(1970,1,1)</f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IF($D1605=0,0,$E1605*100/$D1605)</f>
        <v>100.033</v>
      </c>
      <c r="P1605">
        <f>$E1605/$L1605</f>
        <v>66.688666666666663</v>
      </c>
      <c r="Q1605" t="str">
        <f>LEFT($N1605,SEARCH("/",$N1605) - 1)</f>
        <v>music</v>
      </c>
      <c r="R1605" t="str">
        <f>RIGHT($N1605,LEN($N1605) - SEARCH("/",$N1605))</f>
        <v>rock</v>
      </c>
      <c r="S1605" s="9">
        <f>((($J1605/60)/60)/24)+DATE(1970,1,1)</f>
        <v>40876.169664351852</v>
      </c>
      <c r="T1605" s="9">
        <f>((($I1605/60)/60)/24)+DATE(1970,1,1)</f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IF($D1606=0,0,$E1606*100/$D1606)</f>
        <v>122.10714285714286</v>
      </c>
      <c r="P1606">
        <f>$E1606/$L1606</f>
        <v>48.842857142857142</v>
      </c>
      <c r="Q1606" t="str">
        <f>LEFT($N1606,SEARCH("/",$N1606) - 1)</f>
        <v>music</v>
      </c>
      <c r="R1606" t="str">
        <f>RIGHT($N1606,LEN($N1606) - SEARCH("/",$N1606))</f>
        <v>rock</v>
      </c>
      <c r="S1606" s="9">
        <f>((($J1606/60)/60)/24)+DATE(1970,1,1)</f>
        <v>40945.845312500001</v>
      </c>
      <c r="T1606" s="9">
        <f>((($I1606/60)/60)/24)+DATE(1970,1,1)</f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IF($D1607=0,0,$E1607*100/$D1607)</f>
        <v>100.69333333333333</v>
      </c>
      <c r="P1607">
        <f>$E1607/$L1607</f>
        <v>137.30909090909091</v>
      </c>
      <c r="Q1607" t="str">
        <f>LEFT($N1607,SEARCH("/",$N1607) - 1)</f>
        <v>music</v>
      </c>
      <c r="R1607" t="str">
        <f>RIGHT($N1607,LEN($N1607) - SEARCH("/",$N1607))</f>
        <v>rock</v>
      </c>
      <c r="S1607" s="9">
        <f>((($J1607/60)/60)/24)+DATE(1970,1,1)</f>
        <v>40747.012881944444</v>
      </c>
      <c r="T1607" s="9">
        <f>((($I1607/60)/60)/24)+DATE(1970,1,1)</f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IF($D1608=0,0,$E1608*100/$D1608)</f>
        <v>101.004125</v>
      </c>
      <c r="P1608">
        <f>$E1608/$L1608</f>
        <v>87.829673913043479</v>
      </c>
      <c r="Q1608" t="str">
        <f>LEFT($N1608,SEARCH("/",$N1608) - 1)</f>
        <v>music</v>
      </c>
      <c r="R1608" t="str">
        <f>RIGHT($N1608,LEN($N1608) - SEARCH("/",$N1608))</f>
        <v>rock</v>
      </c>
      <c r="S1608" s="9">
        <f>((($J1608/60)/60)/24)+DATE(1970,1,1)</f>
        <v>40536.111550925925</v>
      </c>
      <c r="T1608" s="9">
        <f>((($I1608/60)/60)/24)+DATE(1970,1,1)</f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IF($D1609=0,0,$E1609*100/$D1609)</f>
        <v>145.11000000000001</v>
      </c>
      <c r="P1609">
        <f>$E1609/$L1609</f>
        <v>70.785365853658533</v>
      </c>
      <c r="Q1609" t="str">
        <f>LEFT($N1609,SEARCH("/",$N1609) - 1)</f>
        <v>music</v>
      </c>
      <c r="R1609" t="str">
        <f>RIGHT($N1609,LEN($N1609) - SEARCH("/",$N1609))</f>
        <v>rock</v>
      </c>
      <c r="S1609" s="9">
        <f>((($J1609/60)/60)/24)+DATE(1970,1,1)</f>
        <v>41053.80846064815</v>
      </c>
      <c r="T1609" s="9">
        <f>((($I1609/60)/60)/24)+DATE(1970,1,1)</f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IF($D1610=0,0,$E1610*100/$D1610)</f>
        <v>101.25</v>
      </c>
      <c r="P1610">
        <f>$E1610/$L1610</f>
        <v>52.826086956521742</v>
      </c>
      <c r="Q1610" t="str">
        <f>LEFT($N1610,SEARCH("/",$N1610) - 1)</f>
        <v>music</v>
      </c>
      <c r="R1610" t="str">
        <f>RIGHT($N1610,LEN($N1610) - SEARCH("/",$N1610))</f>
        <v>rock</v>
      </c>
      <c r="S1610" s="9">
        <f>((($J1610/60)/60)/24)+DATE(1970,1,1)</f>
        <v>41607.83085648148</v>
      </c>
      <c r="T1610" s="9">
        <f>((($I1610/60)/60)/24)+DATE(1970,1,1)</f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IF($D1611=0,0,$E1611*100/$D1611)</f>
        <v>118.33333333333333</v>
      </c>
      <c r="P1611">
        <f>$E1611/$L1611</f>
        <v>443.75</v>
      </c>
      <c r="Q1611" t="str">
        <f>LEFT($N1611,SEARCH("/",$N1611) - 1)</f>
        <v>music</v>
      </c>
      <c r="R1611" t="str">
        <f>RIGHT($N1611,LEN($N1611) - SEARCH("/",$N1611))</f>
        <v>rock</v>
      </c>
      <c r="S1611" s="9">
        <f>((($J1611/60)/60)/24)+DATE(1970,1,1)</f>
        <v>40796.001261574071</v>
      </c>
      <c r="T1611" s="9">
        <f>((($I1611/60)/60)/24)+DATE(1970,1,1)</f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IF($D1612=0,0,$E1612*100/$D1612)</f>
        <v>271.85000000000002</v>
      </c>
      <c r="P1612">
        <f>$E1612/$L1612</f>
        <v>48.544642857142854</v>
      </c>
      <c r="Q1612" t="str">
        <f>LEFT($N1612,SEARCH("/",$N1612) - 1)</f>
        <v>music</v>
      </c>
      <c r="R1612" t="str">
        <f>RIGHT($N1612,LEN($N1612) - SEARCH("/",$N1612))</f>
        <v>rock</v>
      </c>
      <c r="S1612" s="9">
        <f>((($J1612/60)/60)/24)+DATE(1970,1,1)</f>
        <v>41228.924884259257</v>
      </c>
      <c r="T1612" s="9">
        <f>((($I1612/60)/60)/24)+DATE(1970,1,1)</f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IF($D1613=0,0,$E1613*100/$D1613)</f>
        <v>125.125</v>
      </c>
      <c r="P1613">
        <f>$E1613/$L1613</f>
        <v>37.074074074074076</v>
      </c>
      <c r="Q1613" t="str">
        <f>LEFT($N1613,SEARCH("/",$N1613) - 1)</f>
        <v>music</v>
      </c>
      <c r="R1613" t="str">
        <f>RIGHT($N1613,LEN($N1613) - SEARCH("/",$N1613))</f>
        <v>rock</v>
      </c>
      <c r="S1613" s="9">
        <f>((($J1613/60)/60)/24)+DATE(1970,1,1)</f>
        <v>41409.00037037037</v>
      </c>
      <c r="T1613" s="9">
        <f>((($I1613/60)/60)/24)+DATE(1970,1,1)</f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IF($D1614=0,0,$E1614*100/$D1614)</f>
        <v>110</v>
      </c>
      <c r="P1614">
        <f>$E1614/$L1614</f>
        <v>50</v>
      </c>
      <c r="Q1614" t="str">
        <f>LEFT($N1614,SEARCH("/",$N1614) - 1)</f>
        <v>music</v>
      </c>
      <c r="R1614" t="str">
        <f>RIGHT($N1614,LEN($N1614) - SEARCH("/",$N1614))</f>
        <v>rock</v>
      </c>
      <c r="S1614" s="9">
        <f>((($J1614/60)/60)/24)+DATE(1970,1,1)</f>
        <v>41246.874814814815</v>
      </c>
      <c r="T1614" s="9">
        <f>((($I1614/60)/60)/24)+DATE(1970,1,1)</f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IF($D1615=0,0,$E1615*100/$D1615)</f>
        <v>101.5</v>
      </c>
      <c r="P1615">
        <f>$E1615/$L1615</f>
        <v>39.03846153846154</v>
      </c>
      <c r="Q1615" t="str">
        <f>LEFT($N1615,SEARCH("/",$N1615) - 1)</f>
        <v>music</v>
      </c>
      <c r="R1615" t="str">
        <f>RIGHT($N1615,LEN($N1615) - SEARCH("/",$N1615))</f>
        <v>rock</v>
      </c>
      <c r="S1615" s="9">
        <f>((($J1615/60)/60)/24)+DATE(1970,1,1)</f>
        <v>41082.069467592592</v>
      </c>
      <c r="T1615" s="9">
        <f>((($I1615/60)/60)/24)+DATE(1970,1,1)</f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IF($D1616=0,0,$E1616*100/$D1616)</f>
        <v>102.7</v>
      </c>
      <c r="P1616">
        <f>$E1616/$L1616</f>
        <v>66.688311688311686</v>
      </c>
      <c r="Q1616" t="str">
        <f>LEFT($N1616,SEARCH("/",$N1616) - 1)</f>
        <v>music</v>
      </c>
      <c r="R1616" t="str">
        <f>RIGHT($N1616,LEN($N1616) - SEARCH("/",$N1616))</f>
        <v>rock</v>
      </c>
      <c r="S1616" s="9">
        <f>((($J1616/60)/60)/24)+DATE(1970,1,1)</f>
        <v>41794.981122685182</v>
      </c>
      <c r="T1616" s="9">
        <f>((($I1616/60)/60)/24)+DATE(1970,1,1)</f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IF($D1617=0,0,$E1617*100/$D1617)</f>
        <v>114.125</v>
      </c>
      <c r="P1617">
        <f>$E1617/$L1617</f>
        <v>67.132352941176464</v>
      </c>
      <c r="Q1617" t="str">
        <f>LEFT($N1617,SEARCH("/",$N1617) - 1)</f>
        <v>music</v>
      </c>
      <c r="R1617" t="str">
        <f>RIGHT($N1617,LEN($N1617) - SEARCH("/",$N1617))</f>
        <v>rock</v>
      </c>
      <c r="S1617" s="9">
        <f>((($J1617/60)/60)/24)+DATE(1970,1,1)</f>
        <v>40845.050879629627</v>
      </c>
      <c r="T1617" s="9">
        <f>((($I1617/60)/60)/24)+DATE(1970,1,1)</f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IF($D1618=0,0,$E1618*100/$D1618)</f>
        <v>104.2</v>
      </c>
      <c r="P1618">
        <f>$E1618/$L1618</f>
        <v>66.369426751592357</v>
      </c>
      <c r="Q1618" t="str">
        <f>LEFT($N1618,SEARCH("/",$N1618) - 1)</f>
        <v>music</v>
      </c>
      <c r="R1618" t="str">
        <f>RIGHT($N1618,LEN($N1618) - SEARCH("/",$N1618))</f>
        <v>rock</v>
      </c>
      <c r="S1618" s="9">
        <f>((($J1618/60)/60)/24)+DATE(1970,1,1)</f>
        <v>41194.715520833335</v>
      </c>
      <c r="T1618" s="9">
        <f>((($I1618/60)/60)/24)+DATE(1970,1,1)</f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IF($D1619=0,0,$E1619*100/$D1619)</f>
        <v>145.85714285714286</v>
      </c>
      <c r="P1619">
        <f>$E1619/$L1619</f>
        <v>64.620253164556956</v>
      </c>
      <c r="Q1619" t="str">
        <f>LEFT($N1619,SEARCH("/",$N1619) - 1)</f>
        <v>music</v>
      </c>
      <c r="R1619" t="str">
        <f>RIGHT($N1619,LEN($N1619) - SEARCH("/",$N1619))</f>
        <v>rock</v>
      </c>
      <c r="S1619" s="9">
        <f>((($J1619/60)/60)/24)+DATE(1970,1,1)</f>
        <v>41546.664212962962</v>
      </c>
      <c r="T1619" s="9">
        <f>((($I1619/60)/60)/24)+DATE(1970,1,1)</f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IF($D1620=0,0,$E1620*100/$D1620)</f>
        <v>105.06666666666666</v>
      </c>
      <c r="P1620">
        <f>$E1620/$L1620</f>
        <v>58.370370370370374</v>
      </c>
      <c r="Q1620" t="str">
        <f>LEFT($N1620,SEARCH("/",$N1620) - 1)</f>
        <v>music</v>
      </c>
      <c r="R1620" t="str">
        <f>RIGHT($N1620,LEN($N1620) - SEARCH("/",$N1620))</f>
        <v>rock</v>
      </c>
      <c r="S1620" s="9">
        <f>((($J1620/60)/60)/24)+DATE(1970,1,1)</f>
        <v>41301.654340277775</v>
      </c>
      <c r="T1620" s="9">
        <f>((($I1620/60)/60)/24)+DATE(1970,1,1)</f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IF($D1621=0,0,$E1621*100/$D1621)</f>
        <v>133.33333333333334</v>
      </c>
      <c r="P1621">
        <f>$E1621/$L1621</f>
        <v>86.956521739130437</v>
      </c>
      <c r="Q1621" t="str">
        <f>LEFT($N1621,SEARCH("/",$N1621) - 1)</f>
        <v>music</v>
      </c>
      <c r="R1621" t="str">
        <f>RIGHT($N1621,LEN($N1621) - SEARCH("/",$N1621))</f>
        <v>rock</v>
      </c>
      <c r="S1621" s="9">
        <f>((($J1621/60)/60)/24)+DATE(1970,1,1)</f>
        <v>41876.18618055556</v>
      </c>
      <c r="T1621" s="9">
        <f>((($I1621/60)/60)/24)+DATE(1970,1,1)</f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IF($D1622=0,0,$E1622*100/$D1622)</f>
        <v>113</v>
      </c>
      <c r="P1622">
        <f>$E1622/$L1622</f>
        <v>66.470588235294116</v>
      </c>
      <c r="Q1622" t="str">
        <f>LEFT($N1622,SEARCH("/",$N1622) - 1)</f>
        <v>music</v>
      </c>
      <c r="R1622" t="str">
        <f>RIGHT($N1622,LEN($N1622) - SEARCH("/",$N1622))</f>
        <v>rock</v>
      </c>
      <c r="S1622" s="9">
        <f>((($J1622/60)/60)/24)+DATE(1970,1,1)</f>
        <v>41321.339583333334</v>
      </c>
      <c r="T1622" s="9">
        <f>((($I1622/60)/60)/24)+DATE(1970,1,1)</f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IF($D1623=0,0,$E1623*100/$D1623)</f>
        <v>121.2</v>
      </c>
      <c r="P1623">
        <f>$E1623/$L1623</f>
        <v>163.78378378378378</v>
      </c>
      <c r="Q1623" t="str">
        <f>LEFT($N1623,SEARCH("/",$N1623) - 1)</f>
        <v>music</v>
      </c>
      <c r="R1623" t="str">
        <f>RIGHT($N1623,LEN($N1623) - SEARCH("/",$N1623))</f>
        <v>rock</v>
      </c>
      <c r="S1623" s="9">
        <f>((($J1623/60)/60)/24)+DATE(1970,1,1)</f>
        <v>41003.60665509259</v>
      </c>
      <c r="T1623" s="9">
        <f>((($I1623/60)/60)/24)+DATE(1970,1,1)</f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IF($D1624=0,0,$E1624*100/$D1624)</f>
        <v>101.72463768115942</v>
      </c>
      <c r="P1624">
        <f>$E1624/$L1624</f>
        <v>107.98461538461538</v>
      </c>
      <c r="Q1624" t="str">
        <f>LEFT($N1624,SEARCH("/",$N1624) - 1)</f>
        <v>music</v>
      </c>
      <c r="R1624" t="str">
        <f>RIGHT($N1624,LEN($N1624) - SEARCH("/",$N1624))</f>
        <v>rock</v>
      </c>
      <c r="S1624" s="9">
        <f>((($J1624/60)/60)/24)+DATE(1970,1,1)</f>
        <v>41950.29483796296</v>
      </c>
      <c r="T1624" s="9">
        <f>((($I1624/60)/60)/24)+DATE(1970,1,1)</f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IF($D1625=0,0,$E1625*100/$D1625)</f>
        <v>101.06666666666666</v>
      </c>
      <c r="P1625">
        <f>$E1625/$L1625</f>
        <v>42.111111111111114</v>
      </c>
      <c r="Q1625" t="str">
        <f>LEFT($N1625,SEARCH("/",$N1625) - 1)</f>
        <v>music</v>
      </c>
      <c r="R1625" t="str">
        <f>RIGHT($N1625,LEN($N1625) - SEARCH("/",$N1625))</f>
        <v>rock</v>
      </c>
      <c r="S1625" s="9">
        <f>((($J1625/60)/60)/24)+DATE(1970,1,1)</f>
        <v>41453.688530092593</v>
      </c>
      <c r="T1625" s="9">
        <f>((($I1625/60)/60)/24)+DATE(1970,1,1)</f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IF($D1626=0,0,$E1626*100/$D1626)</f>
        <v>118</v>
      </c>
      <c r="P1626">
        <f>$E1626/$L1626</f>
        <v>47.2</v>
      </c>
      <c r="Q1626" t="str">
        <f>LEFT($N1626,SEARCH("/",$N1626) - 1)</f>
        <v>music</v>
      </c>
      <c r="R1626" t="str">
        <f>RIGHT($N1626,LEN($N1626) - SEARCH("/",$N1626))</f>
        <v>rock</v>
      </c>
      <c r="S1626" s="9">
        <f>((($J1626/60)/60)/24)+DATE(1970,1,1)</f>
        <v>41243.367303240739</v>
      </c>
      <c r="T1626" s="9">
        <f>((($I1626/60)/60)/24)+DATE(1970,1,1)</f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IF($D1627=0,0,$E1627*100/$D1627)</f>
        <v>155.33333333333334</v>
      </c>
      <c r="P1627">
        <f>$E1627/$L1627</f>
        <v>112.01923076923077</v>
      </c>
      <c r="Q1627" t="str">
        <f>LEFT($N1627,SEARCH("/",$N1627) - 1)</f>
        <v>music</v>
      </c>
      <c r="R1627" t="str">
        <f>RIGHT($N1627,LEN($N1627) - SEARCH("/",$N1627))</f>
        <v>rock</v>
      </c>
      <c r="S1627" s="9">
        <f>((($J1627/60)/60)/24)+DATE(1970,1,1)</f>
        <v>41135.699687500004</v>
      </c>
      <c r="T1627" s="9">
        <f>((($I1627/60)/60)/24)+DATE(1970,1,1)</f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IF($D1628=0,0,$E1628*100/$D1628)</f>
        <v>101.1875</v>
      </c>
      <c r="P1628">
        <f>$E1628/$L1628</f>
        <v>74.953703703703709</v>
      </c>
      <c r="Q1628" t="str">
        <f>LEFT($N1628,SEARCH("/",$N1628) - 1)</f>
        <v>music</v>
      </c>
      <c r="R1628" t="str">
        <f>RIGHT($N1628,LEN($N1628) - SEARCH("/",$N1628))</f>
        <v>rock</v>
      </c>
      <c r="S1628" s="9">
        <f>((($J1628/60)/60)/24)+DATE(1970,1,1)</f>
        <v>41579.847997685189</v>
      </c>
      <c r="T1628" s="9">
        <f>((($I1628/60)/60)/24)+DATE(1970,1,1)</f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IF($D1629=0,0,$E1629*100/$D1629)</f>
        <v>117</v>
      </c>
      <c r="P1629">
        <f>$E1629/$L1629</f>
        <v>61.578947368421055</v>
      </c>
      <c r="Q1629" t="str">
        <f>LEFT($N1629,SEARCH("/",$N1629) - 1)</f>
        <v>music</v>
      </c>
      <c r="R1629" t="str">
        <f>RIGHT($N1629,LEN($N1629) - SEARCH("/",$N1629))</f>
        <v>rock</v>
      </c>
      <c r="S1629" s="9">
        <f>((($J1629/60)/60)/24)+DATE(1970,1,1)</f>
        <v>41205.707048611112</v>
      </c>
      <c r="T1629" s="9">
        <f>((($I1629/60)/60)/24)+DATE(1970,1,1)</f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IF($D1630=0,0,$E1630*100/$D1630)</f>
        <v>100.925</v>
      </c>
      <c r="P1630">
        <f>$E1630/$L1630</f>
        <v>45.875</v>
      </c>
      <c r="Q1630" t="str">
        <f>LEFT($N1630,SEARCH("/",$N1630) - 1)</f>
        <v>music</v>
      </c>
      <c r="R1630" t="str">
        <f>RIGHT($N1630,LEN($N1630) - SEARCH("/",$N1630))</f>
        <v>rock</v>
      </c>
      <c r="S1630" s="9">
        <f>((($J1630/60)/60)/24)+DATE(1970,1,1)</f>
        <v>41774.737060185187</v>
      </c>
      <c r="T1630" s="9">
        <f>((($I1630/60)/60)/24)+DATE(1970,1,1)</f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IF($D1631=0,0,$E1631*100/$D1631)</f>
        <v>103.66666666666667</v>
      </c>
      <c r="P1631">
        <f>$E1631/$L1631</f>
        <v>75.853658536585371</v>
      </c>
      <c r="Q1631" t="str">
        <f>LEFT($N1631,SEARCH("/",$N1631) - 1)</f>
        <v>music</v>
      </c>
      <c r="R1631" t="str">
        <f>RIGHT($N1631,LEN($N1631) - SEARCH("/",$N1631))</f>
        <v>rock</v>
      </c>
      <c r="S1631" s="9">
        <f>((($J1631/60)/60)/24)+DATE(1970,1,1)</f>
        <v>41645.867280092592</v>
      </c>
      <c r="T1631" s="9">
        <f>((($I1631/60)/60)/24)+DATE(1970,1,1)</f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IF($D1632=0,0,$E1632*100/$D1632)</f>
        <v>265.25</v>
      </c>
      <c r="P1632">
        <f>$E1632/$L1632</f>
        <v>84.206349206349202</v>
      </c>
      <c r="Q1632" t="str">
        <f>LEFT($N1632,SEARCH("/",$N1632) - 1)</f>
        <v>music</v>
      </c>
      <c r="R1632" t="str">
        <f>RIGHT($N1632,LEN($N1632) - SEARCH("/",$N1632))</f>
        <v>rock</v>
      </c>
      <c r="S1632" s="9">
        <f>((($J1632/60)/60)/24)+DATE(1970,1,1)</f>
        <v>40939.837673611109</v>
      </c>
      <c r="T1632" s="9">
        <f>((($I1632/60)/60)/24)+DATE(1970,1,1)</f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IF($D1633=0,0,$E1633*100/$D1633)</f>
        <v>155.91</v>
      </c>
      <c r="P1633">
        <f>$E1633/$L1633</f>
        <v>117.22556390977444</v>
      </c>
      <c r="Q1633" t="str">
        <f>LEFT($N1633,SEARCH("/",$N1633) - 1)</f>
        <v>music</v>
      </c>
      <c r="R1633" t="str">
        <f>RIGHT($N1633,LEN($N1633) - SEARCH("/",$N1633))</f>
        <v>rock</v>
      </c>
      <c r="S1633" s="9">
        <f>((($J1633/60)/60)/24)+DATE(1970,1,1)</f>
        <v>41164.859502314815</v>
      </c>
      <c r="T1633" s="9">
        <f>((($I1633/60)/60)/24)+DATE(1970,1,1)</f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IF($D1634=0,0,$E1634*100/$D1634)</f>
        <v>101.625</v>
      </c>
      <c r="P1634">
        <f>$E1634/$L1634</f>
        <v>86.489361702127653</v>
      </c>
      <c r="Q1634" t="str">
        <f>LEFT($N1634,SEARCH("/",$N1634) - 1)</f>
        <v>music</v>
      </c>
      <c r="R1634" t="str">
        <f>RIGHT($N1634,LEN($N1634) - SEARCH("/",$N1634))</f>
        <v>rock</v>
      </c>
      <c r="S1634" s="9">
        <f>((($J1634/60)/60)/24)+DATE(1970,1,1)</f>
        <v>40750.340902777774</v>
      </c>
      <c r="T1634" s="9">
        <f>((($I1634/60)/60)/24)+DATE(1970,1,1)</f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IF($D1635=0,0,$E1635*100/$D1635)</f>
        <v>100</v>
      </c>
      <c r="P1635">
        <f>$E1635/$L1635</f>
        <v>172.41379310344828</v>
      </c>
      <c r="Q1635" t="str">
        <f>LEFT($N1635,SEARCH("/",$N1635) - 1)</f>
        <v>music</v>
      </c>
      <c r="R1635" t="str">
        <f>RIGHT($N1635,LEN($N1635) - SEARCH("/",$N1635))</f>
        <v>rock</v>
      </c>
      <c r="S1635" s="9">
        <f>((($J1635/60)/60)/24)+DATE(1970,1,1)</f>
        <v>40896.883750000001</v>
      </c>
      <c r="T1635" s="9">
        <f>((($I1635/60)/60)/24)+DATE(1970,1,1)</f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IF($D1636=0,0,$E1636*100/$D1636)</f>
        <v>100.5</v>
      </c>
      <c r="P1636">
        <f>$E1636/$L1636</f>
        <v>62.8125</v>
      </c>
      <c r="Q1636" t="str">
        <f>LEFT($N1636,SEARCH("/",$N1636) - 1)</f>
        <v>music</v>
      </c>
      <c r="R1636" t="str">
        <f>RIGHT($N1636,LEN($N1636) - SEARCH("/",$N1636))</f>
        <v>rock</v>
      </c>
      <c r="S1636" s="9">
        <f>((($J1636/60)/60)/24)+DATE(1970,1,1)</f>
        <v>40658.189826388887</v>
      </c>
      <c r="T1636" s="9">
        <f>((($I1636/60)/60)/24)+DATE(1970,1,1)</f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IF($D1637=0,0,$E1637*100/$D1637)</f>
        <v>125.3</v>
      </c>
      <c r="P1637">
        <f>$E1637/$L1637</f>
        <v>67.729729729729726</v>
      </c>
      <c r="Q1637" t="str">
        <f>LEFT($N1637,SEARCH("/",$N1637) - 1)</f>
        <v>music</v>
      </c>
      <c r="R1637" t="str">
        <f>RIGHT($N1637,LEN($N1637) - SEARCH("/",$N1637))</f>
        <v>rock</v>
      </c>
      <c r="S1637" s="9">
        <f>((($J1637/60)/60)/24)+DATE(1970,1,1)</f>
        <v>42502.868761574078</v>
      </c>
      <c r="T1637" s="9">
        <f>((($I1637/60)/60)/24)+DATE(1970,1,1)</f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IF($D1638=0,0,$E1638*100/$D1638)</f>
        <v>103.55555555555556</v>
      </c>
      <c r="P1638">
        <f>$E1638/$L1638</f>
        <v>53.5632183908046</v>
      </c>
      <c r="Q1638" t="str">
        <f>LEFT($N1638,SEARCH("/",$N1638) - 1)</f>
        <v>music</v>
      </c>
      <c r="R1638" t="str">
        <f>RIGHT($N1638,LEN($N1638) - SEARCH("/",$N1638))</f>
        <v>rock</v>
      </c>
      <c r="S1638" s="9">
        <f>((($J1638/60)/60)/24)+DATE(1970,1,1)</f>
        <v>40663.08666666667</v>
      </c>
      <c r="T1638" s="9">
        <f>((($I1638/60)/60)/24)+DATE(1970,1,1)</f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IF($D1639=0,0,$E1639*100/$D1639)</f>
        <v>103.8</v>
      </c>
      <c r="P1639">
        <f>$E1639/$L1639</f>
        <v>34.6</v>
      </c>
      <c r="Q1639" t="str">
        <f>LEFT($N1639,SEARCH("/",$N1639) - 1)</f>
        <v>music</v>
      </c>
      <c r="R1639" t="str">
        <f>RIGHT($N1639,LEN($N1639) - SEARCH("/",$N1639))</f>
        <v>rock</v>
      </c>
      <c r="S1639" s="9">
        <f>((($J1639/60)/60)/24)+DATE(1970,1,1)</f>
        <v>40122.751620370371</v>
      </c>
      <c r="T1639" s="9">
        <f>((($I1639/60)/60)/24)+DATE(1970,1,1)</f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IF($D1640=0,0,$E1640*100/$D1640)</f>
        <v>105</v>
      </c>
      <c r="P1640">
        <f>$E1640/$L1640</f>
        <v>38.888888888888886</v>
      </c>
      <c r="Q1640" t="str">
        <f>LEFT($N1640,SEARCH("/",$N1640) - 1)</f>
        <v>music</v>
      </c>
      <c r="R1640" t="str">
        <f>RIGHT($N1640,LEN($N1640) - SEARCH("/",$N1640))</f>
        <v>rock</v>
      </c>
      <c r="S1640" s="9">
        <f>((($J1640/60)/60)/24)+DATE(1970,1,1)</f>
        <v>41288.68712962963</v>
      </c>
      <c r="T1640" s="9">
        <f>((($I1640/60)/60)/24)+DATE(1970,1,1)</f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IF($D1641=0,0,$E1641*100/$D1641)</f>
        <v>100</v>
      </c>
      <c r="P1641">
        <f>$E1641/$L1641</f>
        <v>94.736842105263165</v>
      </c>
      <c r="Q1641" t="str">
        <f>LEFT($N1641,SEARCH("/",$N1641) - 1)</f>
        <v>music</v>
      </c>
      <c r="R1641" t="str">
        <f>RIGHT($N1641,LEN($N1641) - SEARCH("/",$N1641))</f>
        <v>rock</v>
      </c>
      <c r="S1641" s="9">
        <f>((($J1641/60)/60)/24)+DATE(1970,1,1)</f>
        <v>40941.652372685188</v>
      </c>
      <c r="T1641" s="9">
        <f>((($I1641/60)/60)/24)+DATE(1970,1,1)</f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IF($D1642=0,0,$E1642*100/$D1642)</f>
        <v>169.86</v>
      </c>
      <c r="P1642">
        <f>$E1642/$L1642</f>
        <v>39.967058823529413</v>
      </c>
      <c r="Q1642" t="str">
        <f>LEFT($N1642,SEARCH("/",$N1642) - 1)</f>
        <v>music</v>
      </c>
      <c r="R1642" t="str">
        <f>RIGHT($N1642,LEN($N1642) - SEARCH("/",$N1642))</f>
        <v>rock</v>
      </c>
      <c r="S1642" s="9">
        <f>((($J1642/60)/60)/24)+DATE(1970,1,1)</f>
        <v>40379.23096064815</v>
      </c>
      <c r="T1642" s="9">
        <f>((($I1642/60)/60)/24)+DATE(1970,1,1)</f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IF($D1643=0,0,$E1643*100/$D1643)</f>
        <v>101.4</v>
      </c>
      <c r="P1643">
        <f>$E1643/$L1643</f>
        <v>97.5</v>
      </c>
      <c r="Q1643" t="str">
        <f>LEFT($N1643,SEARCH("/",$N1643) - 1)</f>
        <v>music</v>
      </c>
      <c r="R1643" t="str">
        <f>RIGHT($N1643,LEN($N1643) - SEARCH("/",$N1643))</f>
        <v>pop</v>
      </c>
      <c r="S1643" s="9">
        <f>((($J1643/60)/60)/24)+DATE(1970,1,1)</f>
        <v>41962.596574074079</v>
      </c>
      <c r="T1643" s="9">
        <f>((($I1643/60)/60)/24)+DATE(1970,1,1)</f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IF($D1644=0,0,$E1644*100/$D1644)</f>
        <v>100</v>
      </c>
      <c r="P1644">
        <f>$E1644/$L1644</f>
        <v>42.857142857142854</v>
      </c>
      <c r="Q1644" t="str">
        <f>LEFT($N1644,SEARCH("/",$N1644) - 1)</f>
        <v>music</v>
      </c>
      <c r="R1644" t="str">
        <f>RIGHT($N1644,LEN($N1644) - SEARCH("/",$N1644))</f>
        <v>pop</v>
      </c>
      <c r="S1644" s="9">
        <f>((($J1644/60)/60)/24)+DATE(1970,1,1)</f>
        <v>40688.024618055555</v>
      </c>
      <c r="T1644" s="9">
        <f>((($I1644/60)/60)/24)+DATE(1970,1,1)</f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IF($D1645=0,0,$E1645*100/$D1645)</f>
        <v>124.7</v>
      </c>
      <c r="P1645">
        <f>$E1645/$L1645</f>
        <v>168.51351351351352</v>
      </c>
      <c r="Q1645" t="str">
        <f>LEFT($N1645,SEARCH("/",$N1645) - 1)</f>
        <v>music</v>
      </c>
      <c r="R1645" t="str">
        <f>RIGHT($N1645,LEN($N1645) - SEARCH("/",$N1645))</f>
        <v>pop</v>
      </c>
      <c r="S1645" s="9">
        <f>((($J1645/60)/60)/24)+DATE(1970,1,1)</f>
        <v>41146.824212962965</v>
      </c>
      <c r="T1645" s="9">
        <f>((($I1645/60)/60)/24)+DATE(1970,1,1)</f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IF($D1646=0,0,$E1646*100/$D1646)</f>
        <v>109.5</v>
      </c>
      <c r="P1646">
        <f>$E1646/$L1646</f>
        <v>85.546875</v>
      </c>
      <c r="Q1646" t="str">
        <f>LEFT($N1646,SEARCH("/",$N1646) - 1)</f>
        <v>music</v>
      </c>
      <c r="R1646" t="str">
        <f>RIGHT($N1646,LEN($N1646) - SEARCH("/",$N1646))</f>
        <v>pop</v>
      </c>
      <c r="S1646" s="9">
        <f>((($J1646/60)/60)/24)+DATE(1970,1,1)</f>
        <v>41175.05972222222</v>
      </c>
      <c r="T1646" s="9">
        <f>((($I1646/60)/60)/24)+DATE(1970,1,1)</f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IF($D1647=0,0,$E1647*100/$D1647)</f>
        <v>110.8</v>
      </c>
      <c r="P1647">
        <f>$E1647/$L1647</f>
        <v>554</v>
      </c>
      <c r="Q1647" t="str">
        <f>LEFT($N1647,SEARCH("/",$N1647) - 1)</f>
        <v>music</v>
      </c>
      <c r="R1647" t="str">
        <f>RIGHT($N1647,LEN($N1647) - SEARCH("/",$N1647))</f>
        <v>pop</v>
      </c>
      <c r="S1647" s="9">
        <f>((($J1647/60)/60)/24)+DATE(1970,1,1)</f>
        <v>41521.617361111108</v>
      </c>
      <c r="T1647" s="9">
        <f>((($I1647/60)/60)/24)+DATE(1970,1,1)</f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IF($D1648=0,0,$E1648*100/$D1648)</f>
        <v>110.2</v>
      </c>
      <c r="P1648">
        <f>$E1648/$L1648</f>
        <v>26.554216867469879</v>
      </c>
      <c r="Q1648" t="str">
        <f>LEFT($N1648,SEARCH("/",$N1648) - 1)</f>
        <v>music</v>
      </c>
      <c r="R1648" t="str">
        <f>RIGHT($N1648,LEN($N1648) - SEARCH("/",$N1648))</f>
        <v>pop</v>
      </c>
      <c r="S1648" s="9">
        <f>((($J1648/60)/60)/24)+DATE(1970,1,1)</f>
        <v>41833.450266203705</v>
      </c>
      <c r="T1648" s="9">
        <f>((($I1648/60)/60)/24)+DATE(1970,1,1)</f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IF($D1649=0,0,$E1649*100/$D1649)</f>
        <v>104.72</v>
      </c>
      <c r="P1649">
        <f>$E1649/$L1649</f>
        <v>113.82608695652173</v>
      </c>
      <c r="Q1649" t="str">
        <f>LEFT($N1649,SEARCH("/",$N1649) - 1)</f>
        <v>music</v>
      </c>
      <c r="R1649" t="str">
        <f>RIGHT($N1649,LEN($N1649) - SEARCH("/",$N1649))</f>
        <v>pop</v>
      </c>
      <c r="S1649" s="9">
        <f>((($J1649/60)/60)/24)+DATE(1970,1,1)</f>
        <v>41039.409456018519</v>
      </c>
      <c r="T1649" s="9">
        <f>((($I1649/60)/60)/24)+DATE(1970,1,1)</f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IF($D1650=0,0,$E1650*100/$D1650)</f>
        <v>125.26086956521739</v>
      </c>
      <c r="P1650">
        <f>$E1650/$L1650</f>
        <v>32.011111111111113</v>
      </c>
      <c r="Q1650" t="str">
        <f>LEFT($N1650,SEARCH("/",$N1650) - 1)</f>
        <v>music</v>
      </c>
      <c r="R1650" t="str">
        <f>RIGHT($N1650,LEN($N1650) - SEARCH("/",$N1650))</f>
        <v>pop</v>
      </c>
      <c r="S1650" s="9">
        <f>((($J1650/60)/60)/24)+DATE(1970,1,1)</f>
        <v>40592.704652777778</v>
      </c>
      <c r="T1650" s="9">
        <f>((($I1650/60)/60)/24)+DATE(1970,1,1)</f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IF($D1651=0,0,$E1651*100/$D1651)</f>
        <v>100.58763157894737</v>
      </c>
      <c r="P1651">
        <f>$E1651/$L1651</f>
        <v>47.189259259259259</v>
      </c>
      <c r="Q1651" t="str">
        <f>LEFT($N1651,SEARCH("/",$N1651) - 1)</f>
        <v>music</v>
      </c>
      <c r="R1651" t="str">
        <f>RIGHT($N1651,LEN($N1651) - SEARCH("/",$N1651))</f>
        <v>pop</v>
      </c>
      <c r="S1651" s="9">
        <f>((($J1651/60)/60)/24)+DATE(1970,1,1)</f>
        <v>41737.684664351851</v>
      </c>
      <c r="T1651" s="9">
        <f>((($I1651/60)/60)/24)+DATE(1970,1,1)</f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IF($D1652=0,0,$E1652*100/$D1652)</f>
        <v>141.55000000000001</v>
      </c>
      <c r="P1652">
        <f>$E1652/$L1652</f>
        <v>88.46875</v>
      </c>
      <c r="Q1652" t="str">
        <f>LEFT($N1652,SEARCH("/",$N1652) - 1)</f>
        <v>music</v>
      </c>
      <c r="R1652" t="str">
        <f>RIGHT($N1652,LEN($N1652) - SEARCH("/",$N1652))</f>
        <v>pop</v>
      </c>
      <c r="S1652" s="9">
        <f>((($J1652/60)/60)/24)+DATE(1970,1,1)</f>
        <v>41526.435613425929</v>
      </c>
      <c r="T1652" s="9">
        <f>((($I1652/60)/60)/24)+DATE(1970,1,1)</f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IF($D1653=0,0,$E1653*100/$D1653)</f>
        <v>100.75</v>
      </c>
      <c r="P1653">
        <f>$E1653/$L1653</f>
        <v>100.75</v>
      </c>
      <c r="Q1653" t="str">
        <f>LEFT($N1653,SEARCH("/",$N1653) - 1)</f>
        <v>music</v>
      </c>
      <c r="R1653" t="str">
        <f>RIGHT($N1653,LEN($N1653) - SEARCH("/",$N1653))</f>
        <v>pop</v>
      </c>
      <c r="S1653" s="9">
        <f>((($J1653/60)/60)/24)+DATE(1970,1,1)</f>
        <v>40625.900694444441</v>
      </c>
      <c r="T1653" s="9">
        <f>((($I1653/60)/60)/24)+DATE(1970,1,1)</f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IF($D1654=0,0,$E1654*100/$D1654)</f>
        <v>100.66666666666667</v>
      </c>
      <c r="P1654">
        <f>$E1654/$L1654</f>
        <v>64.714285714285708</v>
      </c>
      <c r="Q1654" t="str">
        <f>LEFT($N1654,SEARCH("/",$N1654) - 1)</f>
        <v>music</v>
      </c>
      <c r="R1654" t="str">
        <f>RIGHT($N1654,LEN($N1654) - SEARCH("/",$N1654))</f>
        <v>pop</v>
      </c>
      <c r="S1654" s="9">
        <f>((($J1654/60)/60)/24)+DATE(1970,1,1)</f>
        <v>41572.492974537039</v>
      </c>
      <c r="T1654" s="9">
        <f>((($I1654/60)/60)/24)+DATE(1970,1,1)</f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IF($D1655=0,0,$E1655*100/$D1655)</f>
        <v>174.2304</v>
      </c>
      <c r="P1655">
        <f>$E1655/$L1655</f>
        <v>51.854285714285716</v>
      </c>
      <c r="Q1655" t="str">
        <f>LEFT($N1655,SEARCH("/",$N1655) - 1)</f>
        <v>music</v>
      </c>
      <c r="R1655" t="str">
        <f>RIGHT($N1655,LEN($N1655) - SEARCH("/",$N1655))</f>
        <v>pop</v>
      </c>
      <c r="S1655" s="9">
        <f>((($J1655/60)/60)/24)+DATE(1970,1,1)</f>
        <v>40626.834444444445</v>
      </c>
      <c r="T1655" s="9">
        <f>((($I1655/60)/60)/24)+DATE(1970,1,1)</f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IF($D1656=0,0,$E1656*100/$D1656)</f>
        <v>119.90909090909091</v>
      </c>
      <c r="P1656">
        <f>$E1656/$L1656</f>
        <v>38.794117647058826</v>
      </c>
      <c r="Q1656" t="str">
        <f>LEFT($N1656,SEARCH("/",$N1656) - 1)</f>
        <v>music</v>
      </c>
      <c r="R1656" t="str">
        <f>RIGHT($N1656,LEN($N1656) - SEARCH("/",$N1656))</f>
        <v>pop</v>
      </c>
      <c r="S1656" s="9">
        <f>((($J1656/60)/60)/24)+DATE(1970,1,1)</f>
        <v>40987.890740740739</v>
      </c>
      <c r="T1656" s="9">
        <f>((($I1656/60)/60)/24)+DATE(1970,1,1)</f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IF($D1657=0,0,$E1657*100/$D1657)</f>
        <v>142.86666666666667</v>
      </c>
      <c r="P1657">
        <f>$E1657/$L1657</f>
        <v>44.645833333333336</v>
      </c>
      <c r="Q1657" t="str">
        <f>LEFT($N1657,SEARCH("/",$N1657) - 1)</f>
        <v>music</v>
      </c>
      <c r="R1657" t="str">
        <f>RIGHT($N1657,LEN($N1657) - SEARCH("/",$N1657))</f>
        <v>pop</v>
      </c>
      <c r="S1657" s="9">
        <f>((($J1657/60)/60)/24)+DATE(1970,1,1)</f>
        <v>40974.791898148149</v>
      </c>
      <c r="T1657" s="9">
        <f>((($I1657/60)/60)/24)+DATE(1970,1,1)</f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IF($D1658=0,0,$E1658*100/$D1658)</f>
        <v>100.33493333333334</v>
      </c>
      <c r="P1658">
        <f>$E1658/$L1658</f>
        <v>156.77333333333334</v>
      </c>
      <c r="Q1658" t="str">
        <f>LEFT($N1658,SEARCH("/",$N1658) - 1)</f>
        <v>music</v>
      </c>
      <c r="R1658" t="str">
        <f>RIGHT($N1658,LEN($N1658) - SEARCH("/",$N1658))</f>
        <v>pop</v>
      </c>
      <c r="S1658" s="9">
        <f>((($J1658/60)/60)/24)+DATE(1970,1,1)</f>
        <v>41226.928842592592</v>
      </c>
      <c r="T1658" s="9">
        <f>((($I1658/60)/60)/24)+DATE(1970,1,1)</f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IF($D1659=0,0,$E1659*100/$D1659)</f>
        <v>104.93380000000001</v>
      </c>
      <c r="P1659">
        <f>$E1659/$L1659</f>
        <v>118.70339366515837</v>
      </c>
      <c r="Q1659" t="str">
        <f>LEFT($N1659,SEARCH("/",$N1659) - 1)</f>
        <v>music</v>
      </c>
      <c r="R1659" t="str">
        <f>RIGHT($N1659,LEN($N1659) - SEARCH("/",$N1659))</f>
        <v>pop</v>
      </c>
      <c r="S1659" s="9">
        <f>((($J1659/60)/60)/24)+DATE(1970,1,1)</f>
        <v>41023.782037037039</v>
      </c>
      <c r="T1659" s="9">
        <f>((($I1659/60)/60)/24)+DATE(1970,1,1)</f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IF($D1660=0,0,$E1660*100/$D1660)</f>
        <v>132.23333333333332</v>
      </c>
      <c r="P1660">
        <f>$E1660/$L1660</f>
        <v>74.149532710280369</v>
      </c>
      <c r="Q1660" t="str">
        <f>LEFT($N1660,SEARCH("/",$N1660) - 1)</f>
        <v>music</v>
      </c>
      <c r="R1660" t="str">
        <f>RIGHT($N1660,LEN($N1660) - SEARCH("/",$N1660))</f>
        <v>pop</v>
      </c>
      <c r="S1660" s="9">
        <f>((($J1660/60)/60)/24)+DATE(1970,1,1)</f>
        <v>41223.22184027778</v>
      </c>
      <c r="T1660" s="9">
        <f>((($I1660/60)/60)/24)+DATE(1970,1,1)</f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IF($D1661=0,0,$E1661*100/$D1661)</f>
        <v>112.8</v>
      </c>
      <c r="P1661">
        <f>$E1661/$L1661</f>
        <v>12.533333333333333</v>
      </c>
      <c r="Q1661" t="str">
        <f>LEFT($N1661,SEARCH("/",$N1661) - 1)</f>
        <v>music</v>
      </c>
      <c r="R1661" t="str">
        <f>RIGHT($N1661,LEN($N1661) - SEARCH("/",$N1661))</f>
        <v>pop</v>
      </c>
      <c r="S1661" s="9">
        <f>((($J1661/60)/60)/24)+DATE(1970,1,1)</f>
        <v>41596.913437499999</v>
      </c>
      <c r="T1661" s="9">
        <f>((($I1661/60)/60)/24)+DATE(1970,1,1)</f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IF($D1662=0,0,$E1662*100/$D1662)</f>
        <v>1253.75</v>
      </c>
      <c r="P1662">
        <f>$E1662/$L1662</f>
        <v>27.861111111111111</v>
      </c>
      <c r="Q1662" t="str">
        <f>LEFT($N1662,SEARCH("/",$N1662) - 1)</f>
        <v>music</v>
      </c>
      <c r="R1662" t="str">
        <f>RIGHT($N1662,LEN($N1662) - SEARCH("/",$N1662))</f>
        <v>pop</v>
      </c>
      <c r="S1662" s="9">
        <f>((($J1662/60)/60)/24)+DATE(1970,1,1)</f>
        <v>42459.693865740745</v>
      </c>
      <c r="T1662" s="9">
        <f>((($I1662/60)/60)/24)+DATE(1970,1,1)</f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IF($D1663=0,0,$E1663*100/$D1663)</f>
        <v>102.50632911392405</v>
      </c>
      <c r="P1663">
        <f>$E1663/$L1663</f>
        <v>80.178217821782184</v>
      </c>
      <c r="Q1663" t="str">
        <f>LEFT($N1663,SEARCH("/",$N1663) - 1)</f>
        <v>music</v>
      </c>
      <c r="R1663" t="str">
        <f>RIGHT($N1663,LEN($N1663) - SEARCH("/",$N1663))</f>
        <v>pop</v>
      </c>
      <c r="S1663" s="9">
        <f>((($J1663/60)/60)/24)+DATE(1970,1,1)</f>
        <v>42343.998043981483</v>
      </c>
      <c r="T1663" s="9">
        <f>((($I1663/60)/60)/24)+DATE(1970,1,1)</f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IF($D1664=0,0,$E1664*100/$D1664)</f>
        <v>102.6375</v>
      </c>
      <c r="P1664">
        <f>$E1664/$L1664</f>
        <v>132.43548387096774</v>
      </c>
      <c r="Q1664" t="str">
        <f>LEFT($N1664,SEARCH("/",$N1664) - 1)</f>
        <v>music</v>
      </c>
      <c r="R1664" t="str">
        <f>RIGHT($N1664,LEN($N1664) - SEARCH("/",$N1664))</f>
        <v>pop</v>
      </c>
      <c r="S1664" s="9">
        <f>((($J1664/60)/60)/24)+DATE(1970,1,1)</f>
        <v>40848.198333333334</v>
      </c>
      <c r="T1664" s="9">
        <f>((($I1664/60)/60)/24)+DATE(1970,1,1)</f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IF($D1665=0,0,$E1665*100/$D1665)</f>
        <v>108</v>
      </c>
      <c r="P1665">
        <f>$E1665/$L1665</f>
        <v>33.75</v>
      </c>
      <c r="Q1665" t="str">
        <f>LEFT($N1665,SEARCH("/",$N1665) - 1)</f>
        <v>music</v>
      </c>
      <c r="R1665" t="str">
        <f>RIGHT($N1665,LEN($N1665) - SEARCH("/",$N1665))</f>
        <v>pop</v>
      </c>
      <c r="S1665" s="9">
        <f>((($J1665/60)/60)/24)+DATE(1970,1,1)</f>
        <v>42006.02207175926</v>
      </c>
      <c r="T1665" s="9">
        <f>((($I1665/60)/60)/24)+DATE(1970,1,1)</f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IF($D1666=0,0,$E1666*100/$D1666)</f>
        <v>122.4088</v>
      </c>
      <c r="P1666">
        <f>$E1666/$L1666</f>
        <v>34.384494382022467</v>
      </c>
      <c r="Q1666" t="str">
        <f>LEFT($N1666,SEARCH("/",$N1666) - 1)</f>
        <v>music</v>
      </c>
      <c r="R1666" t="str">
        <f>RIGHT($N1666,LEN($N1666) - SEARCH("/",$N1666))</f>
        <v>pop</v>
      </c>
      <c r="S1666" s="9">
        <f>((($J1666/60)/60)/24)+DATE(1970,1,1)</f>
        <v>40939.761782407404</v>
      </c>
      <c r="T1666" s="9">
        <f>((($I1666/60)/60)/24)+DATE(1970,1,1)</f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IF($D1667=0,0,$E1667*100/$D1667)</f>
        <v>119.45714285714286</v>
      </c>
      <c r="P1667">
        <f>$E1667/$L1667</f>
        <v>44.956989247311824</v>
      </c>
      <c r="Q1667" t="str">
        <f>LEFT($N1667,SEARCH("/",$N1667) - 1)</f>
        <v>music</v>
      </c>
      <c r="R1667" t="str">
        <f>RIGHT($N1667,LEN($N1667) - SEARCH("/",$N1667))</f>
        <v>pop</v>
      </c>
      <c r="S1667" s="9">
        <f>((($J1667/60)/60)/24)+DATE(1970,1,1)</f>
        <v>40564.649456018517</v>
      </c>
      <c r="T1667" s="9">
        <f>((($I1667/60)/60)/24)+DATE(1970,1,1)</f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IF($D1668=0,0,$E1668*100/$D1668)</f>
        <v>160.88</v>
      </c>
      <c r="P1668">
        <f>$E1668/$L1668</f>
        <v>41.04081632653061</v>
      </c>
      <c r="Q1668" t="str">
        <f>LEFT($N1668,SEARCH("/",$N1668) - 1)</f>
        <v>music</v>
      </c>
      <c r="R1668" t="str">
        <f>RIGHT($N1668,LEN($N1668) - SEARCH("/",$N1668))</f>
        <v>pop</v>
      </c>
      <c r="S1668" s="9">
        <f>((($J1668/60)/60)/24)+DATE(1970,1,1)</f>
        <v>41331.253159722226</v>
      </c>
      <c r="T1668" s="9">
        <f>((($I1668/60)/60)/24)+DATE(1970,1,1)</f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IF($D1669=0,0,$E1669*100/$D1669)</f>
        <v>126.85294117647059</v>
      </c>
      <c r="P1669">
        <f>$E1669/$L1669</f>
        <v>52.597560975609753</v>
      </c>
      <c r="Q1669" t="str">
        <f>LEFT($N1669,SEARCH("/",$N1669) - 1)</f>
        <v>music</v>
      </c>
      <c r="R1669" t="str">
        <f>RIGHT($N1669,LEN($N1669) - SEARCH("/",$N1669))</f>
        <v>pop</v>
      </c>
      <c r="S1669" s="9">
        <f>((($J1669/60)/60)/24)+DATE(1970,1,1)</f>
        <v>41682.0705787037</v>
      </c>
      <c r="T1669" s="9">
        <f>((($I1669/60)/60)/24)+DATE(1970,1,1)</f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IF($D1670=0,0,$E1670*100/$D1670)</f>
        <v>102.6375</v>
      </c>
      <c r="P1670">
        <f>$E1670/$L1670</f>
        <v>70.784482758620683</v>
      </c>
      <c r="Q1670" t="str">
        <f>LEFT($N1670,SEARCH("/",$N1670) - 1)</f>
        <v>music</v>
      </c>
      <c r="R1670" t="str">
        <f>RIGHT($N1670,LEN($N1670) - SEARCH("/",$N1670))</f>
        <v>pop</v>
      </c>
      <c r="S1670" s="9">
        <f>((($J1670/60)/60)/24)+DATE(1970,1,1)</f>
        <v>40845.14975694444</v>
      </c>
      <c r="T1670" s="9">
        <f>((($I1670/60)/60)/24)+DATE(1970,1,1)</f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IF($D1671=0,0,$E1671*100/$D1671)</f>
        <v>139.75</v>
      </c>
      <c r="P1671">
        <f>$E1671/$L1671</f>
        <v>53.75</v>
      </c>
      <c r="Q1671" t="str">
        <f>LEFT($N1671,SEARCH("/",$N1671) - 1)</f>
        <v>music</v>
      </c>
      <c r="R1671" t="str">
        <f>RIGHT($N1671,LEN($N1671) - SEARCH("/",$N1671))</f>
        <v>pop</v>
      </c>
      <c r="S1671" s="9">
        <f>((($J1671/60)/60)/24)+DATE(1970,1,1)</f>
        <v>42461.885138888887</v>
      </c>
      <c r="T1671" s="9">
        <f>((($I1671/60)/60)/24)+DATE(1970,1,1)</f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IF($D1672=0,0,$E1672*100/$D1672)</f>
        <v>102.6</v>
      </c>
      <c r="P1672">
        <f>$E1672/$L1672</f>
        <v>44.608695652173914</v>
      </c>
      <c r="Q1672" t="str">
        <f>LEFT($N1672,SEARCH("/",$N1672) - 1)</f>
        <v>music</v>
      </c>
      <c r="R1672" t="str">
        <f>RIGHT($N1672,LEN($N1672) - SEARCH("/",$N1672))</f>
        <v>pop</v>
      </c>
      <c r="S1672" s="9">
        <f>((($J1672/60)/60)/24)+DATE(1970,1,1)</f>
        <v>40313.930543981485</v>
      </c>
      <c r="T1672" s="9">
        <f>((($I1672/60)/60)/24)+DATE(1970,1,1)</f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IF($D1673=0,0,$E1673*100/$D1673)</f>
        <v>100.6735</v>
      </c>
      <c r="P1673">
        <f>$E1673/$L1673</f>
        <v>26.148961038961041</v>
      </c>
      <c r="Q1673" t="str">
        <f>LEFT($N1673,SEARCH("/",$N1673) - 1)</f>
        <v>music</v>
      </c>
      <c r="R1673" t="str">
        <f>RIGHT($N1673,LEN($N1673) - SEARCH("/",$N1673))</f>
        <v>pop</v>
      </c>
      <c r="S1673" s="9">
        <f>((($J1673/60)/60)/24)+DATE(1970,1,1)</f>
        <v>42553.54414351852</v>
      </c>
      <c r="T1673" s="9">
        <f>((($I1673/60)/60)/24)+DATE(1970,1,1)</f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IF($D1674=0,0,$E1674*100/$D1674)</f>
        <v>112.94117647058823</v>
      </c>
      <c r="P1674">
        <f>$E1674/$L1674</f>
        <v>39.183673469387756</v>
      </c>
      <c r="Q1674" t="str">
        <f>LEFT($N1674,SEARCH("/",$N1674) - 1)</f>
        <v>music</v>
      </c>
      <c r="R1674" t="str">
        <f>RIGHT($N1674,LEN($N1674) - SEARCH("/",$N1674))</f>
        <v>pop</v>
      </c>
      <c r="S1674" s="9">
        <f>((($J1674/60)/60)/24)+DATE(1970,1,1)</f>
        <v>41034.656597222223</v>
      </c>
      <c r="T1674" s="9">
        <f>((($I1674/60)/60)/24)+DATE(1970,1,1)</f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IF($D1675=0,0,$E1675*100/$D1675)</f>
        <v>128.0952380952381</v>
      </c>
      <c r="P1675">
        <f>$E1675/$L1675</f>
        <v>45.593220338983052</v>
      </c>
      <c r="Q1675" t="str">
        <f>LEFT($N1675,SEARCH("/",$N1675) - 1)</f>
        <v>music</v>
      </c>
      <c r="R1675" t="str">
        <f>RIGHT($N1675,LEN($N1675) - SEARCH("/",$N1675))</f>
        <v>pop</v>
      </c>
      <c r="S1675" s="9">
        <f>((($J1675/60)/60)/24)+DATE(1970,1,1)</f>
        <v>42039.878379629634</v>
      </c>
      <c r="T1675" s="9">
        <f>((($I1675/60)/60)/24)+DATE(1970,1,1)</f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IF($D1676=0,0,$E1676*100/$D1676)</f>
        <v>201.7</v>
      </c>
      <c r="P1676">
        <f>$E1676/$L1676</f>
        <v>89.247787610619469</v>
      </c>
      <c r="Q1676" t="str">
        <f>LEFT($N1676,SEARCH("/",$N1676) - 1)</f>
        <v>music</v>
      </c>
      <c r="R1676" t="str">
        <f>RIGHT($N1676,LEN($N1676) - SEARCH("/",$N1676))</f>
        <v>pop</v>
      </c>
      <c r="S1676" s="9">
        <f>((($J1676/60)/60)/24)+DATE(1970,1,1)</f>
        <v>42569.605393518519</v>
      </c>
      <c r="T1676" s="9">
        <f>((($I1676/60)/60)/24)+DATE(1970,1,1)</f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IF($D1677=0,0,$E1677*100/$D1677)</f>
        <v>137.416</v>
      </c>
      <c r="P1677">
        <f>$E1677/$L1677</f>
        <v>40.416470588235299</v>
      </c>
      <c r="Q1677" t="str">
        <f>LEFT($N1677,SEARCH("/",$N1677) - 1)</f>
        <v>music</v>
      </c>
      <c r="R1677" t="str">
        <f>RIGHT($N1677,LEN($N1677) - SEARCH("/",$N1677))</f>
        <v>pop</v>
      </c>
      <c r="S1677" s="9">
        <f>((($J1677/60)/60)/24)+DATE(1970,1,1)</f>
        <v>40802.733101851853</v>
      </c>
      <c r="T1677" s="9">
        <f>((($I1677/60)/60)/24)+DATE(1970,1,1)</f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IF($D1678=0,0,$E1678*100/$D1678)</f>
        <v>115.33333333333333</v>
      </c>
      <c r="P1678">
        <f>$E1678/$L1678</f>
        <v>82.38095238095238</v>
      </c>
      <c r="Q1678" t="str">
        <f>LEFT($N1678,SEARCH("/",$N1678) - 1)</f>
        <v>music</v>
      </c>
      <c r="R1678" t="str">
        <f>RIGHT($N1678,LEN($N1678) - SEARCH("/",$N1678))</f>
        <v>pop</v>
      </c>
      <c r="S1678" s="9">
        <f>((($J1678/60)/60)/24)+DATE(1970,1,1)</f>
        <v>40973.72623842593</v>
      </c>
      <c r="T1678" s="9">
        <f>((($I1678/60)/60)/24)+DATE(1970,1,1)</f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IF($D1679=0,0,$E1679*100/$D1679)</f>
        <v>111.66666666666667</v>
      </c>
      <c r="P1679">
        <f>$E1679/$L1679</f>
        <v>159.52380952380952</v>
      </c>
      <c r="Q1679" t="str">
        <f>LEFT($N1679,SEARCH("/",$N1679) - 1)</f>
        <v>music</v>
      </c>
      <c r="R1679" t="str">
        <f>RIGHT($N1679,LEN($N1679) - SEARCH("/",$N1679))</f>
        <v>pop</v>
      </c>
      <c r="S1679" s="9">
        <f>((($J1679/60)/60)/24)+DATE(1970,1,1)</f>
        <v>42416.407129629632</v>
      </c>
      <c r="T1679" s="9">
        <f>((($I1679/60)/60)/24)+DATE(1970,1,1)</f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IF($D1680=0,0,$E1680*100/$D1680)</f>
        <v>118.4</v>
      </c>
      <c r="P1680">
        <f>$E1680/$L1680</f>
        <v>36.244897959183675</v>
      </c>
      <c r="Q1680" t="str">
        <f>LEFT($N1680,SEARCH("/",$N1680) - 1)</f>
        <v>music</v>
      </c>
      <c r="R1680" t="str">
        <f>RIGHT($N1680,LEN($N1680) - SEARCH("/",$N1680))</f>
        <v>pop</v>
      </c>
      <c r="S1680" s="9">
        <f>((($J1680/60)/60)/24)+DATE(1970,1,1)</f>
        <v>41662.854988425926</v>
      </c>
      <c r="T1680" s="9">
        <f>((($I1680/60)/60)/24)+DATE(1970,1,1)</f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IF($D1681=0,0,$E1681*100/$D1681)</f>
        <v>175</v>
      </c>
      <c r="P1681">
        <f>$E1681/$L1681</f>
        <v>62.5</v>
      </c>
      <c r="Q1681" t="str">
        <f>LEFT($N1681,SEARCH("/",$N1681) - 1)</f>
        <v>music</v>
      </c>
      <c r="R1681" t="str">
        <f>RIGHT($N1681,LEN($N1681) - SEARCH("/",$N1681))</f>
        <v>pop</v>
      </c>
      <c r="S1681" s="9">
        <f>((($J1681/60)/60)/24)+DATE(1970,1,1)</f>
        <v>40723.068807870368</v>
      </c>
      <c r="T1681" s="9">
        <f>((($I1681/60)/60)/24)+DATE(1970,1,1)</f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IF($D1682=0,0,$E1682*100/$D1682)</f>
        <v>117.5</v>
      </c>
      <c r="P1682">
        <f>$E1682/$L1682</f>
        <v>47</v>
      </c>
      <c r="Q1682" t="str">
        <f>LEFT($N1682,SEARCH("/",$N1682) - 1)</f>
        <v>music</v>
      </c>
      <c r="R1682" t="str">
        <f>RIGHT($N1682,LEN($N1682) - SEARCH("/",$N1682))</f>
        <v>pop</v>
      </c>
      <c r="S1682" s="9">
        <f>((($J1682/60)/60)/24)+DATE(1970,1,1)</f>
        <v>41802.757719907408</v>
      </c>
      <c r="T1682" s="9">
        <f>((($I1682/60)/60)/24)+DATE(1970,1,1)</f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IF($D1683=0,0,$E1683*100/$D1683)</f>
        <v>101.42212307692307</v>
      </c>
      <c r="P1683">
        <f>$E1683/$L1683</f>
        <v>74.575090497737563</v>
      </c>
      <c r="Q1683" t="str">
        <f>LEFT($N1683,SEARCH("/",$N1683) - 1)</f>
        <v>music</v>
      </c>
      <c r="R1683" t="str">
        <f>RIGHT($N1683,LEN($N1683) - SEARCH("/",$N1683))</f>
        <v>faith</v>
      </c>
      <c r="S1683" s="9">
        <f>((($J1683/60)/60)/24)+DATE(1970,1,1)</f>
        <v>42774.121342592596</v>
      </c>
      <c r="T1683" s="9">
        <f>((($I1683/60)/60)/24)+DATE(1970,1,1)</f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IF($D1684=0,0,$E1684*100/$D1684)</f>
        <v>0</v>
      </c>
      <c r="P1684" t="e">
        <f>$E1684/$L1684</f>
        <v>#DIV/0!</v>
      </c>
      <c r="Q1684" t="str">
        <f>LEFT($N1684,SEARCH("/",$N1684) - 1)</f>
        <v>music</v>
      </c>
      <c r="R1684" t="str">
        <f>RIGHT($N1684,LEN($N1684) - SEARCH("/",$N1684))</f>
        <v>faith</v>
      </c>
      <c r="S1684" s="9">
        <f>((($J1684/60)/60)/24)+DATE(1970,1,1)</f>
        <v>42779.21365740741</v>
      </c>
      <c r="T1684" s="9">
        <f>((($I1684/60)/60)/24)+DATE(1970,1,1)</f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IF($D1685=0,0,$E1685*100/$D1685)</f>
        <v>21.714285714285715</v>
      </c>
      <c r="P1685">
        <f>$E1685/$L1685</f>
        <v>76</v>
      </c>
      <c r="Q1685" t="str">
        <f>LEFT($N1685,SEARCH("/",$N1685) - 1)</f>
        <v>music</v>
      </c>
      <c r="R1685" t="str">
        <f>RIGHT($N1685,LEN($N1685) - SEARCH("/",$N1685))</f>
        <v>faith</v>
      </c>
      <c r="S1685" s="9">
        <f>((($J1685/60)/60)/24)+DATE(1970,1,1)</f>
        <v>42808.781689814816</v>
      </c>
      <c r="T1685" s="9">
        <f>((($I1685/60)/60)/24)+DATE(1970,1,1)</f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IF($D1686=0,0,$E1686*100/$D1686)</f>
        <v>109.125</v>
      </c>
      <c r="P1686">
        <f>$E1686/$L1686</f>
        <v>86.43564356435644</v>
      </c>
      <c r="Q1686" t="str">
        <f>LEFT($N1686,SEARCH("/",$N1686) - 1)</f>
        <v>music</v>
      </c>
      <c r="R1686" t="str">
        <f>RIGHT($N1686,LEN($N1686) - SEARCH("/",$N1686))</f>
        <v>faith</v>
      </c>
      <c r="S1686" s="9">
        <f>((($J1686/60)/60)/24)+DATE(1970,1,1)</f>
        <v>42783.815289351856</v>
      </c>
      <c r="T1686" s="9">
        <f>((($I1686/60)/60)/24)+DATE(1970,1,1)</f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IF($D1687=0,0,$E1687*100/$D1687)</f>
        <v>102.85714285714286</v>
      </c>
      <c r="P1687">
        <f>$E1687/$L1687</f>
        <v>24</v>
      </c>
      <c r="Q1687" t="str">
        <f>LEFT($N1687,SEARCH("/",$N1687) - 1)</f>
        <v>music</v>
      </c>
      <c r="R1687" t="str">
        <f>RIGHT($N1687,LEN($N1687) - SEARCH("/",$N1687))</f>
        <v>faith</v>
      </c>
      <c r="S1687" s="9">
        <f>((($J1687/60)/60)/24)+DATE(1970,1,1)</f>
        <v>42788.2502662037</v>
      </c>
      <c r="T1687" s="9">
        <f>((($I1687/60)/60)/24)+DATE(1970,1,1)</f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IF($D1688=0,0,$E1688*100/$D1688)</f>
        <v>0.36</v>
      </c>
      <c r="P1688">
        <f>$E1688/$L1688</f>
        <v>18</v>
      </c>
      <c r="Q1688" t="str">
        <f>LEFT($N1688,SEARCH("/",$N1688) - 1)</f>
        <v>music</v>
      </c>
      <c r="R1688" t="str">
        <f>RIGHT($N1688,LEN($N1688) - SEARCH("/",$N1688))</f>
        <v>faith</v>
      </c>
      <c r="S1688" s="9">
        <f>((($J1688/60)/60)/24)+DATE(1970,1,1)</f>
        <v>42792.843969907408</v>
      </c>
      <c r="T1688" s="9">
        <f>((($I1688/60)/60)/24)+DATE(1970,1,1)</f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IF($D1689=0,0,$E1689*100/$D1689)</f>
        <v>31.25</v>
      </c>
      <c r="P1689">
        <f>$E1689/$L1689</f>
        <v>80.128205128205124</v>
      </c>
      <c r="Q1689" t="str">
        <f>LEFT($N1689,SEARCH("/",$N1689) - 1)</f>
        <v>music</v>
      </c>
      <c r="R1689" t="str">
        <f>RIGHT($N1689,LEN($N1689) - SEARCH("/",$N1689))</f>
        <v>faith</v>
      </c>
      <c r="S1689" s="9">
        <f>((($J1689/60)/60)/24)+DATE(1970,1,1)</f>
        <v>42802.046817129631</v>
      </c>
      <c r="T1689" s="9">
        <f>((($I1689/60)/60)/24)+DATE(1970,1,1)</f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IF($D1690=0,0,$E1690*100/$D1690)</f>
        <v>44.3</v>
      </c>
      <c r="P1690">
        <f>$E1690/$L1690</f>
        <v>253.14285714285714</v>
      </c>
      <c r="Q1690" t="str">
        <f>LEFT($N1690,SEARCH("/",$N1690) - 1)</f>
        <v>music</v>
      </c>
      <c r="R1690" t="str">
        <f>RIGHT($N1690,LEN($N1690) - SEARCH("/",$N1690))</f>
        <v>faith</v>
      </c>
      <c r="S1690" s="9">
        <f>((($J1690/60)/60)/24)+DATE(1970,1,1)</f>
        <v>42804.534652777773</v>
      </c>
      <c r="T1690" s="9">
        <f>((($I1690/60)/60)/24)+DATE(1970,1,1)</f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IF($D1691=0,0,$E1691*100/$D1691)</f>
        <v>100</v>
      </c>
      <c r="P1691">
        <f>$E1691/$L1691</f>
        <v>171.42857142857142</v>
      </c>
      <c r="Q1691" t="str">
        <f>LEFT($N1691,SEARCH("/",$N1691) - 1)</f>
        <v>music</v>
      </c>
      <c r="R1691" t="str">
        <f>RIGHT($N1691,LEN($N1691) - SEARCH("/",$N1691))</f>
        <v>faith</v>
      </c>
      <c r="S1691" s="9">
        <f>((($J1691/60)/60)/24)+DATE(1970,1,1)</f>
        <v>42780.942476851851</v>
      </c>
      <c r="T1691" s="9">
        <f>((($I1691/60)/60)/24)+DATE(1970,1,1)</f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IF($D1692=0,0,$E1692*100/$D1692)</f>
        <v>25.4</v>
      </c>
      <c r="P1692">
        <f>$E1692/$L1692</f>
        <v>57.727272727272727</v>
      </c>
      <c r="Q1692" t="str">
        <f>LEFT($N1692,SEARCH("/",$N1692) - 1)</f>
        <v>music</v>
      </c>
      <c r="R1692" t="str">
        <f>RIGHT($N1692,LEN($N1692) - SEARCH("/",$N1692))</f>
        <v>faith</v>
      </c>
      <c r="S1692" s="9">
        <f>((($J1692/60)/60)/24)+DATE(1970,1,1)</f>
        <v>42801.43104166667</v>
      </c>
      <c r="T1692" s="9">
        <f>((($I1692/60)/60)/24)+DATE(1970,1,1)</f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IF($D1693=0,0,$E1693*100/$D1693)</f>
        <v>33.473333333333336</v>
      </c>
      <c r="P1693">
        <f>$E1693/$L1693</f>
        <v>264.26315789473682</v>
      </c>
      <c r="Q1693" t="str">
        <f>LEFT($N1693,SEARCH("/",$N1693) - 1)</f>
        <v>music</v>
      </c>
      <c r="R1693" t="str">
        <f>RIGHT($N1693,LEN($N1693) - SEARCH("/",$N1693))</f>
        <v>faith</v>
      </c>
      <c r="S1693" s="9">
        <f>((($J1693/60)/60)/24)+DATE(1970,1,1)</f>
        <v>42795.701481481476</v>
      </c>
      <c r="T1693" s="9">
        <f>((($I1693/60)/60)/24)+DATE(1970,1,1)</f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IF($D1694=0,0,$E1694*100/$D1694)</f>
        <v>47.8</v>
      </c>
      <c r="P1694">
        <f>$E1694/$L1694</f>
        <v>159.33333333333334</v>
      </c>
      <c r="Q1694" t="str">
        <f>LEFT($N1694,SEARCH("/",$N1694) - 1)</f>
        <v>music</v>
      </c>
      <c r="R1694" t="str">
        <f>RIGHT($N1694,LEN($N1694) - SEARCH("/",$N1694))</f>
        <v>faith</v>
      </c>
      <c r="S1694" s="9">
        <f>((($J1694/60)/60)/24)+DATE(1970,1,1)</f>
        <v>42788.151238425926</v>
      </c>
      <c r="T1694" s="9">
        <f>((($I1694/60)/60)/24)+DATE(1970,1,1)</f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IF($D1695=0,0,$E1695*100/$D1695)</f>
        <v>9.3333333333333339</v>
      </c>
      <c r="P1695">
        <f>$E1695/$L1695</f>
        <v>35</v>
      </c>
      <c r="Q1695" t="str">
        <f>LEFT($N1695,SEARCH("/",$N1695) - 1)</f>
        <v>music</v>
      </c>
      <c r="R1695" t="str">
        <f>RIGHT($N1695,LEN($N1695) - SEARCH("/",$N1695))</f>
        <v>faith</v>
      </c>
      <c r="S1695" s="9">
        <f>((($J1695/60)/60)/24)+DATE(1970,1,1)</f>
        <v>42803.920277777783</v>
      </c>
      <c r="T1695" s="9">
        <f>((($I1695/60)/60)/24)+DATE(1970,1,1)</f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IF($D1696=0,0,$E1696*100/$D1696)</f>
        <v>0.05</v>
      </c>
      <c r="P1696">
        <f>$E1696/$L1696</f>
        <v>5</v>
      </c>
      <c r="Q1696" t="str">
        <f>LEFT($N1696,SEARCH("/",$N1696) - 1)</f>
        <v>music</v>
      </c>
      <c r="R1696" t="str">
        <f>RIGHT($N1696,LEN($N1696) - SEARCH("/",$N1696))</f>
        <v>faith</v>
      </c>
      <c r="S1696" s="9">
        <f>((($J1696/60)/60)/24)+DATE(1970,1,1)</f>
        <v>42791.669837962967</v>
      </c>
      <c r="T1696" s="9">
        <f>((($I1696/60)/60)/24)+DATE(1970,1,1)</f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IF($D1697=0,0,$E1697*100/$D1697)</f>
        <v>11.708333333333334</v>
      </c>
      <c r="P1697">
        <f>$E1697/$L1697</f>
        <v>61.086956521739133</v>
      </c>
      <c r="Q1697" t="str">
        <f>LEFT($N1697,SEARCH("/",$N1697) - 1)</f>
        <v>music</v>
      </c>
      <c r="R1697" t="str">
        <f>RIGHT($N1697,LEN($N1697) - SEARCH("/",$N1697))</f>
        <v>faith</v>
      </c>
      <c r="S1697" s="9">
        <f>((($J1697/60)/60)/24)+DATE(1970,1,1)</f>
        <v>42801.031412037039</v>
      </c>
      <c r="T1697" s="9">
        <f>((($I1697/60)/60)/24)+DATE(1970,1,1)</f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IF($D1698=0,0,$E1698*100/$D1698)</f>
        <v>0</v>
      </c>
      <c r="P1698" t="e">
        <f>$E1698/$L1698</f>
        <v>#DIV/0!</v>
      </c>
      <c r="Q1698" t="str">
        <f>LEFT($N1698,SEARCH("/",$N1698) - 1)</f>
        <v>music</v>
      </c>
      <c r="R1698" t="str">
        <f>RIGHT($N1698,LEN($N1698) - SEARCH("/",$N1698))</f>
        <v>faith</v>
      </c>
      <c r="S1698" s="9">
        <f>((($J1698/60)/60)/24)+DATE(1970,1,1)</f>
        <v>42796.069571759261</v>
      </c>
      <c r="T1698" s="9">
        <f>((($I1698/60)/60)/24)+DATE(1970,1,1)</f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IF($D1699=0,0,$E1699*100/$D1699)</f>
        <v>20.207999999999998</v>
      </c>
      <c r="P1699">
        <f>$E1699/$L1699</f>
        <v>114.81818181818181</v>
      </c>
      <c r="Q1699" t="str">
        <f>LEFT($N1699,SEARCH("/",$N1699) - 1)</f>
        <v>music</v>
      </c>
      <c r="R1699" t="str">
        <f>RIGHT($N1699,LEN($N1699) - SEARCH("/",$N1699))</f>
        <v>faith</v>
      </c>
      <c r="S1699" s="9">
        <f>((($J1699/60)/60)/24)+DATE(1970,1,1)</f>
        <v>42805.032962962956</v>
      </c>
      <c r="T1699" s="9">
        <f>((($I1699/60)/60)/24)+DATE(1970,1,1)</f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IF($D1700=0,0,$E1700*100/$D1700)</f>
        <v>0</v>
      </c>
      <c r="P1700" t="e">
        <f>$E1700/$L1700</f>
        <v>#DIV/0!</v>
      </c>
      <c r="Q1700" t="str">
        <f>LEFT($N1700,SEARCH("/",$N1700) - 1)</f>
        <v>music</v>
      </c>
      <c r="R1700" t="str">
        <f>RIGHT($N1700,LEN($N1700) - SEARCH("/",$N1700))</f>
        <v>faith</v>
      </c>
      <c r="S1700" s="9">
        <f>((($J1700/60)/60)/24)+DATE(1970,1,1)</f>
        <v>42796.207870370374</v>
      </c>
      <c r="T1700" s="9">
        <f>((($I1700/60)/60)/24)+DATE(1970,1,1)</f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IF($D1701=0,0,$E1701*100/$D1701)</f>
        <v>4.2311459353574925</v>
      </c>
      <c r="P1701">
        <f>$E1701/$L1701</f>
        <v>54</v>
      </c>
      <c r="Q1701" t="str">
        <f>LEFT($N1701,SEARCH("/",$N1701) - 1)</f>
        <v>music</v>
      </c>
      <c r="R1701" t="str">
        <f>RIGHT($N1701,LEN($N1701) - SEARCH("/",$N1701))</f>
        <v>faith</v>
      </c>
      <c r="S1701" s="9">
        <f>((($J1701/60)/60)/24)+DATE(1970,1,1)</f>
        <v>42806.863946759258</v>
      </c>
      <c r="T1701" s="9">
        <f>((($I1701/60)/60)/24)+DATE(1970,1,1)</f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IF($D1702=0,0,$E1702*100/$D1702)</f>
        <v>26.06</v>
      </c>
      <c r="P1702">
        <f>$E1702/$L1702</f>
        <v>65.974683544303801</v>
      </c>
      <c r="Q1702" t="str">
        <f>LEFT($N1702,SEARCH("/",$N1702) - 1)</f>
        <v>music</v>
      </c>
      <c r="R1702" t="str">
        <f>RIGHT($N1702,LEN($N1702) - SEARCH("/",$N1702))</f>
        <v>faith</v>
      </c>
      <c r="S1702" s="9">
        <f>((($J1702/60)/60)/24)+DATE(1970,1,1)</f>
        <v>42796.071643518517</v>
      </c>
      <c r="T1702" s="9">
        <f>((($I1702/60)/60)/24)+DATE(1970,1,1)</f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IF($D1703=0,0,$E1703*100/$D1703)</f>
        <v>0.19801980198019803</v>
      </c>
      <c r="P1703">
        <f>$E1703/$L1703</f>
        <v>5</v>
      </c>
      <c r="Q1703" t="str">
        <f>LEFT($N1703,SEARCH("/",$N1703) - 1)</f>
        <v>music</v>
      </c>
      <c r="R1703" t="str">
        <f>RIGHT($N1703,LEN($N1703) - SEARCH("/",$N1703))</f>
        <v>faith</v>
      </c>
      <c r="S1703" s="9">
        <f>((($J1703/60)/60)/24)+DATE(1970,1,1)</f>
        <v>41989.664409722223</v>
      </c>
      <c r="T1703" s="9">
        <f>((($I1703/60)/60)/24)+DATE(1970,1,1)</f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IF($D1704=0,0,$E1704*100/$D1704)</f>
        <v>6.0606060606060606E-3</v>
      </c>
      <c r="P1704">
        <f>$E1704/$L1704</f>
        <v>1</v>
      </c>
      <c r="Q1704" t="str">
        <f>LEFT($N1704,SEARCH("/",$N1704) - 1)</f>
        <v>music</v>
      </c>
      <c r="R1704" t="str">
        <f>RIGHT($N1704,LEN($N1704) - SEARCH("/",$N1704))</f>
        <v>faith</v>
      </c>
      <c r="S1704" s="9">
        <f>((($J1704/60)/60)/24)+DATE(1970,1,1)</f>
        <v>42063.869791666672</v>
      </c>
      <c r="T1704" s="9">
        <f>((($I1704/60)/60)/24)+DATE(1970,1,1)</f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IF($D1705=0,0,$E1705*100/$D1705)</f>
        <v>1.02</v>
      </c>
      <c r="P1705">
        <f>$E1705/$L1705</f>
        <v>25.5</v>
      </c>
      <c r="Q1705" t="str">
        <f>LEFT($N1705,SEARCH("/",$N1705) - 1)</f>
        <v>music</v>
      </c>
      <c r="R1705" t="str">
        <f>RIGHT($N1705,LEN($N1705) - SEARCH("/",$N1705))</f>
        <v>faith</v>
      </c>
      <c r="S1705" s="9">
        <f>((($J1705/60)/60)/24)+DATE(1970,1,1)</f>
        <v>42187.281678240746</v>
      </c>
      <c r="T1705" s="9">
        <f>((($I1705/60)/60)/24)+DATE(1970,1,1)</f>
        <v>42247.281678240746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IF($D1706=0,0,$E1706*100/$D1706)</f>
        <v>65.099999999999994</v>
      </c>
      <c r="P1706">
        <f>$E1706/$L1706</f>
        <v>118.36363636363636</v>
      </c>
      <c r="Q1706" t="str">
        <f>LEFT($N1706,SEARCH("/",$N1706) - 1)</f>
        <v>music</v>
      </c>
      <c r="R1706" t="str">
        <f>RIGHT($N1706,LEN($N1706) - SEARCH("/",$N1706))</f>
        <v>faith</v>
      </c>
      <c r="S1706" s="9">
        <f>((($J1706/60)/60)/24)+DATE(1970,1,1)</f>
        <v>42021.139733796299</v>
      </c>
      <c r="T1706" s="9">
        <f>((($I1706/60)/60)/24)+DATE(1970,1,1)</f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IF($D1707=0,0,$E1707*100/$D1707)</f>
        <v>0</v>
      </c>
      <c r="P1707" t="e">
        <f>$E1707/$L1707</f>
        <v>#DIV/0!</v>
      </c>
      <c r="Q1707" t="str">
        <f>LEFT($N1707,SEARCH("/",$N1707) - 1)</f>
        <v>music</v>
      </c>
      <c r="R1707" t="str">
        <f>RIGHT($N1707,LEN($N1707) - SEARCH("/",$N1707))</f>
        <v>faith</v>
      </c>
      <c r="S1707" s="9">
        <f>((($J1707/60)/60)/24)+DATE(1970,1,1)</f>
        <v>42245.016736111109</v>
      </c>
      <c r="T1707" s="9">
        <f>((($I1707/60)/60)/24)+DATE(1970,1,1)</f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IF($D1708=0,0,$E1708*100/$D1708)</f>
        <v>0</v>
      </c>
      <c r="P1708" t="e">
        <f>$E1708/$L1708</f>
        <v>#DIV/0!</v>
      </c>
      <c r="Q1708" t="str">
        <f>LEFT($N1708,SEARCH("/",$N1708) - 1)</f>
        <v>music</v>
      </c>
      <c r="R1708" t="str">
        <f>RIGHT($N1708,LEN($N1708) - SEARCH("/",$N1708))</f>
        <v>faith</v>
      </c>
      <c r="S1708" s="9">
        <f>((($J1708/60)/60)/24)+DATE(1970,1,1)</f>
        <v>42179.306388888886</v>
      </c>
      <c r="T1708" s="9">
        <f>((($I1708/60)/60)/24)+DATE(1970,1,1)</f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IF($D1709=0,0,$E1709*100/$D1709)</f>
        <v>9.74</v>
      </c>
      <c r="P1709">
        <f>$E1709/$L1709</f>
        <v>54.111111111111114</v>
      </c>
      <c r="Q1709" t="str">
        <f>LEFT($N1709,SEARCH("/",$N1709) - 1)</f>
        <v>music</v>
      </c>
      <c r="R1709" t="str">
        <f>RIGHT($N1709,LEN($N1709) - SEARCH("/",$N1709))</f>
        <v>faith</v>
      </c>
      <c r="S1709" s="9">
        <f>((($J1709/60)/60)/24)+DATE(1970,1,1)</f>
        <v>42427.721006944441</v>
      </c>
      <c r="T1709" s="9">
        <f>((($I1709/60)/60)/24)+DATE(1970,1,1)</f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IF($D1710=0,0,$E1710*100/$D1710)</f>
        <v>0</v>
      </c>
      <c r="P1710" t="e">
        <f>$E1710/$L1710</f>
        <v>#DIV/0!</v>
      </c>
      <c r="Q1710" t="str">
        <f>LEFT($N1710,SEARCH("/",$N1710) - 1)</f>
        <v>music</v>
      </c>
      <c r="R1710" t="str">
        <f>RIGHT($N1710,LEN($N1710) - SEARCH("/",$N1710))</f>
        <v>faith</v>
      </c>
      <c r="S1710" s="9">
        <f>((($J1710/60)/60)/24)+DATE(1970,1,1)</f>
        <v>42451.866967592592</v>
      </c>
      <c r="T1710" s="9">
        <f>((($I1710/60)/60)/24)+DATE(1970,1,1)</f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IF($D1711=0,0,$E1711*100/$D1711)</f>
        <v>4.8571428571428568</v>
      </c>
      <c r="P1711">
        <f>$E1711/$L1711</f>
        <v>21.25</v>
      </c>
      <c r="Q1711" t="str">
        <f>LEFT($N1711,SEARCH("/",$N1711) - 1)</f>
        <v>music</v>
      </c>
      <c r="R1711" t="str">
        <f>RIGHT($N1711,LEN($N1711) - SEARCH("/",$N1711))</f>
        <v>faith</v>
      </c>
      <c r="S1711" s="9">
        <f>((($J1711/60)/60)/24)+DATE(1970,1,1)</f>
        <v>41841.56381944444</v>
      </c>
      <c r="T1711" s="9">
        <f>((($I1711/60)/60)/24)+DATE(1970,1,1)</f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IF($D1712=0,0,$E1712*100/$D1712)</f>
        <v>0.68</v>
      </c>
      <c r="P1712">
        <f>$E1712/$L1712</f>
        <v>34</v>
      </c>
      <c r="Q1712" t="str">
        <f>LEFT($N1712,SEARCH("/",$N1712) - 1)</f>
        <v>music</v>
      </c>
      <c r="R1712" t="str">
        <f>RIGHT($N1712,LEN($N1712) - SEARCH("/",$N1712))</f>
        <v>faith</v>
      </c>
      <c r="S1712" s="9">
        <f>((($J1712/60)/60)/24)+DATE(1970,1,1)</f>
        <v>42341.59129629629</v>
      </c>
      <c r="T1712" s="9">
        <f>((($I1712/60)/60)/24)+DATE(1970,1,1)</f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IF($D1713=0,0,$E1713*100/$D1713)</f>
        <v>10.5</v>
      </c>
      <c r="P1713">
        <f>$E1713/$L1713</f>
        <v>525</v>
      </c>
      <c r="Q1713" t="str">
        <f>LEFT($N1713,SEARCH("/",$N1713) - 1)</f>
        <v>music</v>
      </c>
      <c r="R1713" t="str">
        <f>RIGHT($N1713,LEN($N1713) - SEARCH("/",$N1713))</f>
        <v>faith</v>
      </c>
      <c r="S1713" s="9">
        <f>((($J1713/60)/60)/24)+DATE(1970,1,1)</f>
        <v>41852.646226851852</v>
      </c>
      <c r="T1713" s="9">
        <f>((($I1713/60)/60)/24)+DATE(1970,1,1)</f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IF($D1714=0,0,$E1714*100/$D1714)</f>
        <v>0</v>
      </c>
      <c r="P1714" t="e">
        <f>$E1714/$L1714</f>
        <v>#DIV/0!</v>
      </c>
      <c r="Q1714" t="str">
        <f>LEFT($N1714,SEARCH("/",$N1714) - 1)</f>
        <v>music</v>
      </c>
      <c r="R1714" t="str">
        <f>RIGHT($N1714,LEN($N1714) - SEARCH("/",$N1714))</f>
        <v>faith</v>
      </c>
      <c r="S1714" s="9">
        <f>((($J1714/60)/60)/24)+DATE(1970,1,1)</f>
        <v>42125.913807870369</v>
      </c>
      <c r="T1714" s="9">
        <f>((($I1714/60)/60)/24)+DATE(1970,1,1)</f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IF($D1715=0,0,$E1715*100/$D1715)</f>
        <v>1.6666666666666667</v>
      </c>
      <c r="P1715">
        <f>$E1715/$L1715</f>
        <v>50</v>
      </c>
      <c r="Q1715" t="str">
        <f>LEFT($N1715,SEARCH("/",$N1715) - 1)</f>
        <v>music</v>
      </c>
      <c r="R1715" t="str">
        <f>RIGHT($N1715,LEN($N1715) - SEARCH("/",$N1715))</f>
        <v>faith</v>
      </c>
      <c r="S1715" s="9">
        <f>((($J1715/60)/60)/24)+DATE(1970,1,1)</f>
        <v>41887.801064814819</v>
      </c>
      <c r="T1715" s="9">
        <f>((($I1715/60)/60)/24)+DATE(1970,1,1)</f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IF($D1716=0,0,$E1716*100/$D1716)</f>
        <v>7.8680000000000003</v>
      </c>
      <c r="P1716">
        <f>$E1716/$L1716</f>
        <v>115.70588235294117</v>
      </c>
      <c r="Q1716" t="str">
        <f>LEFT($N1716,SEARCH("/",$N1716) - 1)</f>
        <v>music</v>
      </c>
      <c r="R1716" t="str">
        <f>RIGHT($N1716,LEN($N1716) - SEARCH("/",$N1716))</f>
        <v>faith</v>
      </c>
      <c r="S1716" s="9">
        <f>((($J1716/60)/60)/24)+DATE(1970,1,1)</f>
        <v>42095.918530092589</v>
      </c>
      <c r="T1716" s="9">
        <f>((($I1716/60)/60)/24)+DATE(1970,1,1)</f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IF($D1717=0,0,$E1717*100/$D1717)</f>
        <v>0.22</v>
      </c>
      <c r="P1717">
        <f>$E1717/$L1717</f>
        <v>5.5</v>
      </c>
      <c r="Q1717" t="str">
        <f>LEFT($N1717,SEARCH("/",$N1717) - 1)</f>
        <v>music</v>
      </c>
      <c r="R1717" t="str">
        <f>RIGHT($N1717,LEN($N1717) - SEARCH("/",$N1717))</f>
        <v>faith</v>
      </c>
      <c r="S1717" s="9">
        <f>((($J1717/60)/60)/24)+DATE(1970,1,1)</f>
        <v>42064.217418981483</v>
      </c>
      <c r="T1717" s="9">
        <f>((($I1717/60)/60)/24)+DATE(1970,1,1)</f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IF($D1718=0,0,$E1718*100/$D1718)</f>
        <v>7.5</v>
      </c>
      <c r="P1718">
        <f>$E1718/$L1718</f>
        <v>50</v>
      </c>
      <c r="Q1718" t="str">
        <f>LEFT($N1718,SEARCH("/",$N1718) - 1)</f>
        <v>music</v>
      </c>
      <c r="R1718" t="str">
        <f>RIGHT($N1718,LEN($N1718) - SEARCH("/",$N1718))</f>
        <v>faith</v>
      </c>
      <c r="S1718" s="9">
        <f>((($J1718/60)/60)/24)+DATE(1970,1,1)</f>
        <v>42673.577534722222</v>
      </c>
      <c r="T1718" s="9">
        <f>((($I1718/60)/60)/24)+DATE(1970,1,1)</f>
        <v>42713.619201388887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IF($D1719=0,0,$E1719*100/$D1719)</f>
        <v>42.725880551301685</v>
      </c>
      <c r="P1719">
        <f>$E1719/$L1719</f>
        <v>34.024390243902438</v>
      </c>
      <c r="Q1719" t="str">
        <f>LEFT($N1719,SEARCH("/",$N1719) - 1)</f>
        <v>music</v>
      </c>
      <c r="R1719" t="str">
        <f>RIGHT($N1719,LEN($N1719) - SEARCH("/",$N1719))</f>
        <v>faith</v>
      </c>
      <c r="S1719" s="9">
        <f>((($J1719/60)/60)/24)+DATE(1970,1,1)</f>
        <v>42460.98192129629</v>
      </c>
      <c r="T1719" s="9">
        <f>((($I1719/60)/60)/24)+DATE(1970,1,1)</f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IF($D1720=0,0,$E1720*100/$D1720)</f>
        <v>0.21428571428571427</v>
      </c>
      <c r="P1720">
        <f>$E1720/$L1720</f>
        <v>37.5</v>
      </c>
      <c r="Q1720" t="str">
        <f>LEFT($N1720,SEARCH("/",$N1720) - 1)</f>
        <v>music</v>
      </c>
      <c r="R1720" t="str">
        <f>RIGHT($N1720,LEN($N1720) - SEARCH("/",$N1720))</f>
        <v>faith</v>
      </c>
      <c r="S1720" s="9">
        <f>((($J1720/60)/60)/24)+DATE(1970,1,1)</f>
        <v>42460.610520833332</v>
      </c>
      <c r="T1720" s="9">
        <f>((($I1720/60)/60)/24)+DATE(1970,1,1)</f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IF($D1721=0,0,$E1721*100/$D1721)</f>
        <v>0.875</v>
      </c>
      <c r="P1721">
        <f>$E1721/$L1721</f>
        <v>11.666666666666666</v>
      </c>
      <c r="Q1721" t="str">
        <f>LEFT($N1721,SEARCH("/",$N1721) - 1)</f>
        <v>music</v>
      </c>
      <c r="R1721" t="str">
        <f>RIGHT($N1721,LEN($N1721) - SEARCH("/",$N1721))</f>
        <v>faith</v>
      </c>
      <c r="S1721" s="9">
        <f>((($J1721/60)/60)/24)+DATE(1970,1,1)</f>
        <v>41869.534618055557</v>
      </c>
      <c r="T1721" s="9">
        <f>((($I1721/60)/60)/24)+DATE(1970,1,1)</f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IF($D1722=0,0,$E1722*100/$D1722)</f>
        <v>5.625</v>
      </c>
      <c r="P1722">
        <f>$E1722/$L1722</f>
        <v>28.125</v>
      </c>
      <c r="Q1722" t="str">
        <f>LEFT($N1722,SEARCH("/",$N1722) - 1)</f>
        <v>music</v>
      </c>
      <c r="R1722" t="str">
        <f>RIGHT($N1722,LEN($N1722) - SEARCH("/",$N1722))</f>
        <v>faith</v>
      </c>
      <c r="S1722" s="9">
        <f>((($J1722/60)/60)/24)+DATE(1970,1,1)</f>
        <v>41922.783229166671</v>
      </c>
      <c r="T1722" s="9">
        <f>((($I1722/60)/60)/24)+DATE(1970,1,1)</f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IF($D1723=0,0,$E1723*100/$D1723)</f>
        <v>0</v>
      </c>
      <c r="P1723" t="e">
        <f>$E1723/$L1723</f>
        <v>#DIV/0!</v>
      </c>
      <c r="Q1723" t="str">
        <f>LEFT($N1723,SEARCH("/",$N1723) - 1)</f>
        <v>music</v>
      </c>
      <c r="R1723" t="str">
        <f>RIGHT($N1723,LEN($N1723) - SEARCH("/",$N1723))</f>
        <v>faith</v>
      </c>
      <c r="S1723" s="9">
        <f>((($J1723/60)/60)/24)+DATE(1970,1,1)</f>
        <v>42319.461377314816</v>
      </c>
      <c r="T1723" s="9">
        <f>((($I1723/60)/60)/24)+DATE(1970,1,1)</f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IF($D1724=0,0,$E1724*100/$D1724)</f>
        <v>3.4722222222222224E-2</v>
      </c>
      <c r="P1724">
        <f>$E1724/$L1724</f>
        <v>1</v>
      </c>
      <c r="Q1724" t="str">
        <f>LEFT($N1724,SEARCH("/",$N1724) - 1)</f>
        <v>music</v>
      </c>
      <c r="R1724" t="str">
        <f>RIGHT($N1724,LEN($N1724) - SEARCH("/",$N1724))</f>
        <v>faith</v>
      </c>
      <c r="S1724" s="9">
        <f>((($J1724/60)/60)/24)+DATE(1970,1,1)</f>
        <v>42425.960983796293</v>
      </c>
      <c r="T1724" s="9">
        <f>((($I1724/60)/60)/24)+DATE(1970,1,1)</f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IF($D1725=0,0,$E1725*100/$D1725)</f>
        <v>6.5</v>
      </c>
      <c r="P1725">
        <f>$E1725/$L1725</f>
        <v>216.66666666666666</v>
      </c>
      <c r="Q1725" t="str">
        <f>LEFT($N1725,SEARCH("/",$N1725) - 1)</f>
        <v>music</v>
      </c>
      <c r="R1725" t="str">
        <f>RIGHT($N1725,LEN($N1725) - SEARCH("/",$N1725))</f>
        <v>faith</v>
      </c>
      <c r="S1725" s="9">
        <f>((($J1725/60)/60)/24)+DATE(1970,1,1)</f>
        <v>42129.82540509259</v>
      </c>
      <c r="T1725" s="9">
        <f>((($I1725/60)/60)/24)+DATE(1970,1,1)</f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IF($D1726=0,0,$E1726*100/$D1726)</f>
        <v>0.58333333333333337</v>
      </c>
      <c r="P1726">
        <f>$E1726/$L1726</f>
        <v>8.75</v>
      </c>
      <c r="Q1726" t="str">
        <f>LEFT($N1726,SEARCH("/",$N1726) - 1)</f>
        <v>music</v>
      </c>
      <c r="R1726" t="str">
        <f>RIGHT($N1726,LEN($N1726) - SEARCH("/",$N1726))</f>
        <v>faith</v>
      </c>
      <c r="S1726" s="9">
        <f>((($J1726/60)/60)/24)+DATE(1970,1,1)</f>
        <v>41912.932430555556</v>
      </c>
      <c r="T1726" s="9">
        <f>((($I1726/60)/60)/24)+DATE(1970,1,1)</f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IF($D1727=0,0,$E1727*100/$D1727)</f>
        <v>10.181818181818182</v>
      </c>
      <c r="P1727">
        <f>$E1727/$L1727</f>
        <v>62.222222222222221</v>
      </c>
      <c r="Q1727" t="str">
        <f>LEFT($N1727,SEARCH("/",$N1727) - 1)</f>
        <v>music</v>
      </c>
      <c r="R1727" t="str">
        <f>RIGHT($N1727,LEN($N1727) - SEARCH("/",$N1727))</f>
        <v>faith</v>
      </c>
      <c r="S1727" s="9">
        <f>((($J1727/60)/60)/24)+DATE(1970,1,1)</f>
        <v>41845.968159722222</v>
      </c>
      <c r="T1727" s="9">
        <f>((($I1727/60)/60)/24)+DATE(1970,1,1)</f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IF($D1728=0,0,$E1728*100/$D1728)</f>
        <v>33.784615384615385</v>
      </c>
      <c r="P1728">
        <f>$E1728/$L1728</f>
        <v>137.25</v>
      </c>
      <c r="Q1728" t="str">
        <f>LEFT($N1728,SEARCH("/",$N1728) - 1)</f>
        <v>music</v>
      </c>
      <c r="R1728" t="str">
        <f>RIGHT($N1728,LEN($N1728) - SEARCH("/",$N1728))</f>
        <v>faith</v>
      </c>
      <c r="S1728" s="9">
        <f>((($J1728/60)/60)/24)+DATE(1970,1,1)</f>
        <v>41788.919722222221</v>
      </c>
      <c r="T1728" s="9">
        <f>((($I1728/60)/60)/24)+DATE(1970,1,1)</f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IF($D1729=0,0,$E1729*100/$D1729)</f>
        <v>3.3333333333333333E-2</v>
      </c>
      <c r="P1729">
        <f>$E1729/$L1729</f>
        <v>1</v>
      </c>
      <c r="Q1729" t="str">
        <f>LEFT($N1729,SEARCH("/",$N1729) - 1)</f>
        <v>music</v>
      </c>
      <c r="R1729" t="str">
        <f>RIGHT($N1729,LEN($N1729) - SEARCH("/",$N1729))</f>
        <v>faith</v>
      </c>
      <c r="S1729" s="9">
        <f>((($J1729/60)/60)/24)+DATE(1970,1,1)</f>
        <v>42044.927974537044</v>
      </c>
      <c r="T1729" s="9">
        <f>((($I1729/60)/60)/24)+DATE(1970,1,1)</f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IF($D1730=0,0,$E1730*100/$D1730)</f>
        <v>68.400000000000006</v>
      </c>
      <c r="P1730">
        <f>$E1730/$L1730</f>
        <v>122.14285714285714</v>
      </c>
      <c r="Q1730" t="str">
        <f>LEFT($N1730,SEARCH("/",$N1730) - 1)</f>
        <v>music</v>
      </c>
      <c r="R1730" t="str">
        <f>RIGHT($N1730,LEN($N1730) - SEARCH("/",$N1730))</f>
        <v>faith</v>
      </c>
      <c r="S1730" s="9">
        <f>((($J1730/60)/60)/24)+DATE(1970,1,1)</f>
        <v>42268.625856481478</v>
      </c>
      <c r="T1730" s="9">
        <f>((($I1730/60)/60)/24)+DATE(1970,1,1)</f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IF($D1731=0,0,$E1731*100/$D1731)</f>
        <v>0</v>
      </c>
      <c r="P1731" t="e">
        <f>$E1731/$L1731</f>
        <v>#DIV/0!</v>
      </c>
      <c r="Q1731" t="str">
        <f>LEFT($N1731,SEARCH("/",$N1731) - 1)</f>
        <v>music</v>
      </c>
      <c r="R1731" t="str">
        <f>RIGHT($N1731,LEN($N1731) - SEARCH("/",$N1731))</f>
        <v>faith</v>
      </c>
      <c r="S1731" s="9">
        <f>((($J1731/60)/60)/24)+DATE(1970,1,1)</f>
        <v>42471.052152777775</v>
      </c>
      <c r="T1731" s="9">
        <f>((($I1731/60)/60)/24)+DATE(1970,1,1)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IF($D1732=0,0,$E1732*100/$D1732)</f>
        <v>0</v>
      </c>
      <c r="P1732" t="e">
        <f>$E1732/$L1732</f>
        <v>#DIV/0!</v>
      </c>
      <c r="Q1732" t="str">
        <f>LEFT($N1732,SEARCH("/",$N1732) - 1)</f>
        <v>music</v>
      </c>
      <c r="R1732" t="str">
        <f>RIGHT($N1732,LEN($N1732) - SEARCH("/",$N1732))</f>
        <v>faith</v>
      </c>
      <c r="S1732" s="9">
        <f>((($J1732/60)/60)/24)+DATE(1970,1,1)</f>
        <v>42272.087766203709</v>
      </c>
      <c r="T1732" s="9">
        <f>((($I1732/60)/60)/24)+DATE(1970,1,1)</f>
        <v>42302.087766203709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IF($D1733=0,0,$E1733*100/$D1733)</f>
        <v>0</v>
      </c>
      <c r="P1733" t="e">
        <f>$E1733/$L1733</f>
        <v>#DIV/0!</v>
      </c>
      <c r="Q1733" t="str">
        <f>LEFT($N1733,SEARCH("/",$N1733) - 1)</f>
        <v>music</v>
      </c>
      <c r="R1733" t="str">
        <f>RIGHT($N1733,LEN($N1733) - SEARCH("/",$N1733))</f>
        <v>faith</v>
      </c>
      <c r="S1733" s="9">
        <f>((($J1733/60)/60)/24)+DATE(1970,1,1)</f>
        <v>42152.906851851847</v>
      </c>
      <c r="T1733" s="9">
        <f>((($I1733/60)/60)/24)+DATE(1970,1,1)</f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IF($D1734=0,0,$E1734*100/$D1734)</f>
        <v>0</v>
      </c>
      <c r="P1734" t="e">
        <f>$E1734/$L1734</f>
        <v>#DIV/0!</v>
      </c>
      <c r="Q1734" t="str">
        <f>LEFT($N1734,SEARCH("/",$N1734) - 1)</f>
        <v>music</v>
      </c>
      <c r="R1734" t="str">
        <f>RIGHT($N1734,LEN($N1734) - SEARCH("/",$N1734))</f>
        <v>faith</v>
      </c>
      <c r="S1734" s="9">
        <f>((($J1734/60)/60)/24)+DATE(1970,1,1)</f>
        <v>42325.683807870373</v>
      </c>
      <c r="T1734" s="9">
        <f>((($I1734/60)/60)/24)+DATE(1970,1,1)</f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IF($D1735=0,0,$E1735*100/$D1735)</f>
        <v>0</v>
      </c>
      <c r="P1735" t="e">
        <f>$E1735/$L1735</f>
        <v>#DIV/0!</v>
      </c>
      <c r="Q1735" t="str">
        <f>LEFT($N1735,SEARCH("/",$N1735) - 1)</f>
        <v>music</v>
      </c>
      <c r="R1735" t="str">
        <f>RIGHT($N1735,LEN($N1735) - SEARCH("/",$N1735))</f>
        <v>faith</v>
      </c>
      <c r="S1735" s="9">
        <f>((($J1735/60)/60)/24)+DATE(1970,1,1)</f>
        <v>42614.675625000003</v>
      </c>
      <c r="T1735" s="9">
        <f>((($I1735/60)/60)/24)+DATE(1970,1,1)</f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IF($D1736=0,0,$E1736*100/$D1736)</f>
        <v>2.2222222222222223E-2</v>
      </c>
      <c r="P1736">
        <f>$E1736/$L1736</f>
        <v>1</v>
      </c>
      <c r="Q1736" t="str">
        <f>LEFT($N1736,SEARCH("/",$N1736) - 1)</f>
        <v>music</v>
      </c>
      <c r="R1736" t="str">
        <f>RIGHT($N1736,LEN($N1736) - SEARCH("/",$N1736))</f>
        <v>faith</v>
      </c>
      <c r="S1736" s="9">
        <f>((($J1736/60)/60)/24)+DATE(1970,1,1)</f>
        <v>42102.036527777775</v>
      </c>
      <c r="T1736" s="9">
        <f>((($I1736/60)/60)/24)+DATE(1970,1,1)</f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IF($D1737=0,0,$E1737*100/$D1737)</f>
        <v>11</v>
      </c>
      <c r="P1737">
        <f>$E1737/$L1737</f>
        <v>55</v>
      </c>
      <c r="Q1737" t="str">
        <f>LEFT($N1737,SEARCH("/",$N1737) - 1)</f>
        <v>music</v>
      </c>
      <c r="R1737" t="str">
        <f>RIGHT($N1737,LEN($N1737) - SEARCH("/",$N1737))</f>
        <v>faith</v>
      </c>
      <c r="S1737" s="9">
        <f>((($J1737/60)/60)/24)+DATE(1970,1,1)</f>
        <v>42559.814178240747</v>
      </c>
      <c r="T1737" s="9">
        <f>((($I1737/60)/60)/24)+DATE(1970,1,1)</f>
        <v>42589.814178240747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IF($D1738=0,0,$E1738*100/$D1738)</f>
        <v>0.73333333333333328</v>
      </c>
      <c r="P1738">
        <f>$E1738/$L1738</f>
        <v>22</v>
      </c>
      <c r="Q1738" t="str">
        <f>LEFT($N1738,SEARCH("/",$N1738) - 1)</f>
        <v>music</v>
      </c>
      <c r="R1738" t="str">
        <f>RIGHT($N1738,LEN($N1738) - SEARCH("/",$N1738))</f>
        <v>faith</v>
      </c>
      <c r="S1738" s="9">
        <f>((($J1738/60)/60)/24)+DATE(1970,1,1)</f>
        <v>42286.861493055556</v>
      </c>
      <c r="T1738" s="9">
        <f>((($I1738/60)/60)/24)+DATE(1970,1,1)</f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IF($D1739=0,0,$E1739*100/$D1739)</f>
        <v>21.25</v>
      </c>
      <c r="P1739">
        <f>$E1739/$L1739</f>
        <v>56.666666666666664</v>
      </c>
      <c r="Q1739" t="str">
        <f>LEFT($N1739,SEARCH("/",$N1739) - 1)</f>
        <v>music</v>
      </c>
      <c r="R1739" t="str">
        <f>RIGHT($N1739,LEN($N1739) - SEARCH("/",$N1739))</f>
        <v>faith</v>
      </c>
      <c r="S1739" s="9">
        <f>((($J1739/60)/60)/24)+DATE(1970,1,1)</f>
        <v>42175.948981481488</v>
      </c>
      <c r="T1739" s="9">
        <f>((($I1739/60)/60)/24)+DATE(1970,1,1)</f>
        <v>42205.948981481488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IF($D1740=0,0,$E1740*100/$D1740)</f>
        <v>0.4</v>
      </c>
      <c r="P1740">
        <f>$E1740/$L1740</f>
        <v>20</v>
      </c>
      <c r="Q1740" t="str">
        <f>LEFT($N1740,SEARCH("/",$N1740) - 1)</f>
        <v>music</v>
      </c>
      <c r="R1740" t="str">
        <f>RIGHT($N1740,LEN($N1740) - SEARCH("/",$N1740))</f>
        <v>faith</v>
      </c>
      <c r="S1740" s="9">
        <f>((($J1740/60)/60)/24)+DATE(1970,1,1)</f>
        <v>41884.874328703707</v>
      </c>
      <c r="T1740" s="9">
        <f>((($I1740/60)/60)/24)+DATE(1970,1,1)</f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IF($D1741=0,0,$E1741*100/$D1741)</f>
        <v>0.1</v>
      </c>
      <c r="P1741">
        <f>$E1741/$L1741</f>
        <v>1</v>
      </c>
      <c r="Q1741" t="str">
        <f>LEFT($N1741,SEARCH("/",$N1741) - 1)</f>
        <v>music</v>
      </c>
      <c r="R1741" t="str">
        <f>RIGHT($N1741,LEN($N1741) - SEARCH("/",$N1741))</f>
        <v>faith</v>
      </c>
      <c r="S1741" s="9">
        <f>((($J1741/60)/60)/24)+DATE(1970,1,1)</f>
        <v>42435.874212962968</v>
      </c>
      <c r="T1741" s="9">
        <f>((($I1741/60)/60)/24)+DATE(1970,1,1)</f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IF($D1742=0,0,$E1742*100/$D1742)</f>
        <v>0</v>
      </c>
      <c r="P1742" t="e">
        <f>$E1742/$L1742</f>
        <v>#DIV/0!</v>
      </c>
      <c r="Q1742" t="str">
        <f>LEFT($N1742,SEARCH("/",$N1742) - 1)</f>
        <v>music</v>
      </c>
      <c r="R1742" t="str">
        <f>RIGHT($N1742,LEN($N1742) - SEARCH("/",$N1742))</f>
        <v>faith</v>
      </c>
      <c r="S1742" s="9">
        <f>((($J1742/60)/60)/24)+DATE(1970,1,1)</f>
        <v>42171.817384259266</v>
      </c>
      <c r="T1742" s="9">
        <f>((($I1742/60)/60)/24)+DATE(1970,1,1)</f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IF($D1743=0,0,$E1743*100/$D1743)</f>
        <v>110.83333333333333</v>
      </c>
      <c r="P1743">
        <f>$E1743/$L1743</f>
        <v>25.576923076923077</v>
      </c>
      <c r="Q1743" t="str">
        <f>LEFT($N1743,SEARCH("/",$N1743) - 1)</f>
        <v>photography</v>
      </c>
      <c r="R1743" t="str">
        <f>RIGHT($N1743,LEN($N1743) - SEARCH("/",$N1743))</f>
        <v>photobooks</v>
      </c>
      <c r="S1743" s="9">
        <f>((($J1743/60)/60)/24)+DATE(1970,1,1)</f>
        <v>42120.628136574072</v>
      </c>
      <c r="T1743" s="9">
        <f>((($I1743/60)/60)/24)+DATE(1970,1,1)</f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IF($D1744=0,0,$E1744*100/$D1744)</f>
        <v>108.75</v>
      </c>
      <c r="P1744">
        <f>$E1744/$L1744</f>
        <v>63.970588235294116</v>
      </c>
      <c r="Q1744" t="str">
        <f>LEFT($N1744,SEARCH("/",$N1744) - 1)</f>
        <v>photography</v>
      </c>
      <c r="R1744" t="str">
        <f>RIGHT($N1744,LEN($N1744) - SEARCH("/",$N1744))</f>
        <v>photobooks</v>
      </c>
      <c r="S1744" s="9">
        <f>((($J1744/60)/60)/24)+DATE(1970,1,1)</f>
        <v>42710.876967592587</v>
      </c>
      <c r="T1744" s="9">
        <f>((($I1744/60)/60)/24)+DATE(1970,1,1)</f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IF($D1745=0,0,$E1745*100/$D1745)</f>
        <v>100.41666666666667</v>
      </c>
      <c r="P1745">
        <f>$E1745/$L1745</f>
        <v>89.925373134328353</v>
      </c>
      <c r="Q1745" t="str">
        <f>LEFT($N1745,SEARCH("/",$N1745) - 1)</f>
        <v>photography</v>
      </c>
      <c r="R1745" t="str">
        <f>RIGHT($N1745,LEN($N1745) - SEARCH("/",$N1745))</f>
        <v>photobooks</v>
      </c>
      <c r="S1745" s="9">
        <f>((($J1745/60)/60)/24)+DATE(1970,1,1)</f>
        <v>42586.925636574073</v>
      </c>
      <c r="T1745" s="9">
        <f>((($I1745/60)/60)/24)+DATE(1970,1,1)</f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IF($D1746=0,0,$E1746*100/$D1746)</f>
        <v>118.45454545454545</v>
      </c>
      <c r="P1746">
        <f>$E1746/$L1746</f>
        <v>93.071428571428569</v>
      </c>
      <c r="Q1746" t="str">
        <f>LEFT($N1746,SEARCH("/",$N1746) - 1)</f>
        <v>photography</v>
      </c>
      <c r="R1746" t="str">
        <f>RIGHT($N1746,LEN($N1746) - SEARCH("/",$N1746))</f>
        <v>photobooks</v>
      </c>
      <c r="S1746" s="9">
        <f>((($J1746/60)/60)/24)+DATE(1970,1,1)</f>
        <v>42026.605057870373</v>
      </c>
      <c r="T1746" s="9">
        <f>((($I1746/60)/60)/24)+DATE(1970,1,1)</f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IF($D1747=0,0,$E1747*100/$D1747)</f>
        <v>114.01428571428572</v>
      </c>
      <c r="P1747">
        <f>$E1747/$L1747</f>
        <v>89.674157303370791</v>
      </c>
      <c r="Q1747" t="str">
        <f>LEFT($N1747,SEARCH("/",$N1747) - 1)</f>
        <v>photography</v>
      </c>
      <c r="R1747" t="str">
        <f>RIGHT($N1747,LEN($N1747) - SEARCH("/",$N1747))</f>
        <v>photobooks</v>
      </c>
      <c r="S1747" s="9">
        <f>((($J1747/60)/60)/24)+DATE(1970,1,1)</f>
        <v>42690.259699074071</v>
      </c>
      <c r="T1747" s="9">
        <f>((($I1747/60)/60)/24)+DATE(1970,1,1)</f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IF($D1748=0,0,$E1748*100/$D1748)</f>
        <v>148.1</v>
      </c>
      <c r="P1748">
        <f>$E1748/$L1748</f>
        <v>207.61682242990653</v>
      </c>
      <c r="Q1748" t="str">
        <f>LEFT($N1748,SEARCH("/",$N1748) - 1)</f>
        <v>photography</v>
      </c>
      <c r="R1748" t="str">
        <f>RIGHT($N1748,LEN($N1748) - SEARCH("/",$N1748))</f>
        <v>photobooks</v>
      </c>
      <c r="S1748" s="9">
        <f>((($J1748/60)/60)/24)+DATE(1970,1,1)</f>
        <v>42668.176701388889</v>
      </c>
      <c r="T1748" s="9">
        <f>((($I1748/60)/60)/24)+DATE(1970,1,1)</f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IF($D1749=0,0,$E1749*100/$D1749)</f>
        <v>104.95555555555555</v>
      </c>
      <c r="P1749">
        <f>$E1749/$L1749</f>
        <v>59.408805031446541</v>
      </c>
      <c r="Q1749" t="str">
        <f>LEFT($N1749,SEARCH("/",$N1749) - 1)</f>
        <v>photography</v>
      </c>
      <c r="R1749" t="str">
        <f>RIGHT($N1749,LEN($N1749) - SEARCH("/",$N1749))</f>
        <v>photobooks</v>
      </c>
      <c r="S1749" s="9">
        <f>((($J1749/60)/60)/24)+DATE(1970,1,1)</f>
        <v>42292.435532407413</v>
      </c>
      <c r="T1749" s="9">
        <f>((($I1749/60)/60)/24)+DATE(1970,1,1)</f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IF($D1750=0,0,$E1750*100/$D1750)</f>
        <v>129.94800000000001</v>
      </c>
      <c r="P1750">
        <f>$E1750/$L1750</f>
        <v>358.97237569060775</v>
      </c>
      <c r="Q1750" t="str">
        <f>LEFT($N1750,SEARCH("/",$N1750) - 1)</f>
        <v>photography</v>
      </c>
      <c r="R1750" t="str">
        <f>RIGHT($N1750,LEN($N1750) - SEARCH("/",$N1750))</f>
        <v>photobooks</v>
      </c>
      <c r="S1750" s="9">
        <f>((($J1750/60)/60)/24)+DATE(1970,1,1)</f>
        <v>42219.950729166667</v>
      </c>
      <c r="T1750" s="9">
        <f>((($I1750/60)/60)/24)+DATE(1970,1,1)</f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IF($D1751=0,0,$E1751*100/$D1751)</f>
        <v>123.48756218905473</v>
      </c>
      <c r="P1751">
        <f>$E1751/$L1751</f>
        <v>94.736641221374043</v>
      </c>
      <c r="Q1751" t="str">
        <f>LEFT($N1751,SEARCH("/",$N1751) - 1)</f>
        <v>photography</v>
      </c>
      <c r="R1751" t="str">
        <f>RIGHT($N1751,LEN($N1751) - SEARCH("/",$N1751))</f>
        <v>photobooks</v>
      </c>
      <c r="S1751" s="9">
        <f>((($J1751/60)/60)/24)+DATE(1970,1,1)</f>
        <v>42758.975937499999</v>
      </c>
      <c r="T1751" s="9">
        <f>((($I1751/60)/60)/24)+DATE(1970,1,1)</f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IF($D1752=0,0,$E1752*100/$D1752)</f>
        <v>201.62</v>
      </c>
      <c r="P1752">
        <f>$E1752/$L1752</f>
        <v>80.647999999999996</v>
      </c>
      <c r="Q1752" t="str">
        <f>LEFT($N1752,SEARCH("/",$N1752) - 1)</f>
        <v>photography</v>
      </c>
      <c r="R1752" t="str">
        <f>RIGHT($N1752,LEN($N1752) - SEARCH("/",$N1752))</f>
        <v>photobooks</v>
      </c>
      <c r="S1752" s="9">
        <f>((($J1752/60)/60)/24)+DATE(1970,1,1)</f>
        <v>42454.836851851855</v>
      </c>
      <c r="T1752" s="9">
        <f>((($I1752/60)/60)/24)+DATE(1970,1,1)</f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IF($D1753=0,0,$E1753*100/$D1753)</f>
        <v>102.9</v>
      </c>
      <c r="P1753">
        <f>$E1753/$L1753</f>
        <v>168.68852459016392</v>
      </c>
      <c r="Q1753" t="str">
        <f>LEFT($N1753,SEARCH("/",$N1753) - 1)</f>
        <v>photography</v>
      </c>
      <c r="R1753" t="str">
        <f>RIGHT($N1753,LEN($N1753) - SEARCH("/",$N1753))</f>
        <v>photobooks</v>
      </c>
      <c r="S1753" s="9">
        <f>((($J1753/60)/60)/24)+DATE(1970,1,1)</f>
        <v>42052.7815162037</v>
      </c>
      <c r="T1753" s="9">
        <f>((($I1753/60)/60)/24)+DATE(1970,1,1)</f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IF($D1754=0,0,$E1754*100/$D1754)</f>
        <v>260.16666666666669</v>
      </c>
      <c r="P1754">
        <f>$E1754/$L1754</f>
        <v>34.68888888888889</v>
      </c>
      <c r="Q1754" t="str">
        <f>LEFT($N1754,SEARCH("/",$N1754) - 1)</f>
        <v>photography</v>
      </c>
      <c r="R1754" t="str">
        <f>RIGHT($N1754,LEN($N1754) - SEARCH("/",$N1754))</f>
        <v>photobooks</v>
      </c>
      <c r="S1754" s="9">
        <f>((($J1754/60)/60)/24)+DATE(1970,1,1)</f>
        <v>42627.253263888888</v>
      </c>
      <c r="T1754" s="9">
        <f>((($I1754/60)/60)/24)+DATE(1970,1,1)</f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IF($D1755=0,0,$E1755*100/$D1755)</f>
        <v>108</v>
      </c>
      <c r="P1755">
        <f>$E1755/$L1755</f>
        <v>462.85714285714283</v>
      </c>
      <c r="Q1755" t="str">
        <f>LEFT($N1755,SEARCH("/",$N1755) - 1)</f>
        <v>photography</v>
      </c>
      <c r="R1755" t="str">
        <f>RIGHT($N1755,LEN($N1755) - SEARCH("/",$N1755))</f>
        <v>photobooks</v>
      </c>
      <c r="S1755" s="9">
        <f>((($J1755/60)/60)/24)+DATE(1970,1,1)</f>
        <v>42420.74962962963</v>
      </c>
      <c r="T1755" s="9">
        <f>((($I1755/60)/60)/24)+DATE(1970,1,1)</f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IF($D1756=0,0,$E1756*100/$D1756)</f>
        <v>110.52941176470588</v>
      </c>
      <c r="P1756">
        <f>$E1756/$L1756</f>
        <v>104.38888888888889</v>
      </c>
      <c r="Q1756" t="str">
        <f>LEFT($N1756,SEARCH("/",$N1756) - 1)</f>
        <v>photography</v>
      </c>
      <c r="R1756" t="str">
        <f>RIGHT($N1756,LEN($N1756) - SEARCH("/",$N1756))</f>
        <v>photobooks</v>
      </c>
      <c r="S1756" s="9">
        <f>((($J1756/60)/60)/24)+DATE(1970,1,1)</f>
        <v>42067.876770833333</v>
      </c>
      <c r="T1756" s="9">
        <f>((($I1756/60)/60)/24)+DATE(1970,1,1)</f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IF($D1757=0,0,$E1757*100/$D1757)</f>
        <v>120</v>
      </c>
      <c r="P1757">
        <f>$E1757/$L1757</f>
        <v>7.5</v>
      </c>
      <c r="Q1757" t="str">
        <f>LEFT($N1757,SEARCH("/",$N1757) - 1)</f>
        <v>photography</v>
      </c>
      <c r="R1757" t="str">
        <f>RIGHT($N1757,LEN($N1757) - SEARCH("/",$N1757))</f>
        <v>photobooks</v>
      </c>
      <c r="S1757" s="9">
        <f>((($J1757/60)/60)/24)+DATE(1970,1,1)</f>
        <v>42252.788900462961</v>
      </c>
      <c r="T1757" s="9">
        <f>((($I1757/60)/60)/24)+DATE(1970,1,1)</f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IF($D1758=0,0,$E1758*100/$D1758)</f>
        <v>102.82909090909091</v>
      </c>
      <c r="P1758">
        <f>$E1758/$L1758</f>
        <v>47.13</v>
      </c>
      <c r="Q1758" t="str">
        <f>LEFT($N1758,SEARCH("/",$N1758) - 1)</f>
        <v>photography</v>
      </c>
      <c r="R1758" t="str">
        <f>RIGHT($N1758,LEN($N1758) - SEARCH("/",$N1758))</f>
        <v>photobooks</v>
      </c>
      <c r="S1758" s="9">
        <f>((($J1758/60)/60)/24)+DATE(1970,1,1)</f>
        <v>42571.167465277773</v>
      </c>
      <c r="T1758" s="9">
        <f>((($I1758/60)/60)/24)+DATE(1970,1,1)</f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IF($D1759=0,0,$E1759*100/$D1759)</f>
        <v>116</v>
      </c>
      <c r="P1759">
        <f>$E1759/$L1759</f>
        <v>414.28571428571428</v>
      </c>
      <c r="Q1759" t="str">
        <f>LEFT($N1759,SEARCH("/",$N1759) - 1)</f>
        <v>photography</v>
      </c>
      <c r="R1759" t="str">
        <f>RIGHT($N1759,LEN($N1759) - SEARCH("/",$N1759))</f>
        <v>photobooks</v>
      </c>
      <c r="S1759" s="9">
        <f>((($J1759/60)/60)/24)+DATE(1970,1,1)</f>
        <v>42733.827349537038</v>
      </c>
      <c r="T1759" s="9">
        <f>((($I1759/60)/60)/24)+DATE(1970,1,1)</f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IF($D1760=0,0,$E1760*100/$D1760)</f>
        <v>114.7</v>
      </c>
      <c r="P1760">
        <f>$E1760/$L1760</f>
        <v>42.481481481481481</v>
      </c>
      <c r="Q1760" t="str">
        <f>LEFT($N1760,SEARCH("/",$N1760) - 1)</f>
        <v>photography</v>
      </c>
      <c r="R1760" t="str">
        <f>RIGHT($N1760,LEN($N1760) - SEARCH("/",$N1760))</f>
        <v>photobooks</v>
      </c>
      <c r="S1760" s="9">
        <f>((($J1760/60)/60)/24)+DATE(1970,1,1)</f>
        <v>42505.955925925926</v>
      </c>
      <c r="T1760" s="9">
        <f>((($I1760/60)/60)/24)+DATE(1970,1,1)</f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IF($D1761=0,0,$E1761*100/$D1761)</f>
        <v>106.6</v>
      </c>
      <c r="P1761">
        <f>$E1761/$L1761</f>
        <v>108.77551020408163</v>
      </c>
      <c r="Q1761" t="str">
        <f>LEFT($N1761,SEARCH("/",$N1761) - 1)</f>
        <v>photography</v>
      </c>
      <c r="R1761" t="str">
        <f>RIGHT($N1761,LEN($N1761) - SEARCH("/",$N1761))</f>
        <v>photobooks</v>
      </c>
      <c r="S1761" s="9">
        <f>((($J1761/60)/60)/24)+DATE(1970,1,1)</f>
        <v>42068.829039351855</v>
      </c>
      <c r="T1761" s="9">
        <f>((($I1761/60)/60)/24)+DATE(1970,1,1)</f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IF($D1762=0,0,$E1762*100/$D1762)</f>
        <v>165.44</v>
      </c>
      <c r="P1762">
        <f>$E1762/$L1762</f>
        <v>81.098039215686271</v>
      </c>
      <c r="Q1762" t="str">
        <f>LEFT($N1762,SEARCH("/",$N1762) - 1)</f>
        <v>photography</v>
      </c>
      <c r="R1762" t="str">
        <f>RIGHT($N1762,LEN($N1762) - SEARCH("/",$N1762))</f>
        <v>photobooks</v>
      </c>
      <c r="S1762" s="9">
        <f>((($J1762/60)/60)/24)+DATE(1970,1,1)</f>
        <v>42405.67260416667</v>
      </c>
      <c r="T1762" s="9">
        <f>((($I1762/60)/60)/24)+DATE(1970,1,1)</f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IF($D1763=0,0,$E1763*100/$D1763)</f>
        <v>155</v>
      </c>
      <c r="P1763">
        <f>$E1763/$L1763</f>
        <v>51.666666666666664</v>
      </c>
      <c r="Q1763" t="str">
        <f>LEFT($N1763,SEARCH("/",$N1763) - 1)</f>
        <v>photography</v>
      </c>
      <c r="R1763" t="str">
        <f>RIGHT($N1763,LEN($N1763) - SEARCH("/",$N1763))</f>
        <v>photobooks</v>
      </c>
      <c r="S1763" s="9">
        <f>((($J1763/60)/60)/24)+DATE(1970,1,1)</f>
        <v>42209.567824074074</v>
      </c>
      <c r="T1763" s="9">
        <f>((($I1763/60)/60)/24)+DATE(1970,1,1)</f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IF($D1764=0,0,$E1764*100/$D1764)</f>
        <v>885</v>
      </c>
      <c r="P1764">
        <f>$E1764/$L1764</f>
        <v>35.4</v>
      </c>
      <c r="Q1764" t="str">
        <f>LEFT($N1764,SEARCH("/",$N1764) - 1)</f>
        <v>photography</v>
      </c>
      <c r="R1764" t="str">
        <f>RIGHT($N1764,LEN($N1764) - SEARCH("/",$N1764))</f>
        <v>photobooks</v>
      </c>
      <c r="S1764" s="9">
        <f>((($J1764/60)/60)/24)+DATE(1970,1,1)</f>
        <v>42410.982002314813</v>
      </c>
      <c r="T1764" s="9">
        <f>((($I1764/60)/60)/24)+DATE(1970,1,1)</f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IF($D1765=0,0,$E1765*100/$D1765)</f>
        <v>101.90833333333333</v>
      </c>
      <c r="P1765">
        <f>$E1765/$L1765</f>
        <v>103.63559322033899</v>
      </c>
      <c r="Q1765" t="str">
        <f>LEFT($N1765,SEARCH("/",$N1765) - 1)</f>
        <v>photography</v>
      </c>
      <c r="R1765" t="str">
        <f>RIGHT($N1765,LEN($N1765) - SEARCH("/",$N1765))</f>
        <v>photobooks</v>
      </c>
      <c r="S1765" s="9">
        <f>((($J1765/60)/60)/24)+DATE(1970,1,1)</f>
        <v>42636.868518518517</v>
      </c>
      <c r="T1765" s="9">
        <f>((($I1765/60)/60)/24)+DATE(1970,1,1)</f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IF($D1766=0,0,$E1766*100/$D1766)</f>
        <v>19.600000000000001</v>
      </c>
      <c r="P1766">
        <f>$E1766/$L1766</f>
        <v>55.282051282051285</v>
      </c>
      <c r="Q1766" t="str">
        <f>LEFT($N1766,SEARCH("/",$N1766) - 1)</f>
        <v>photography</v>
      </c>
      <c r="R1766" t="str">
        <f>RIGHT($N1766,LEN($N1766) - SEARCH("/",$N1766))</f>
        <v>photobooks</v>
      </c>
      <c r="S1766" s="9">
        <f>((($J1766/60)/60)/24)+DATE(1970,1,1)</f>
        <v>41825.485868055555</v>
      </c>
      <c r="T1766" s="9">
        <f>((($I1766/60)/60)/24)+DATE(1970,1,1)</f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IF($D1767=0,0,$E1767*100/$D1767)</f>
        <v>59.467840000000002</v>
      </c>
      <c r="P1767">
        <f>$E1767/$L1767</f>
        <v>72.16970873786407</v>
      </c>
      <c r="Q1767" t="str">
        <f>LEFT($N1767,SEARCH("/",$N1767) - 1)</f>
        <v>photography</v>
      </c>
      <c r="R1767" t="str">
        <f>RIGHT($N1767,LEN($N1767) - SEARCH("/",$N1767))</f>
        <v>photobooks</v>
      </c>
      <c r="S1767" s="9">
        <f>((($J1767/60)/60)/24)+DATE(1970,1,1)</f>
        <v>41834.980462962965</v>
      </c>
      <c r="T1767" s="9">
        <f>((($I1767/60)/60)/24)+DATE(1970,1,1)</f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IF($D1768=0,0,$E1768*100/$D1768)</f>
        <v>0</v>
      </c>
      <c r="P1768" t="e">
        <f>$E1768/$L1768</f>
        <v>#DIV/0!</v>
      </c>
      <c r="Q1768" t="str">
        <f>LEFT($N1768,SEARCH("/",$N1768) - 1)</f>
        <v>photography</v>
      </c>
      <c r="R1768" t="str">
        <f>RIGHT($N1768,LEN($N1768) - SEARCH("/",$N1768))</f>
        <v>photobooks</v>
      </c>
      <c r="S1768" s="9">
        <f>((($J1768/60)/60)/24)+DATE(1970,1,1)</f>
        <v>41855.859814814816</v>
      </c>
      <c r="T1768" s="9">
        <f>((($I1768/60)/60)/24)+DATE(1970,1,1)</f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IF($D1769=0,0,$E1769*100/$D1769)</f>
        <v>45.72</v>
      </c>
      <c r="P1769">
        <f>$E1769/$L1769</f>
        <v>58.615384615384613</v>
      </c>
      <c r="Q1769" t="str">
        <f>LEFT($N1769,SEARCH("/",$N1769) - 1)</f>
        <v>photography</v>
      </c>
      <c r="R1769" t="str">
        <f>RIGHT($N1769,LEN($N1769) - SEARCH("/",$N1769))</f>
        <v>photobooks</v>
      </c>
      <c r="S1769" s="9">
        <f>((($J1769/60)/60)/24)+DATE(1970,1,1)</f>
        <v>41824.658379629633</v>
      </c>
      <c r="T1769" s="9">
        <f>((($I1769/60)/60)/24)+DATE(1970,1,1)</f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IF($D1770=0,0,$E1770*100/$D1770)</f>
        <v>3.74</v>
      </c>
      <c r="P1770">
        <f>$E1770/$L1770</f>
        <v>12.466666666666667</v>
      </c>
      <c r="Q1770" t="str">
        <f>LEFT($N1770,SEARCH("/",$N1770) - 1)</f>
        <v>photography</v>
      </c>
      <c r="R1770" t="str">
        <f>RIGHT($N1770,LEN($N1770) - SEARCH("/",$N1770))</f>
        <v>photobooks</v>
      </c>
      <c r="S1770" s="9">
        <f>((($J1770/60)/60)/24)+DATE(1970,1,1)</f>
        <v>41849.560694444444</v>
      </c>
      <c r="T1770" s="9">
        <f>((($I1770/60)/60)/24)+DATE(1970,1,1)</f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IF($D1771=0,0,$E1771*100/$D1771)</f>
        <v>2.7025000000000001</v>
      </c>
      <c r="P1771">
        <f>$E1771/$L1771</f>
        <v>49.136363636363633</v>
      </c>
      <c r="Q1771" t="str">
        <f>LEFT($N1771,SEARCH("/",$N1771) - 1)</f>
        <v>photography</v>
      </c>
      <c r="R1771" t="str">
        <f>RIGHT($N1771,LEN($N1771) - SEARCH("/",$N1771))</f>
        <v>photobooks</v>
      </c>
      <c r="S1771" s="9">
        <f>((($J1771/60)/60)/24)+DATE(1970,1,1)</f>
        <v>41987.818969907406</v>
      </c>
      <c r="T1771" s="9">
        <f>((($I1771/60)/60)/24)+DATE(1970,1,1)</f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IF($D1772=0,0,$E1772*100/$D1772)</f>
        <v>56.514285714285712</v>
      </c>
      <c r="P1772">
        <f>$E1772/$L1772</f>
        <v>150.5</v>
      </c>
      <c r="Q1772" t="str">
        <f>LEFT($N1772,SEARCH("/",$N1772) - 1)</f>
        <v>photography</v>
      </c>
      <c r="R1772" t="str">
        <f>RIGHT($N1772,LEN($N1772) - SEARCH("/",$N1772))</f>
        <v>photobooks</v>
      </c>
      <c r="S1772" s="9">
        <f>((($J1772/60)/60)/24)+DATE(1970,1,1)</f>
        <v>41891.780023148152</v>
      </c>
      <c r="T1772" s="9">
        <f>((($I1772/60)/60)/24)+DATE(1970,1,1)</f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IF($D1773=0,0,$E1773*100/$D1773)</f>
        <v>21.30952380952381</v>
      </c>
      <c r="P1773">
        <f>$E1773/$L1773</f>
        <v>35.799999999999997</v>
      </c>
      <c r="Q1773" t="str">
        <f>LEFT($N1773,SEARCH("/",$N1773) - 1)</f>
        <v>photography</v>
      </c>
      <c r="R1773" t="str">
        <f>RIGHT($N1773,LEN($N1773) - SEARCH("/",$N1773))</f>
        <v>photobooks</v>
      </c>
      <c r="S1773" s="9">
        <f>((($J1773/60)/60)/24)+DATE(1970,1,1)</f>
        <v>41905.979629629634</v>
      </c>
      <c r="T1773" s="9">
        <f>((($I1773/60)/60)/24)+DATE(1970,1,1)</f>
        <v>41935.979629629634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IF($D1774=0,0,$E1774*100/$D1774)</f>
        <v>15.6</v>
      </c>
      <c r="P1774">
        <f>$E1774/$L1774</f>
        <v>45.157894736842103</v>
      </c>
      <c r="Q1774" t="str">
        <f>LEFT($N1774,SEARCH("/",$N1774) - 1)</f>
        <v>photography</v>
      </c>
      <c r="R1774" t="str">
        <f>RIGHT($N1774,LEN($N1774) - SEARCH("/",$N1774))</f>
        <v>photobooks</v>
      </c>
      <c r="S1774" s="9">
        <f>((($J1774/60)/60)/24)+DATE(1970,1,1)</f>
        <v>41766.718009259261</v>
      </c>
      <c r="T1774" s="9">
        <f>((($I1774/60)/60)/24)+DATE(1970,1,1)</f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IF($D1775=0,0,$E1775*100/$D1775)</f>
        <v>6.2566666666666668</v>
      </c>
      <c r="P1775">
        <f>$E1775/$L1775</f>
        <v>98.78947368421052</v>
      </c>
      <c r="Q1775" t="str">
        <f>LEFT($N1775,SEARCH("/",$N1775) - 1)</f>
        <v>photography</v>
      </c>
      <c r="R1775" t="str">
        <f>RIGHT($N1775,LEN($N1775) - SEARCH("/",$N1775))</f>
        <v>photobooks</v>
      </c>
      <c r="S1775" s="9">
        <f>((($J1775/60)/60)/24)+DATE(1970,1,1)</f>
        <v>41978.760393518518</v>
      </c>
      <c r="T1775" s="9">
        <f>((($I1775/60)/60)/24)+DATE(1970,1,1)</f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IF($D1776=0,0,$E1776*100/$D1776)</f>
        <v>45.92</v>
      </c>
      <c r="P1776">
        <f>$E1776/$L1776</f>
        <v>88.307692307692307</v>
      </c>
      <c r="Q1776" t="str">
        <f>LEFT($N1776,SEARCH("/",$N1776) - 1)</f>
        <v>photography</v>
      </c>
      <c r="R1776" t="str">
        <f>RIGHT($N1776,LEN($N1776) - SEARCH("/",$N1776))</f>
        <v>photobooks</v>
      </c>
      <c r="S1776" s="9">
        <f>((($J1776/60)/60)/24)+DATE(1970,1,1)</f>
        <v>41930.218657407408</v>
      </c>
      <c r="T1776" s="9">
        <f>((($I1776/60)/60)/24)+DATE(1970,1,1)</f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IF($D1777=0,0,$E1777*100/$D1777)</f>
        <v>65.101538461538468</v>
      </c>
      <c r="P1777">
        <f>$E1777/$L1777</f>
        <v>170.62903225806451</v>
      </c>
      <c r="Q1777" t="str">
        <f>LEFT($N1777,SEARCH("/",$N1777) - 1)</f>
        <v>photography</v>
      </c>
      <c r="R1777" t="str">
        <f>RIGHT($N1777,LEN($N1777) - SEARCH("/",$N1777))</f>
        <v>photobooks</v>
      </c>
      <c r="S1777" s="9">
        <f>((($J1777/60)/60)/24)+DATE(1970,1,1)</f>
        <v>41891.976388888892</v>
      </c>
      <c r="T1777" s="9">
        <f>((($I1777/60)/60)/24)+DATE(1970,1,1)</f>
        <v>41936.976388888892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IF($D1778=0,0,$E1778*100/$D1778)</f>
        <v>6.7</v>
      </c>
      <c r="P1778">
        <f>$E1778/$L1778</f>
        <v>83.75</v>
      </c>
      <c r="Q1778" t="str">
        <f>LEFT($N1778,SEARCH("/",$N1778) - 1)</f>
        <v>photography</v>
      </c>
      <c r="R1778" t="str">
        <f>RIGHT($N1778,LEN($N1778) - SEARCH("/",$N1778))</f>
        <v>photobooks</v>
      </c>
      <c r="S1778" s="9">
        <f>((($J1778/60)/60)/24)+DATE(1970,1,1)</f>
        <v>41905.95684027778</v>
      </c>
      <c r="T1778" s="9">
        <f>((($I1778/60)/60)/24)+DATE(1970,1,1)</f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IF($D1779=0,0,$E1779*100/$D1779)</f>
        <v>13.5625</v>
      </c>
      <c r="P1779">
        <f>$E1779/$L1779</f>
        <v>65.099999999999994</v>
      </c>
      <c r="Q1779" t="str">
        <f>LEFT($N1779,SEARCH("/",$N1779) - 1)</f>
        <v>photography</v>
      </c>
      <c r="R1779" t="str">
        <f>RIGHT($N1779,LEN($N1779) - SEARCH("/",$N1779))</f>
        <v>photobooks</v>
      </c>
      <c r="S1779" s="9">
        <f>((($J1779/60)/60)/24)+DATE(1970,1,1)</f>
        <v>42025.357094907406</v>
      </c>
      <c r="T1779" s="9">
        <f>((($I1779/60)/60)/24)+DATE(1970,1,1)</f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IF($D1780=0,0,$E1780*100/$D1780)</f>
        <v>1.99</v>
      </c>
      <c r="P1780">
        <f>$E1780/$L1780</f>
        <v>66.333333333333329</v>
      </c>
      <c r="Q1780" t="str">
        <f>LEFT($N1780,SEARCH("/",$N1780) - 1)</f>
        <v>photography</v>
      </c>
      <c r="R1780" t="str">
        <f>RIGHT($N1780,LEN($N1780) - SEARCH("/",$N1780))</f>
        <v>photobooks</v>
      </c>
      <c r="S1780" s="9">
        <f>((($J1780/60)/60)/24)+DATE(1970,1,1)</f>
        <v>42045.86336805555</v>
      </c>
      <c r="T1780" s="9">
        <f>((($I1780/60)/60)/24)+DATE(1970,1,1)</f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IF($D1781=0,0,$E1781*100/$D1781)</f>
        <v>36.236363636363635</v>
      </c>
      <c r="P1781">
        <f>$E1781/$L1781</f>
        <v>104.89473684210526</v>
      </c>
      <c r="Q1781" t="str">
        <f>LEFT($N1781,SEARCH("/",$N1781) - 1)</f>
        <v>photography</v>
      </c>
      <c r="R1781" t="str">
        <f>RIGHT($N1781,LEN($N1781) - SEARCH("/",$N1781))</f>
        <v>photobooks</v>
      </c>
      <c r="S1781" s="9">
        <f>((($J1781/60)/60)/24)+DATE(1970,1,1)</f>
        <v>42585.691898148143</v>
      </c>
      <c r="T1781" s="9">
        <f>((($I1781/60)/60)/24)+DATE(1970,1,1)</f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IF($D1782=0,0,$E1782*100/$D1782)</f>
        <v>39.743333333333332</v>
      </c>
      <c r="P1782">
        <f>$E1782/$L1782</f>
        <v>78.440789473684205</v>
      </c>
      <c r="Q1782" t="str">
        <f>LEFT($N1782,SEARCH("/",$N1782) - 1)</f>
        <v>photography</v>
      </c>
      <c r="R1782" t="str">
        <f>RIGHT($N1782,LEN($N1782) - SEARCH("/",$N1782))</f>
        <v>photobooks</v>
      </c>
      <c r="S1782" s="9">
        <f>((($J1782/60)/60)/24)+DATE(1970,1,1)</f>
        <v>42493.600810185191</v>
      </c>
      <c r="T1782" s="9">
        <f>((($I1782/60)/60)/24)+DATE(1970,1,1)</f>
        <v>42553.600810185191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IF($D1783=0,0,$E1783*100/$D1783)</f>
        <v>25.763636363636362</v>
      </c>
      <c r="P1783">
        <f>$E1783/$L1783</f>
        <v>59.041666666666664</v>
      </c>
      <c r="Q1783" t="str">
        <f>LEFT($N1783,SEARCH("/",$N1783) - 1)</f>
        <v>photography</v>
      </c>
      <c r="R1783" t="str">
        <f>RIGHT($N1783,LEN($N1783) - SEARCH("/",$N1783))</f>
        <v>photobooks</v>
      </c>
      <c r="S1783" s="9">
        <f>((($J1783/60)/60)/24)+DATE(1970,1,1)</f>
        <v>42597.617418981477</v>
      </c>
      <c r="T1783" s="9">
        <f>((($I1783/60)/60)/24)+DATE(1970,1,1)</f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IF($D1784=0,0,$E1784*100/$D1784)</f>
        <v>15.491428571428571</v>
      </c>
      <c r="P1784">
        <f>$E1784/$L1784</f>
        <v>71.34210526315789</v>
      </c>
      <c r="Q1784" t="str">
        <f>LEFT($N1784,SEARCH("/",$N1784) - 1)</f>
        <v>photography</v>
      </c>
      <c r="R1784" t="str">
        <f>RIGHT($N1784,LEN($N1784) - SEARCH("/",$N1784))</f>
        <v>photobooks</v>
      </c>
      <c r="S1784" s="9">
        <f>((($J1784/60)/60)/24)+DATE(1970,1,1)</f>
        <v>42388.575104166666</v>
      </c>
      <c r="T1784" s="9">
        <f>((($I1784/60)/60)/24)+DATE(1970,1,1)</f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IF($D1785=0,0,$E1785*100/$D1785)</f>
        <v>23.692499999999999</v>
      </c>
      <c r="P1785">
        <f>$E1785/$L1785</f>
        <v>51.227027027027027</v>
      </c>
      <c r="Q1785" t="str">
        <f>LEFT($N1785,SEARCH("/",$N1785) - 1)</f>
        <v>photography</v>
      </c>
      <c r="R1785" t="str">
        <f>RIGHT($N1785,LEN($N1785) - SEARCH("/",$N1785))</f>
        <v>photobooks</v>
      </c>
      <c r="S1785" s="9">
        <f>((($J1785/60)/60)/24)+DATE(1970,1,1)</f>
        <v>42115.949976851851</v>
      </c>
      <c r="T1785" s="9">
        <f>((($I1785/60)/60)/24)+DATE(1970,1,1)</f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IF($D1786=0,0,$E1786*100/$D1786)</f>
        <v>39.76</v>
      </c>
      <c r="P1786">
        <f>$E1786/$L1786</f>
        <v>60.242424242424242</v>
      </c>
      <c r="Q1786" t="str">
        <f>LEFT($N1786,SEARCH("/",$N1786) - 1)</f>
        <v>photography</v>
      </c>
      <c r="R1786" t="str">
        <f>RIGHT($N1786,LEN($N1786) - SEARCH("/",$N1786))</f>
        <v>photobooks</v>
      </c>
      <c r="S1786" s="9">
        <f>((($J1786/60)/60)/24)+DATE(1970,1,1)</f>
        <v>42003.655555555553</v>
      </c>
      <c r="T1786" s="9">
        <f>((($I1786/60)/60)/24)+DATE(1970,1,1)</f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IF($D1787=0,0,$E1787*100/$D1787)</f>
        <v>20.220833333333335</v>
      </c>
      <c r="P1787">
        <f>$E1787/$L1787</f>
        <v>44.935185185185183</v>
      </c>
      <c r="Q1787" t="str">
        <f>LEFT($N1787,SEARCH("/",$N1787) - 1)</f>
        <v>photography</v>
      </c>
      <c r="R1787" t="str">
        <f>RIGHT($N1787,LEN($N1787) - SEARCH("/",$N1787))</f>
        <v>photobooks</v>
      </c>
      <c r="S1787" s="9">
        <f>((($J1787/60)/60)/24)+DATE(1970,1,1)</f>
        <v>41897.134895833333</v>
      </c>
      <c r="T1787" s="9">
        <f>((($I1787/60)/60)/24)+DATE(1970,1,1)</f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IF($D1788=0,0,$E1788*100/$D1788)</f>
        <v>47.631578947368418</v>
      </c>
      <c r="P1788">
        <f>$E1788/$L1788</f>
        <v>31.206896551724139</v>
      </c>
      <c r="Q1788" t="str">
        <f>LEFT($N1788,SEARCH("/",$N1788) - 1)</f>
        <v>photography</v>
      </c>
      <c r="R1788" t="str">
        <f>RIGHT($N1788,LEN($N1788) - SEARCH("/",$N1788))</f>
        <v>photobooks</v>
      </c>
      <c r="S1788" s="9">
        <f>((($J1788/60)/60)/24)+DATE(1970,1,1)</f>
        <v>41958.550659722227</v>
      </c>
      <c r="T1788" s="9">
        <f>((($I1788/60)/60)/24)+DATE(1970,1,1)</f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IF($D1789=0,0,$E1789*100/$D1789)</f>
        <v>15.33</v>
      </c>
      <c r="P1789">
        <f>$E1789/$L1789</f>
        <v>63.875</v>
      </c>
      <c r="Q1789" t="str">
        <f>LEFT($N1789,SEARCH("/",$N1789) - 1)</f>
        <v>photography</v>
      </c>
      <c r="R1789" t="str">
        <f>RIGHT($N1789,LEN($N1789) - SEARCH("/",$N1789))</f>
        <v>photobooks</v>
      </c>
      <c r="S1789" s="9">
        <f>((($J1789/60)/60)/24)+DATE(1970,1,1)</f>
        <v>42068.65552083333</v>
      </c>
      <c r="T1789" s="9">
        <f>((($I1789/60)/60)/24)+DATE(1970,1,1)</f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IF($D1790=0,0,$E1790*100/$D1790)</f>
        <v>1.3818181818181818</v>
      </c>
      <c r="P1790">
        <f>$E1790/$L1790</f>
        <v>19</v>
      </c>
      <c r="Q1790" t="str">
        <f>LEFT($N1790,SEARCH("/",$N1790) - 1)</f>
        <v>photography</v>
      </c>
      <c r="R1790" t="str">
        <f>RIGHT($N1790,LEN($N1790) - SEARCH("/",$N1790))</f>
        <v>photobooks</v>
      </c>
      <c r="S1790" s="9">
        <f>((($J1790/60)/60)/24)+DATE(1970,1,1)</f>
        <v>41913.94840277778</v>
      </c>
      <c r="T1790" s="9">
        <f>((($I1790/60)/60)/24)+DATE(1970,1,1)</f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IF($D1791=0,0,$E1791*100/$D1791)</f>
        <v>0.5</v>
      </c>
      <c r="P1791">
        <f>$E1791/$L1791</f>
        <v>10</v>
      </c>
      <c r="Q1791" t="str">
        <f>LEFT($N1791,SEARCH("/",$N1791) - 1)</f>
        <v>photography</v>
      </c>
      <c r="R1791" t="str">
        <f>RIGHT($N1791,LEN($N1791) - SEARCH("/",$N1791))</f>
        <v>photobooks</v>
      </c>
      <c r="S1791" s="9">
        <f>((($J1791/60)/60)/24)+DATE(1970,1,1)</f>
        <v>41956.250034722223</v>
      </c>
      <c r="T1791" s="9">
        <f>((($I1791/60)/60)/24)+DATE(1970,1,1)</f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IF($D1792=0,0,$E1792*100/$D1792)</f>
        <v>4.957575757575758</v>
      </c>
      <c r="P1792">
        <f>$E1792/$L1792</f>
        <v>109.06666666666666</v>
      </c>
      <c r="Q1792" t="str">
        <f>LEFT($N1792,SEARCH("/",$N1792) - 1)</f>
        <v>photography</v>
      </c>
      <c r="R1792" t="str">
        <f>RIGHT($N1792,LEN($N1792) - SEARCH("/",$N1792))</f>
        <v>photobooks</v>
      </c>
      <c r="S1792" s="9">
        <f>((($J1792/60)/60)/24)+DATE(1970,1,1)</f>
        <v>42010.674513888895</v>
      </c>
      <c r="T1792" s="9">
        <f>((($I1792/60)/60)/24)+DATE(1970,1,1)</f>
        <v>42040.674513888895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IF($D1793=0,0,$E1793*100/$D1793)</f>
        <v>3.5666666666666669</v>
      </c>
      <c r="P1793">
        <f>$E1793/$L1793</f>
        <v>26.75</v>
      </c>
      <c r="Q1793" t="str">
        <f>LEFT($N1793,SEARCH("/",$N1793) - 1)</f>
        <v>photography</v>
      </c>
      <c r="R1793" t="str">
        <f>RIGHT($N1793,LEN($N1793) - SEARCH("/",$N1793))</f>
        <v>photobooks</v>
      </c>
      <c r="S1793" s="9">
        <f>((($J1793/60)/60)/24)+DATE(1970,1,1)</f>
        <v>41973.740335648152</v>
      </c>
      <c r="T1793" s="9">
        <f>((($I1793/60)/60)/24)+DATE(1970,1,1)</f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IF($D1794=0,0,$E1794*100/$D1794)</f>
        <v>61.124000000000002</v>
      </c>
      <c r="P1794">
        <f>$E1794/$L1794</f>
        <v>109.93525179856115</v>
      </c>
      <c r="Q1794" t="str">
        <f>LEFT($N1794,SEARCH("/",$N1794) - 1)</f>
        <v>photography</v>
      </c>
      <c r="R1794" t="str">
        <f>RIGHT($N1794,LEN($N1794) - SEARCH("/",$N1794))</f>
        <v>photobooks</v>
      </c>
      <c r="S1794" s="9">
        <f>((($J1794/60)/60)/24)+DATE(1970,1,1)</f>
        <v>42189.031041666662</v>
      </c>
      <c r="T1794" s="9">
        <f>((($I1794/60)/60)/24)+DATE(1970,1,1)</f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IF($D1795=0,0,$E1795*100/$D1795)</f>
        <v>1.3333333333333333</v>
      </c>
      <c r="P1795">
        <f>$E1795/$L1795</f>
        <v>20</v>
      </c>
      <c r="Q1795" t="str">
        <f>LEFT($N1795,SEARCH("/",$N1795) - 1)</f>
        <v>photography</v>
      </c>
      <c r="R1795" t="str">
        <f>RIGHT($N1795,LEN($N1795) - SEARCH("/",$N1795))</f>
        <v>photobooks</v>
      </c>
      <c r="S1795" s="9">
        <f>((($J1795/60)/60)/24)+DATE(1970,1,1)</f>
        <v>41940.89166666667</v>
      </c>
      <c r="T1795" s="9">
        <f>((($I1795/60)/60)/24)+DATE(1970,1,1)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IF($D1796=0,0,$E1796*100/$D1796)</f>
        <v>11.077777777777778</v>
      </c>
      <c r="P1796">
        <f>$E1796/$L1796</f>
        <v>55.388888888888886</v>
      </c>
      <c r="Q1796" t="str">
        <f>LEFT($N1796,SEARCH("/",$N1796) - 1)</f>
        <v>photography</v>
      </c>
      <c r="R1796" t="str">
        <f>RIGHT($N1796,LEN($N1796) - SEARCH("/",$N1796))</f>
        <v>photobooks</v>
      </c>
      <c r="S1796" s="9">
        <f>((($J1796/60)/60)/24)+DATE(1970,1,1)</f>
        <v>42011.551180555558</v>
      </c>
      <c r="T1796" s="9">
        <f>((($I1796/60)/60)/24)+DATE(1970,1,1)</f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IF($D1797=0,0,$E1797*100/$D1797)</f>
        <v>38.735714285714288</v>
      </c>
      <c r="P1797">
        <f>$E1797/$L1797</f>
        <v>133.90123456790124</v>
      </c>
      <c r="Q1797" t="str">
        <f>LEFT($N1797,SEARCH("/",$N1797) - 1)</f>
        <v>photography</v>
      </c>
      <c r="R1797" t="str">
        <f>RIGHT($N1797,LEN($N1797) - SEARCH("/",$N1797))</f>
        <v>photobooks</v>
      </c>
      <c r="S1797" s="9">
        <f>((($J1797/60)/60)/24)+DATE(1970,1,1)</f>
        <v>42628.288668981477</v>
      </c>
      <c r="T1797" s="9">
        <f>((($I1797/60)/60)/24)+DATE(1970,1,1)</f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IF($D1798=0,0,$E1798*100/$D1798)</f>
        <v>22.05263157894737</v>
      </c>
      <c r="P1798">
        <f>$E1798/$L1798</f>
        <v>48.720930232558139</v>
      </c>
      <c r="Q1798" t="str">
        <f>LEFT($N1798,SEARCH("/",$N1798) - 1)</f>
        <v>photography</v>
      </c>
      <c r="R1798" t="str">
        <f>RIGHT($N1798,LEN($N1798) - SEARCH("/",$N1798))</f>
        <v>photobooks</v>
      </c>
      <c r="S1798" s="9">
        <f>((($J1798/60)/60)/24)+DATE(1970,1,1)</f>
        <v>42515.439421296294</v>
      </c>
      <c r="T1798" s="9">
        <f>((($I1798/60)/60)/24)+DATE(1970,1,1)</f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IF($D1799=0,0,$E1799*100/$D1799)</f>
        <v>67.55</v>
      </c>
      <c r="P1799">
        <f>$E1799/$L1799</f>
        <v>48.25</v>
      </c>
      <c r="Q1799" t="str">
        <f>LEFT($N1799,SEARCH("/",$N1799) - 1)</f>
        <v>photography</v>
      </c>
      <c r="R1799" t="str">
        <f>RIGHT($N1799,LEN($N1799) - SEARCH("/",$N1799))</f>
        <v>photobooks</v>
      </c>
      <c r="S1799" s="9">
        <f>((($J1799/60)/60)/24)+DATE(1970,1,1)</f>
        <v>42689.56931712963</v>
      </c>
      <c r="T1799" s="9">
        <f>((($I1799/60)/60)/24)+DATE(1970,1,1)</f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IF($D1800=0,0,$E1800*100/$D1800)</f>
        <v>13.637499999999999</v>
      </c>
      <c r="P1800">
        <f>$E1800/$L1800</f>
        <v>58.972972972972975</v>
      </c>
      <c r="Q1800" t="str">
        <f>LEFT($N1800,SEARCH("/",$N1800) - 1)</f>
        <v>photography</v>
      </c>
      <c r="R1800" t="str">
        <f>RIGHT($N1800,LEN($N1800) - SEARCH("/",$N1800))</f>
        <v>photobooks</v>
      </c>
      <c r="S1800" s="9">
        <f>((($J1800/60)/60)/24)+DATE(1970,1,1)</f>
        <v>42344.32677083333</v>
      </c>
      <c r="T1800" s="9">
        <f>((($I1800/60)/60)/24)+DATE(1970,1,1)</f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IF($D1801=0,0,$E1801*100/$D1801)</f>
        <v>1.7457499999999999</v>
      </c>
      <c r="P1801">
        <f>$E1801/$L1801</f>
        <v>11.638333333333334</v>
      </c>
      <c r="Q1801" t="str">
        <f>LEFT($N1801,SEARCH("/",$N1801) - 1)</f>
        <v>photography</v>
      </c>
      <c r="R1801" t="str">
        <f>RIGHT($N1801,LEN($N1801) - SEARCH("/",$N1801))</f>
        <v>photobooks</v>
      </c>
      <c r="S1801" s="9">
        <f>((($J1801/60)/60)/24)+DATE(1970,1,1)</f>
        <v>41934.842685185184</v>
      </c>
      <c r="T1801" s="9">
        <f>((($I1801/60)/60)/24)+DATE(1970,1,1)</f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IF($D1802=0,0,$E1802*100/$D1802)</f>
        <v>20.44963251188932</v>
      </c>
      <c r="P1802">
        <f>$E1802/$L1802</f>
        <v>83.716814159292042</v>
      </c>
      <c r="Q1802" t="str">
        <f>LEFT($N1802,SEARCH("/",$N1802) - 1)</f>
        <v>photography</v>
      </c>
      <c r="R1802" t="str">
        <f>RIGHT($N1802,LEN($N1802) - SEARCH("/",$N1802))</f>
        <v>photobooks</v>
      </c>
      <c r="S1802" s="9">
        <f>((($J1802/60)/60)/24)+DATE(1970,1,1)</f>
        <v>42623.606134259258</v>
      </c>
      <c r="T1802" s="9">
        <f>((($I1802/60)/60)/24)+DATE(1970,1,1)</f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IF($D1803=0,0,$E1803*100/$D1803)</f>
        <v>13.852941176470589</v>
      </c>
      <c r="P1803">
        <f>$E1803/$L1803</f>
        <v>63.648648648648646</v>
      </c>
      <c r="Q1803" t="str">
        <f>LEFT($N1803,SEARCH("/",$N1803) - 1)</f>
        <v>photography</v>
      </c>
      <c r="R1803" t="str">
        <f>RIGHT($N1803,LEN($N1803) - SEARCH("/",$N1803))</f>
        <v>photobooks</v>
      </c>
      <c r="S1803" s="9">
        <f>((($J1803/60)/60)/24)+DATE(1970,1,1)</f>
        <v>42321.660509259258</v>
      </c>
      <c r="T1803" s="9">
        <f>((($I1803/60)/60)/24)+DATE(1970,1,1)</f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IF($D1804=0,0,$E1804*100/$D1804)</f>
        <v>48.485714285714288</v>
      </c>
      <c r="P1804">
        <f>$E1804/$L1804</f>
        <v>94.277777777777771</v>
      </c>
      <c r="Q1804" t="str">
        <f>LEFT($N1804,SEARCH("/",$N1804) - 1)</f>
        <v>photography</v>
      </c>
      <c r="R1804" t="str">
        <f>RIGHT($N1804,LEN($N1804) - SEARCH("/",$N1804))</f>
        <v>photobooks</v>
      </c>
      <c r="S1804" s="9">
        <f>((($J1804/60)/60)/24)+DATE(1970,1,1)</f>
        <v>42159.47256944445</v>
      </c>
      <c r="T1804" s="9">
        <f>((($I1804/60)/60)/24)+DATE(1970,1,1)</f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IF($D1805=0,0,$E1805*100/$D1805)</f>
        <v>30.8</v>
      </c>
      <c r="P1805">
        <f>$E1805/$L1805</f>
        <v>71.86666666666666</v>
      </c>
      <c r="Q1805" t="str">
        <f>LEFT($N1805,SEARCH("/",$N1805) - 1)</f>
        <v>photography</v>
      </c>
      <c r="R1805" t="str">
        <f>RIGHT($N1805,LEN($N1805) - SEARCH("/",$N1805))</f>
        <v>photobooks</v>
      </c>
      <c r="S1805" s="9">
        <f>((($J1805/60)/60)/24)+DATE(1970,1,1)</f>
        <v>42018.071550925932</v>
      </c>
      <c r="T1805" s="9">
        <f>((($I1805/60)/60)/24)+DATE(1970,1,1)</f>
        <v>42049.071550925932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IF($D1806=0,0,$E1806*100/$D1806)</f>
        <v>35.174193548387095</v>
      </c>
      <c r="P1806">
        <f>$E1806/$L1806</f>
        <v>104.84615384615384</v>
      </c>
      <c r="Q1806" t="str">
        <f>LEFT($N1806,SEARCH("/",$N1806) - 1)</f>
        <v>photography</v>
      </c>
      <c r="R1806" t="str">
        <f>RIGHT($N1806,LEN($N1806) - SEARCH("/",$N1806))</f>
        <v>photobooks</v>
      </c>
      <c r="S1806" s="9">
        <f>((($J1806/60)/60)/24)+DATE(1970,1,1)</f>
        <v>42282.678287037037</v>
      </c>
      <c r="T1806" s="9">
        <f>((($I1806/60)/60)/24)+DATE(1970,1,1)</f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IF($D1807=0,0,$E1807*100/$D1807)</f>
        <v>36.404444444444444</v>
      </c>
      <c r="P1807">
        <f>$E1807/$L1807</f>
        <v>67.139344262295083</v>
      </c>
      <c r="Q1807" t="str">
        <f>LEFT($N1807,SEARCH("/",$N1807) - 1)</f>
        <v>photography</v>
      </c>
      <c r="R1807" t="str">
        <f>RIGHT($N1807,LEN($N1807) - SEARCH("/",$N1807))</f>
        <v>photobooks</v>
      </c>
      <c r="S1807" s="9">
        <f>((($J1807/60)/60)/24)+DATE(1970,1,1)</f>
        <v>42247.803912037038</v>
      </c>
      <c r="T1807" s="9">
        <f>((($I1807/60)/60)/24)+DATE(1970,1,1)</f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IF($D1808=0,0,$E1808*100/$D1808)</f>
        <v>2.9550000000000001</v>
      </c>
      <c r="P1808">
        <f>$E1808/$L1808</f>
        <v>73.875</v>
      </c>
      <c r="Q1808" t="str">
        <f>LEFT($N1808,SEARCH("/",$N1808) - 1)</f>
        <v>photography</v>
      </c>
      <c r="R1808" t="str">
        <f>RIGHT($N1808,LEN($N1808) - SEARCH("/",$N1808))</f>
        <v>photobooks</v>
      </c>
      <c r="S1808" s="9">
        <f>((($J1808/60)/60)/24)+DATE(1970,1,1)</f>
        <v>41877.638298611113</v>
      </c>
      <c r="T1808" s="9">
        <f>((($I1808/60)/60)/24)+DATE(1970,1,1)</f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IF($D1809=0,0,$E1809*100/$D1809)</f>
        <v>11.06</v>
      </c>
      <c r="P1809">
        <f>$E1809/$L1809</f>
        <v>69.125</v>
      </c>
      <c r="Q1809" t="str">
        <f>LEFT($N1809,SEARCH("/",$N1809) - 1)</f>
        <v>photography</v>
      </c>
      <c r="R1809" t="str">
        <f>RIGHT($N1809,LEN($N1809) - SEARCH("/",$N1809))</f>
        <v>photobooks</v>
      </c>
      <c r="S1809" s="9">
        <f>((($J1809/60)/60)/24)+DATE(1970,1,1)</f>
        <v>41880.068437499998</v>
      </c>
      <c r="T1809" s="9">
        <f>((($I1809/60)/60)/24)+DATE(1970,1,1)</f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IF($D1810=0,0,$E1810*100/$D1810)</f>
        <v>41.407142857142858</v>
      </c>
      <c r="P1810">
        <f>$E1810/$L1810</f>
        <v>120.77083333333333</v>
      </c>
      <c r="Q1810" t="str">
        <f>LEFT($N1810,SEARCH("/",$N1810) - 1)</f>
        <v>photography</v>
      </c>
      <c r="R1810" t="str">
        <f>RIGHT($N1810,LEN($N1810) - SEARCH("/",$N1810))</f>
        <v>photobooks</v>
      </c>
      <c r="S1810" s="9">
        <f>((($J1810/60)/60)/24)+DATE(1970,1,1)</f>
        <v>42742.680902777778</v>
      </c>
      <c r="T1810" s="9">
        <f>((($I1810/60)/60)/24)+DATE(1970,1,1)</f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IF($D1811=0,0,$E1811*100/$D1811)</f>
        <v>10.857142857142858</v>
      </c>
      <c r="P1811">
        <f>$E1811/$L1811</f>
        <v>42.222222222222221</v>
      </c>
      <c r="Q1811" t="str">
        <f>LEFT($N1811,SEARCH("/",$N1811) - 1)</f>
        <v>photography</v>
      </c>
      <c r="R1811" t="str">
        <f>RIGHT($N1811,LEN($N1811) - SEARCH("/",$N1811))</f>
        <v>photobooks</v>
      </c>
      <c r="S1811" s="9">
        <f>((($J1811/60)/60)/24)+DATE(1970,1,1)</f>
        <v>42029.907858796301</v>
      </c>
      <c r="T1811" s="9">
        <f>((($I1811/60)/60)/24)+DATE(1970,1,1)</f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IF($D1812=0,0,$E1812*100/$D1812)</f>
        <v>3.3333333333333335</v>
      </c>
      <c r="P1812">
        <f>$E1812/$L1812</f>
        <v>7.5</v>
      </c>
      <c r="Q1812" t="str">
        <f>LEFT($N1812,SEARCH("/",$N1812) - 1)</f>
        <v>photography</v>
      </c>
      <c r="R1812" t="str">
        <f>RIGHT($N1812,LEN($N1812) - SEARCH("/",$N1812))</f>
        <v>photobooks</v>
      </c>
      <c r="S1812" s="9">
        <f>((($J1812/60)/60)/24)+DATE(1970,1,1)</f>
        <v>41860.91002314815</v>
      </c>
      <c r="T1812" s="9">
        <f>((($I1812/60)/60)/24)+DATE(1970,1,1)</f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IF($D1813=0,0,$E1813*100/$D1813)</f>
        <v>7.407407407407407E-2</v>
      </c>
      <c r="P1813">
        <f>$E1813/$L1813</f>
        <v>1.5384615384615385</v>
      </c>
      <c r="Q1813" t="str">
        <f>LEFT($N1813,SEARCH("/",$N1813) - 1)</f>
        <v>photography</v>
      </c>
      <c r="R1813" t="str">
        <f>RIGHT($N1813,LEN($N1813) - SEARCH("/",$N1813))</f>
        <v>photobooks</v>
      </c>
      <c r="S1813" s="9">
        <f>((($J1813/60)/60)/24)+DATE(1970,1,1)</f>
        <v>41876.433680555558</v>
      </c>
      <c r="T1813" s="9">
        <f>((($I1813/60)/60)/24)+DATE(1970,1,1)</f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IF($D1814=0,0,$E1814*100/$D1814)</f>
        <v>13.307692307692308</v>
      </c>
      <c r="P1814">
        <f>$E1814/$L1814</f>
        <v>37.608695652173914</v>
      </c>
      <c r="Q1814" t="str">
        <f>LEFT($N1814,SEARCH("/",$N1814) - 1)</f>
        <v>photography</v>
      </c>
      <c r="R1814" t="str">
        <f>RIGHT($N1814,LEN($N1814) - SEARCH("/",$N1814))</f>
        <v>photobooks</v>
      </c>
      <c r="S1814" s="9">
        <f>((($J1814/60)/60)/24)+DATE(1970,1,1)</f>
        <v>42524.318703703699</v>
      </c>
      <c r="T1814" s="9">
        <f>((($I1814/60)/60)/24)+DATE(1970,1,1)</f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IF($D1815=0,0,$E1815*100/$D1815)</f>
        <v>0</v>
      </c>
      <c r="P1815" t="e">
        <f>$E1815/$L1815</f>
        <v>#DIV/0!</v>
      </c>
      <c r="Q1815" t="str">
        <f>LEFT($N1815,SEARCH("/",$N1815) - 1)</f>
        <v>photography</v>
      </c>
      <c r="R1815" t="str">
        <f>RIGHT($N1815,LEN($N1815) - SEARCH("/",$N1815))</f>
        <v>photobooks</v>
      </c>
      <c r="S1815" s="9">
        <f>((($J1815/60)/60)/24)+DATE(1970,1,1)</f>
        <v>41829.889027777775</v>
      </c>
      <c r="T1815" s="9">
        <f>((($I1815/60)/60)/24)+DATE(1970,1,1)</f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IF($D1816=0,0,$E1816*100/$D1816)</f>
        <v>49.18333333333333</v>
      </c>
      <c r="P1816">
        <f>$E1816/$L1816</f>
        <v>42.157142857142858</v>
      </c>
      <c r="Q1816" t="str">
        <f>LEFT($N1816,SEARCH("/",$N1816) - 1)</f>
        <v>photography</v>
      </c>
      <c r="R1816" t="str">
        <f>RIGHT($N1816,LEN($N1816) - SEARCH("/",$N1816))</f>
        <v>photobooks</v>
      </c>
      <c r="S1816" s="9">
        <f>((($J1816/60)/60)/24)+DATE(1970,1,1)</f>
        <v>42033.314074074078</v>
      </c>
      <c r="T1816" s="9">
        <f>((($I1816/60)/60)/24)+DATE(1970,1,1)</f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IF($D1817=0,0,$E1817*100/$D1817)</f>
        <v>0</v>
      </c>
      <c r="P1817" t="e">
        <f>$E1817/$L1817</f>
        <v>#DIV/0!</v>
      </c>
      <c r="Q1817" t="str">
        <f>LEFT($N1817,SEARCH("/",$N1817) - 1)</f>
        <v>photography</v>
      </c>
      <c r="R1817" t="str">
        <f>RIGHT($N1817,LEN($N1817) - SEARCH("/",$N1817))</f>
        <v>photobooks</v>
      </c>
      <c r="S1817" s="9">
        <f>((($J1817/60)/60)/24)+DATE(1970,1,1)</f>
        <v>42172.906678240746</v>
      </c>
      <c r="T1817" s="9">
        <f>((($I1817/60)/60)/24)+DATE(1970,1,1)</f>
        <v>42186.906678240746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IF($D1818=0,0,$E1818*100/$D1818)</f>
        <v>2.036</v>
      </c>
      <c r="P1818">
        <f>$E1818/$L1818</f>
        <v>84.833333333333329</v>
      </c>
      <c r="Q1818" t="str">
        <f>LEFT($N1818,SEARCH("/",$N1818) - 1)</f>
        <v>photography</v>
      </c>
      <c r="R1818" t="str">
        <f>RIGHT($N1818,LEN($N1818) - SEARCH("/",$N1818))</f>
        <v>photobooks</v>
      </c>
      <c r="S1818" s="9">
        <f>((($J1818/60)/60)/24)+DATE(1970,1,1)</f>
        <v>42548.876192129625</v>
      </c>
      <c r="T1818" s="9">
        <f>((($I1818/60)/60)/24)+DATE(1970,1,1)</f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IF($D1819=0,0,$E1819*100/$D1819)</f>
        <v>52.327777777777776</v>
      </c>
      <c r="P1819">
        <f>$E1819/$L1819</f>
        <v>94.19</v>
      </c>
      <c r="Q1819" t="str">
        <f>LEFT($N1819,SEARCH("/",$N1819) - 1)</f>
        <v>photography</v>
      </c>
      <c r="R1819" t="str">
        <f>RIGHT($N1819,LEN($N1819) - SEARCH("/",$N1819))</f>
        <v>photobooks</v>
      </c>
      <c r="S1819" s="9">
        <f>((($J1819/60)/60)/24)+DATE(1970,1,1)</f>
        <v>42705.662118055552</v>
      </c>
      <c r="T1819" s="9">
        <f>((($I1819/60)/60)/24)+DATE(1970,1,1)</f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IF($D1820=0,0,$E1820*100/$D1820)</f>
        <v>0</v>
      </c>
      <c r="P1820" t="e">
        <f>$E1820/$L1820</f>
        <v>#DIV/0!</v>
      </c>
      <c r="Q1820" t="str">
        <f>LEFT($N1820,SEARCH("/",$N1820) - 1)</f>
        <v>photography</v>
      </c>
      <c r="R1820" t="str">
        <f>RIGHT($N1820,LEN($N1820) - SEARCH("/",$N1820))</f>
        <v>photobooks</v>
      </c>
      <c r="S1820" s="9">
        <f>((($J1820/60)/60)/24)+DATE(1970,1,1)</f>
        <v>42067.234375</v>
      </c>
      <c r="T1820" s="9">
        <f>((($I1820/60)/60)/24)+DATE(1970,1,1)</f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IF($D1821=0,0,$E1821*100/$D1821)</f>
        <v>2.0833333333333335</v>
      </c>
      <c r="P1821">
        <f>$E1821/$L1821</f>
        <v>6.25</v>
      </c>
      <c r="Q1821" t="str">
        <f>LEFT($N1821,SEARCH("/",$N1821) - 1)</f>
        <v>photography</v>
      </c>
      <c r="R1821" t="str">
        <f>RIGHT($N1821,LEN($N1821) - SEARCH("/",$N1821))</f>
        <v>photobooks</v>
      </c>
      <c r="S1821" s="9">
        <f>((($J1821/60)/60)/24)+DATE(1970,1,1)</f>
        <v>41820.752268518518</v>
      </c>
      <c r="T1821" s="9">
        <f>((($I1821/60)/60)/24)+DATE(1970,1,1)</f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IF($D1822=0,0,$E1822*100/$D1822)</f>
        <v>6.5653846153846152</v>
      </c>
      <c r="P1822">
        <f>$E1822/$L1822</f>
        <v>213.375</v>
      </c>
      <c r="Q1822" t="str">
        <f>LEFT($N1822,SEARCH("/",$N1822) - 1)</f>
        <v>photography</v>
      </c>
      <c r="R1822" t="str">
        <f>RIGHT($N1822,LEN($N1822) - SEARCH("/",$N1822))</f>
        <v>photobooks</v>
      </c>
      <c r="S1822" s="9">
        <f>((($J1822/60)/60)/24)+DATE(1970,1,1)</f>
        <v>42065.084375000006</v>
      </c>
      <c r="T1822" s="9">
        <f>((($I1822/60)/60)/24)+DATE(1970,1,1)</f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IF($D1823=0,0,$E1823*100/$D1823)</f>
        <v>134.88999999999999</v>
      </c>
      <c r="P1823">
        <f>$E1823/$L1823</f>
        <v>59.162280701754383</v>
      </c>
      <c r="Q1823" t="str">
        <f>LEFT($N1823,SEARCH("/",$N1823) - 1)</f>
        <v>music</v>
      </c>
      <c r="R1823" t="str">
        <f>RIGHT($N1823,LEN($N1823) - SEARCH("/",$N1823))</f>
        <v>rock</v>
      </c>
      <c r="S1823" s="9">
        <f>((($J1823/60)/60)/24)+DATE(1970,1,1)</f>
        <v>40926.319062499999</v>
      </c>
      <c r="T1823" s="9">
        <f>((($I1823/60)/60)/24)+DATE(1970,1,1)</f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IF($D1824=0,0,$E1824*100/$D1824)</f>
        <v>100</v>
      </c>
      <c r="P1824">
        <f>$E1824/$L1824</f>
        <v>27.272727272727273</v>
      </c>
      <c r="Q1824" t="str">
        <f>LEFT($N1824,SEARCH("/",$N1824) - 1)</f>
        <v>music</v>
      </c>
      <c r="R1824" t="str">
        <f>RIGHT($N1824,LEN($N1824) - SEARCH("/",$N1824))</f>
        <v>rock</v>
      </c>
      <c r="S1824" s="9">
        <f>((($J1824/60)/60)/24)+DATE(1970,1,1)</f>
        <v>41634.797013888885</v>
      </c>
      <c r="T1824" s="9">
        <f>((($I1824/60)/60)/24)+DATE(1970,1,1)</f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IF($D1825=0,0,$E1825*100/$D1825)</f>
        <v>115.85714285714286</v>
      </c>
      <c r="P1825">
        <f>$E1825/$L1825</f>
        <v>24.575757575757574</v>
      </c>
      <c r="Q1825" t="str">
        <f>LEFT($N1825,SEARCH("/",$N1825) - 1)</f>
        <v>music</v>
      </c>
      <c r="R1825" t="str">
        <f>RIGHT($N1825,LEN($N1825) - SEARCH("/",$N1825))</f>
        <v>rock</v>
      </c>
      <c r="S1825" s="9">
        <f>((($J1825/60)/60)/24)+DATE(1970,1,1)</f>
        <v>41176.684907407405</v>
      </c>
      <c r="T1825" s="9">
        <f>((($I1825/60)/60)/24)+DATE(1970,1,1)</f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IF($D1826=0,0,$E1826*100/$D1826)</f>
        <v>100.06666666666666</v>
      </c>
      <c r="P1826">
        <f>$E1826/$L1826</f>
        <v>75.05</v>
      </c>
      <c r="Q1826" t="str">
        <f>LEFT($N1826,SEARCH("/",$N1826) - 1)</f>
        <v>music</v>
      </c>
      <c r="R1826" t="str">
        <f>RIGHT($N1826,LEN($N1826) - SEARCH("/",$N1826))</f>
        <v>rock</v>
      </c>
      <c r="S1826" s="9">
        <f>((($J1826/60)/60)/24)+DATE(1970,1,1)</f>
        <v>41626.916284722225</v>
      </c>
      <c r="T1826" s="9">
        <f>((($I1826/60)/60)/24)+DATE(1970,1,1)</f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IF($D1827=0,0,$E1827*100/$D1827)</f>
        <v>105.05</v>
      </c>
      <c r="P1827">
        <f>$E1827/$L1827</f>
        <v>42.02</v>
      </c>
      <c r="Q1827" t="str">
        <f>LEFT($N1827,SEARCH("/",$N1827) - 1)</f>
        <v>music</v>
      </c>
      <c r="R1827" t="str">
        <f>RIGHT($N1827,LEN($N1827) - SEARCH("/",$N1827))</f>
        <v>rock</v>
      </c>
      <c r="S1827" s="9">
        <f>((($J1827/60)/60)/24)+DATE(1970,1,1)</f>
        <v>41443.83452546296</v>
      </c>
      <c r="T1827" s="9">
        <f>((($I1827/60)/60)/24)+DATE(1970,1,1)</f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IF($D1828=0,0,$E1828*100/$D1828)</f>
        <v>101</v>
      </c>
      <c r="P1828">
        <f>$E1828/$L1828</f>
        <v>53.157894736842103</v>
      </c>
      <c r="Q1828" t="str">
        <f>LEFT($N1828,SEARCH("/",$N1828) - 1)</f>
        <v>music</v>
      </c>
      <c r="R1828" t="str">
        <f>RIGHT($N1828,LEN($N1828) - SEARCH("/",$N1828))</f>
        <v>rock</v>
      </c>
      <c r="S1828" s="9">
        <f>((($J1828/60)/60)/24)+DATE(1970,1,1)</f>
        <v>41657.923807870371</v>
      </c>
      <c r="T1828" s="9">
        <f>((($I1828/60)/60)/24)+DATE(1970,1,1)</f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IF($D1829=0,0,$E1829*100/$D1829)</f>
        <v>100.66249999999999</v>
      </c>
      <c r="P1829">
        <f>$E1829/$L1829</f>
        <v>83.885416666666671</v>
      </c>
      <c r="Q1829" t="str">
        <f>LEFT($N1829,SEARCH("/",$N1829) - 1)</f>
        <v>music</v>
      </c>
      <c r="R1829" t="str">
        <f>RIGHT($N1829,LEN($N1829) - SEARCH("/",$N1829))</f>
        <v>rock</v>
      </c>
      <c r="S1829" s="9">
        <f>((($J1829/60)/60)/24)+DATE(1970,1,1)</f>
        <v>40555.325937499998</v>
      </c>
      <c r="T1829" s="9">
        <f>((($I1829/60)/60)/24)+DATE(1970,1,1)</f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IF($D1830=0,0,$E1830*100/$D1830)</f>
        <v>100.16</v>
      </c>
      <c r="P1830">
        <f>$E1830/$L1830</f>
        <v>417.33333333333331</v>
      </c>
      <c r="Q1830" t="str">
        <f>LEFT($N1830,SEARCH("/",$N1830) - 1)</f>
        <v>music</v>
      </c>
      <c r="R1830" t="str">
        <f>RIGHT($N1830,LEN($N1830) - SEARCH("/",$N1830))</f>
        <v>rock</v>
      </c>
      <c r="S1830" s="9">
        <f>((($J1830/60)/60)/24)+DATE(1970,1,1)</f>
        <v>41736.899652777778</v>
      </c>
      <c r="T1830" s="9">
        <f>((($I1830/60)/60)/24)+DATE(1970,1,1)</f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IF($D1831=0,0,$E1831*100/$D1831)</f>
        <v>166.68333333333334</v>
      </c>
      <c r="P1831">
        <f>$E1831/$L1831</f>
        <v>75.765151515151516</v>
      </c>
      <c r="Q1831" t="str">
        <f>LEFT($N1831,SEARCH("/",$N1831) - 1)</f>
        <v>music</v>
      </c>
      <c r="R1831" t="str">
        <f>RIGHT($N1831,LEN($N1831) - SEARCH("/",$N1831))</f>
        <v>rock</v>
      </c>
      <c r="S1831" s="9">
        <f>((($J1831/60)/60)/24)+DATE(1970,1,1)</f>
        <v>40516.087627314817</v>
      </c>
      <c r="T1831" s="9">
        <f>((($I1831/60)/60)/24)+DATE(1970,1,1)</f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IF($D1832=0,0,$E1832*100/$D1832)</f>
        <v>101.53333333333333</v>
      </c>
      <c r="P1832">
        <f>$E1832/$L1832</f>
        <v>67.389380530973455</v>
      </c>
      <c r="Q1832" t="str">
        <f>LEFT($N1832,SEARCH("/",$N1832) - 1)</f>
        <v>music</v>
      </c>
      <c r="R1832" t="str">
        <f>RIGHT($N1832,LEN($N1832) - SEARCH("/",$N1832))</f>
        <v>rock</v>
      </c>
      <c r="S1832" s="9">
        <f>((($J1832/60)/60)/24)+DATE(1970,1,1)</f>
        <v>41664.684108796297</v>
      </c>
      <c r="T1832" s="9">
        <f>((($I1832/60)/60)/24)+DATE(1970,1,1)</f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IF($D1833=0,0,$E1833*100/$D1833)</f>
        <v>103</v>
      </c>
      <c r="P1833">
        <f>$E1833/$L1833</f>
        <v>73.571428571428569</v>
      </c>
      <c r="Q1833" t="str">
        <f>LEFT($N1833,SEARCH("/",$N1833) - 1)</f>
        <v>music</v>
      </c>
      <c r="R1833" t="str">
        <f>RIGHT($N1833,LEN($N1833) - SEARCH("/",$N1833))</f>
        <v>rock</v>
      </c>
      <c r="S1833" s="9">
        <f>((($J1833/60)/60)/24)+DATE(1970,1,1)</f>
        <v>41026.996099537035</v>
      </c>
      <c r="T1833" s="9">
        <f>((($I1833/60)/60)/24)+DATE(1970,1,1)</f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IF($D1834=0,0,$E1834*100/$D1834)</f>
        <v>142.85714285714286</v>
      </c>
      <c r="P1834">
        <f>$E1834/$L1834</f>
        <v>25</v>
      </c>
      <c r="Q1834" t="str">
        <f>LEFT($N1834,SEARCH("/",$N1834) - 1)</f>
        <v>music</v>
      </c>
      <c r="R1834" t="str">
        <f>RIGHT($N1834,LEN($N1834) - SEARCH("/",$N1834))</f>
        <v>rock</v>
      </c>
      <c r="S1834" s="9">
        <f>((($J1834/60)/60)/24)+DATE(1970,1,1)</f>
        <v>40576.539664351854</v>
      </c>
      <c r="T1834" s="9">
        <f>((($I1834/60)/60)/24)+DATE(1970,1,1)</f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IF($D1835=0,0,$E1835*100/$D1835)</f>
        <v>262.5</v>
      </c>
      <c r="P1835">
        <f>$E1835/$L1835</f>
        <v>42</v>
      </c>
      <c r="Q1835" t="str">
        <f>LEFT($N1835,SEARCH("/",$N1835) - 1)</f>
        <v>music</v>
      </c>
      <c r="R1835" t="str">
        <f>RIGHT($N1835,LEN($N1835) - SEARCH("/",$N1835))</f>
        <v>rock</v>
      </c>
      <c r="S1835" s="9">
        <f>((($J1835/60)/60)/24)+DATE(1970,1,1)</f>
        <v>41303.044016203705</v>
      </c>
      <c r="T1835" s="9">
        <f>((($I1835/60)/60)/24)+DATE(1970,1,1)</f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IF($D1836=0,0,$E1836*100/$D1836)</f>
        <v>118.05</v>
      </c>
      <c r="P1836">
        <f>$E1836/$L1836</f>
        <v>131.16666666666666</v>
      </c>
      <c r="Q1836" t="str">
        <f>LEFT($N1836,SEARCH("/",$N1836) - 1)</f>
        <v>music</v>
      </c>
      <c r="R1836" t="str">
        <f>RIGHT($N1836,LEN($N1836) - SEARCH("/",$N1836))</f>
        <v>rock</v>
      </c>
      <c r="S1836" s="9">
        <f>((($J1836/60)/60)/24)+DATE(1970,1,1)</f>
        <v>41988.964062500003</v>
      </c>
      <c r="T1836" s="9">
        <f>((($I1836/60)/60)/24)+DATE(1970,1,1)</f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IF($D1837=0,0,$E1837*100/$D1837)</f>
        <v>104</v>
      </c>
      <c r="P1837">
        <f>$E1837/$L1837</f>
        <v>47.272727272727273</v>
      </c>
      <c r="Q1837" t="str">
        <f>LEFT($N1837,SEARCH("/",$N1837) - 1)</f>
        <v>music</v>
      </c>
      <c r="R1837" t="str">
        <f>RIGHT($N1837,LEN($N1837) - SEARCH("/",$N1837))</f>
        <v>rock</v>
      </c>
      <c r="S1837" s="9">
        <f>((($J1837/60)/60)/24)+DATE(1970,1,1)</f>
        <v>42430.702210648145</v>
      </c>
      <c r="T1837" s="9">
        <f>((($I1837/60)/60)/24)+DATE(1970,1,1)</f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IF($D1838=0,0,$E1838*100/$D1838)</f>
        <v>200.34</v>
      </c>
      <c r="P1838">
        <f>$E1838/$L1838</f>
        <v>182.12727272727273</v>
      </c>
      <c r="Q1838" t="str">
        <f>LEFT($N1838,SEARCH("/",$N1838) - 1)</f>
        <v>music</v>
      </c>
      <c r="R1838" t="str">
        <f>RIGHT($N1838,LEN($N1838) - SEARCH("/",$N1838))</f>
        <v>rock</v>
      </c>
      <c r="S1838" s="9">
        <f>((($J1838/60)/60)/24)+DATE(1970,1,1)</f>
        <v>41305.809363425928</v>
      </c>
      <c r="T1838" s="9">
        <f>((($I1838/60)/60)/24)+DATE(1970,1,1)</f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IF($D1839=0,0,$E1839*100/$D1839)</f>
        <v>306.83333333333331</v>
      </c>
      <c r="P1839">
        <f>$E1839/$L1839</f>
        <v>61.366666666666667</v>
      </c>
      <c r="Q1839" t="str">
        <f>LEFT($N1839,SEARCH("/",$N1839) - 1)</f>
        <v>music</v>
      </c>
      <c r="R1839" t="str">
        <f>RIGHT($N1839,LEN($N1839) - SEARCH("/",$N1839))</f>
        <v>rock</v>
      </c>
      <c r="S1839" s="9">
        <f>((($J1839/60)/60)/24)+DATE(1970,1,1)</f>
        <v>40926.047858796301</v>
      </c>
      <c r="T1839" s="9">
        <f>((($I1839/60)/60)/24)+DATE(1970,1,1)</f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IF($D1840=0,0,$E1840*100/$D1840)</f>
        <v>100.149</v>
      </c>
      <c r="P1840">
        <f>$E1840/$L1840</f>
        <v>35.767499999999998</v>
      </c>
      <c r="Q1840" t="str">
        <f>LEFT($N1840,SEARCH("/",$N1840) - 1)</f>
        <v>music</v>
      </c>
      <c r="R1840" t="str">
        <f>RIGHT($N1840,LEN($N1840) - SEARCH("/",$N1840))</f>
        <v>rock</v>
      </c>
      <c r="S1840" s="9">
        <f>((($J1840/60)/60)/24)+DATE(1970,1,1)</f>
        <v>40788.786539351851</v>
      </c>
      <c r="T1840" s="9">
        <f>((($I1840/60)/60)/24)+DATE(1970,1,1)</f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IF($D1841=0,0,$E1841*100/$D1841)</f>
        <v>205.3</v>
      </c>
      <c r="P1841">
        <f>$E1841/$L1841</f>
        <v>45.62222222222222</v>
      </c>
      <c r="Q1841" t="str">
        <f>LEFT($N1841,SEARCH("/",$N1841) - 1)</f>
        <v>music</v>
      </c>
      <c r="R1841" t="str">
        <f>RIGHT($N1841,LEN($N1841) - SEARCH("/",$N1841))</f>
        <v>rock</v>
      </c>
      <c r="S1841" s="9">
        <f>((($J1841/60)/60)/24)+DATE(1970,1,1)</f>
        <v>42614.722013888888</v>
      </c>
      <c r="T1841" s="9">
        <f>((($I1841/60)/60)/24)+DATE(1970,1,1)</f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IF($D1842=0,0,$E1842*100/$D1842)</f>
        <v>108.88888888888889</v>
      </c>
      <c r="P1842">
        <f>$E1842/$L1842</f>
        <v>75.384615384615387</v>
      </c>
      <c r="Q1842" t="str">
        <f>LEFT($N1842,SEARCH("/",$N1842) - 1)</f>
        <v>music</v>
      </c>
      <c r="R1842" t="str">
        <f>RIGHT($N1842,LEN($N1842) - SEARCH("/",$N1842))</f>
        <v>rock</v>
      </c>
      <c r="S1842" s="9">
        <f>((($J1842/60)/60)/24)+DATE(1970,1,1)</f>
        <v>41382.096180555556</v>
      </c>
      <c r="T1842" s="9">
        <f>((($I1842/60)/60)/24)+DATE(1970,1,1)</f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IF($D1843=0,0,$E1843*100/$D1843)</f>
        <v>101.75</v>
      </c>
      <c r="P1843">
        <f>$E1843/$L1843</f>
        <v>50.875</v>
      </c>
      <c r="Q1843" t="str">
        <f>LEFT($N1843,SEARCH("/",$N1843) - 1)</f>
        <v>music</v>
      </c>
      <c r="R1843" t="str">
        <f>RIGHT($N1843,LEN($N1843) - SEARCH("/",$N1843))</f>
        <v>rock</v>
      </c>
      <c r="S1843" s="9">
        <f>((($J1843/60)/60)/24)+DATE(1970,1,1)</f>
        <v>41745.84542824074</v>
      </c>
      <c r="T1843" s="9">
        <f>((($I1843/60)/60)/24)+DATE(1970,1,1)</f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IF($D1844=0,0,$E1844*100/$D1844)</f>
        <v>125.25</v>
      </c>
      <c r="P1844">
        <f>$E1844/$L1844</f>
        <v>119.28571428571429</v>
      </c>
      <c r="Q1844" t="str">
        <f>LEFT($N1844,SEARCH("/",$N1844) - 1)</f>
        <v>music</v>
      </c>
      <c r="R1844" t="str">
        <f>RIGHT($N1844,LEN($N1844) - SEARCH("/",$N1844))</f>
        <v>rock</v>
      </c>
      <c r="S1844" s="9">
        <f>((($J1844/60)/60)/24)+DATE(1970,1,1)</f>
        <v>42031.631724537037</v>
      </c>
      <c r="T1844" s="9">
        <f>((($I1844/60)/60)/24)+DATE(1970,1,1)</f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IF($D1845=0,0,$E1845*100/$D1845)</f>
        <v>124.0061</v>
      </c>
      <c r="P1845">
        <f>$E1845/$L1845</f>
        <v>92.541865671641801</v>
      </c>
      <c r="Q1845" t="str">
        <f>LEFT($N1845,SEARCH("/",$N1845) - 1)</f>
        <v>music</v>
      </c>
      <c r="R1845" t="str">
        <f>RIGHT($N1845,LEN($N1845) - SEARCH("/",$N1845))</f>
        <v>rock</v>
      </c>
      <c r="S1845" s="9">
        <f>((($J1845/60)/60)/24)+DATE(1970,1,1)</f>
        <v>40564.994837962964</v>
      </c>
      <c r="T1845" s="9">
        <f>((($I1845/60)/60)/24)+DATE(1970,1,1)</f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IF($D1846=0,0,$E1846*100/$D1846)</f>
        <v>101.4</v>
      </c>
      <c r="P1846">
        <f>$E1846/$L1846</f>
        <v>76.05</v>
      </c>
      <c r="Q1846" t="str">
        <f>LEFT($N1846,SEARCH("/",$N1846) - 1)</f>
        <v>music</v>
      </c>
      <c r="R1846" t="str">
        <f>RIGHT($N1846,LEN($N1846) - SEARCH("/",$N1846))</f>
        <v>rock</v>
      </c>
      <c r="S1846" s="9">
        <f>((($J1846/60)/60)/24)+DATE(1970,1,1)</f>
        <v>40666.973541666666</v>
      </c>
      <c r="T1846" s="9">
        <f>((($I1846/60)/60)/24)+DATE(1970,1,1)</f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IF($D1847=0,0,$E1847*100/$D1847)</f>
        <v>100</v>
      </c>
      <c r="P1847">
        <f>$E1847/$L1847</f>
        <v>52.631578947368418</v>
      </c>
      <c r="Q1847" t="str">
        <f>LEFT($N1847,SEARCH("/",$N1847) - 1)</f>
        <v>music</v>
      </c>
      <c r="R1847" t="str">
        <f>RIGHT($N1847,LEN($N1847) - SEARCH("/",$N1847))</f>
        <v>rock</v>
      </c>
      <c r="S1847" s="9">
        <f>((($J1847/60)/60)/24)+DATE(1970,1,1)</f>
        <v>42523.333310185189</v>
      </c>
      <c r="T1847" s="9">
        <f>((($I1847/60)/60)/24)+DATE(1970,1,1)</f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IF($D1848=0,0,$E1848*100/$D1848)</f>
        <v>137.92666666666668</v>
      </c>
      <c r="P1848">
        <f>$E1848/$L1848</f>
        <v>98.990430622009569</v>
      </c>
      <c r="Q1848" t="str">
        <f>LEFT($N1848,SEARCH("/",$N1848) - 1)</f>
        <v>music</v>
      </c>
      <c r="R1848" t="str">
        <f>RIGHT($N1848,LEN($N1848) - SEARCH("/",$N1848))</f>
        <v>rock</v>
      </c>
      <c r="S1848" s="9">
        <f>((($J1848/60)/60)/24)+DATE(1970,1,1)</f>
        <v>41228.650196759263</v>
      </c>
      <c r="T1848" s="9">
        <f>((($I1848/60)/60)/24)+DATE(1970,1,1)</f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IF($D1849=0,0,$E1849*100/$D1849)</f>
        <v>120.88</v>
      </c>
      <c r="P1849">
        <f>$E1849/$L1849</f>
        <v>79.526315789473685</v>
      </c>
      <c r="Q1849" t="str">
        <f>LEFT($N1849,SEARCH("/",$N1849) - 1)</f>
        <v>music</v>
      </c>
      <c r="R1849" t="str">
        <f>RIGHT($N1849,LEN($N1849) - SEARCH("/",$N1849))</f>
        <v>rock</v>
      </c>
      <c r="S1849" s="9">
        <f>((($J1849/60)/60)/24)+DATE(1970,1,1)</f>
        <v>42094.236481481479</v>
      </c>
      <c r="T1849" s="9">
        <f>((($I1849/60)/60)/24)+DATE(1970,1,1)</f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IF($D1850=0,0,$E1850*100/$D1850)</f>
        <v>107.36666666666666</v>
      </c>
      <c r="P1850">
        <f>$E1850/$L1850</f>
        <v>134.20833333333334</v>
      </c>
      <c r="Q1850" t="str">
        <f>LEFT($N1850,SEARCH("/",$N1850) - 1)</f>
        <v>music</v>
      </c>
      <c r="R1850" t="str">
        <f>RIGHT($N1850,LEN($N1850) - SEARCH("/",$N1850))</f>
        <v>rock</v>
      </c>
      <c r="S1850" s="9">
        <f>((($J1850/60)/60)/24)+DATE(1970,1,1)</f>
        <v>40691.788055555553</v>
      </c>
      <c r="T1850" s="9">
        <f>((($I1850/60)/60)/24)+DATE(1970,1,1)</f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IF($D1851=0,0,$E1851*100/$D1851)</f>
        <v>100.33333333333333</v>
      </c>
      <c r="P1851">
        <f>$E1851/$L1851</f>
        <v>37.625</v>
      </c>
      <c r="Q1851" t="str">
        <f>LEFT($N1851,SEARCH("/",$N1851) - 1)</f>
        <v>music</v>
      </c>
      <c r="R1851" t="str">
        <f>RIGHT($N1851,LEN($N1851) - SEARCH("/",$N1851))</f>
        <v>rock</v>
      </c>
      <c r="S1851" s="9">
        <f>((($J1851/60)/60)/24)+DATE(1970,1,1)</f>
        <v>41169.845590277779</v>
      </c>
      <c r="T1851" s="9">
        <f>((($I1851/60)/60)/24)+DATE(1970,1,1)</f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IF($D1852=0,0,$E1852*100/$D1852)</f>
        <v>101.52222222222223</v>
      </c>
      <c r="P1852">
        <f>$E1852/$L1852</f>
        <v>51.044692737430168</v>
      </c>
      <c r="Q1852" t="str">
        <f>LEFT($N1852,SEARCH("/",$N1852) - 1)</f>
        <v>music</v>
      </c>
      <c r="R1852" t="str">
        <f>RIGHT($N1852,LEN($N1852) - SEARCH("/",$N1852))</f>
        <v>rock</v>
      </c>
      <c r="S1852" s="9">
        <f>((($J1852/60)/60)/24)+DATE(1970,1,1)</f>
        <v>41800.959490740745</v>
      </c>
      <c r="T1852" s="9">
        <f>((($I1852/60)/60)/24)+DATE(1970,1,1)</f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IF($D1853=0,0,$E1853*100/$D1853)</f>
        <v>100.07692307692308</v>
      </c>
      <c r="P1853">
        <f>$E1853/$L1853</f>
        <v>50.03846153846154</v>
      </c>
      <c r="Q1853" t="str">
        <f>LEFT($N1853,SEARCH("/",$N1853) - 1)</f>
        <v>music</v>
      </c>
      <c r="R1853" t="str">
        <f>RIGHT($N1853,LEN($N1853) - SEARCH("/",$N1853))</f>
        <v>rock</v>
      </c>
      <c r="S1853" s="9">
        <f>((($J1853/60)/60)/24)+DATE(1970,1,1)</f>
        <v>41827.906689814816</v>
      </c>
      <c r="T1853" s="9">
        <f>((($I1853/60)/60)/24)+DATE(1970,1,1)</f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IF($D1854=0,0,$E1854*100/$D1854)</f>
        <v>116.96666666666667</v>
      </c>
      <c r="P1854">
        <f>$E1854/$L1854</f>
        <v>133.93129770992365</v>
      </c>
      <c r="Q1854" t="str">
        <f>LEFT($N1854,SEARCH("/",$N1854) - 1)</f>
        <v>music</v>
      </c>
      <c r="R1854" t="str">
        <f>RIGHT($N1854,LEN($N1854) - SEARCH("/",$N1854))</f>
        <v>rock</v>
      </c>
      <c r="S1854" s="9">
        <f>((($J1854/60)/60)/24)+DATE(1970,1,1)</f>
        <v>42081.77143518519</v>
      </c>
      <c r="T1854" s="9">
        <f>((($I1854/60)/60)/24)+DATE(1970,1,1)</f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IF($D1855=0,0,$E1855*100/$D1855)</f>
        <v>101.875</v>
      </c>
      <c r="P1855">
        <f>$E1855/$L1855</f>
        <v>58.214285714285715</v>
      </c>
      <c r="Q1855" t="str">
        <f>LEFT($N1855,SEARCH("/",$N1855) - 1)</f>
        <v>music</v>
      </c>
      <c r="R1855" t="str">
        <f>RIGHT($N1855,LEN($N1855) - SEARCH("/",$N1855))</f>
        <v>rock</v>
      </c>
      <c r="S1855" s="9">
        <f>((($J1855/60)/60)/24)+DATE(1970,1,1)</f>
        <v>41177.060381944444</v>
      </c>
      <c r="T1855" s="9">
        <f>((($I1855/60)/60)/24)+DATE(1970,1,1)</f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IF($D1856=0,0,$E1856*100/$D1856)</f>
        <v>102.12366666666667</v>
      </c>
      <c r="P1856">
        <f>$E1856/$L1856</f>
        <v>88.037643678160919</v>
      </c>
      <c r="Q1856" t="str">
        <f>LEFT($N1856,SEARCH("/",$N1856) - 1)</f>
        <v>music</v>
      </c>
      <c r="R1856" t="str">
        <f>RIGHT($N1856,LEN($N1856) - SEARCH("/",$N1856))</f>
        <v>rock</v>
      </c>
      <c r="S1856" s="9">
        <f>((($J1856/60)/60)/24)+DATE(1970,1,1)</f>
        <v>41388.021261574075</v>
      </c>
      <c r="T1856" s="9">
        <f>((($I1856/60)/60)/24)+DATE(1970,1,1)</f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IF($D1857=0,0,$E1857*100/$D1857)</f>
        <v>154.05897142857143</v>
      </c>
      <c r="P1857">
        <f>$E1857/$L1857</f>
        <v>70.576753926701571</v>
      </c>
      <c r="Q1857" t="str">
        <f>LEFT($N1857,SEARCH("/",$N1857) - 1)</f>
        <v>music</v>
      </c>
      <c r="R1857" t="str">
        <f>RIGHT($N1857,LEN($N1857) - SEARCH("/",$N1857))</f>
        <v>rock</v>
      </c>
      <c r="S1857" s="9">
        <f>((($J1857/60)/60)/24)+DATE(1970,1,1)</f>
        <v>41600.538657407407</v>
      </c>
      <c r="T1857" s="9">
        <f>((($I1857/60)/60)/24)+DATE(1970,1,1)</f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IF($D1858=0,0,$E1858*100/$D1858)</f>
        <v>101.25</v>
      </c>
      <c r="P1858">
        <f>$E1858/$L1858</f>
        <v>53.289473684210527</v>
      </c>
      <c r="Q1858" t="str">
        <f>LEFT($N1858,SEARCH("/",$N1858) - 1)</f>
        <v>music</v>
      </c>
      <c r="R1858" t="str">
        <f>RIGHT($N1858,LEN($N1858) - SEARCH("/",$N1858))</f>
        <v>rock</v>
      </c>
      <c r="S1858" s="9">
        <f>((($J1858/60)/60)/24)+DATE(1970,1,1)</f>
        <v>41817.854999999996</v>
      </c>
      <c r="T1858" s="9">
        <f>((($I1858/60)/60)/24)+DATE(1970,1,1)</f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IF($D1859=0,0,$E1859*100/$D1859)</f>
        <v>100</v>
      </c>
      <c r="P1859">
        <f>$E1859/$L1859</f>
        <v>136.36363636363637</v>
      </c>
      <c r="Q1859" t="str">
        <f>LEFT($N1859,SEARCH("/",$N1859) - 1)</f>
        <v>music</v>
      </c>
      <c r="R1859" t="str">
        <f>RIGHT($N1859,LEN($N1859) - SEARCH("/",$N1859))</f>
        <v>rock</v>
      </c>
      <c r="S1859" s="9">
        <f>((($J1859/60)/60)/24)+DATE(1970,1,1)</f>
        <v>41864.76866898148</v>
      </c>
      <c r="T1859" s="9">
        <f>((($I1859/60)/60)/24)+DATE(1970,1,1)</f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IF($D1860=0,0,$E1860*100/$D1860)</f>
        <v>108.74800874800874</v>
      </c>
      <c r="P1860">
        <f>$E1860/$L1860</f>
        <v>40.547315436241611</v>
      </c>
      <c r="Q1860" t="str">
        <f>LEFT($N1860,SEARCH("/",$N1860) - 1)</f>
        <v>music</v>
      </c>
      <c r="R1860" t="str">
        <f>RIGHT($N1860,LEN($N1860) - SEARCH("/",$N1860))</f>
        <v>rock</v>
      </c>
      <c r="S1860" s="9">
        <f>((($J1860/60)/60)/24)+DATE(1970,1,1)</f>
        <v>40833.200474537036</v>
      </c>
      <c r="T1860" s="9">
        <f>((($I1860/60)/60)/24)+DATE(1970,1,1)</f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IF($D1861=0,0,$E1861*100/$D1861)</f>
        <v>131.83333333333334</v>
      </c>
      <c r="P1861">
        <f>$E1861/$L1861</f>
        <v>70.625</v>
      </c>
      <c r="Q1861" t="str">
        <f>LEFT($N1861,SEARCH("/",$N1861) - 1)</f>
        <v>music</v>
      </c>
      <c r="R1861" t="str">
        <f>RIGHT($N1861,LEN($N1861) - SEARCH("/",$N1861))</f>
        <v>rock</v>
      </c>
      <c r="S1861" s="9">
        <f>((($J1861/60)/60)/24)+DATE(1970,1,1)</f>
        <v>40778.770011574074</v>
      </c>
      <c r="T1861" s="9">
        <f>((($I1861/60)/60)/24)+DATE(1970,1,1)</f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IF($D1862=0,0,$E1862*100/$D1862)</f>
        <v>133.46666666666667</v>
      </c>
      <c r="P1862">
        <f>$E1862/$L1862</f>
        <v>52.684210526315788</v>
      </c>
      <c r="Q1862" t="str">
        <f>LEFT($N1862,SEARCH("/",$N1862) - 1)</f>
        <v>music</v>
      </c>
      <c r="R1862" t="str">
        <f>RIGHT($N1862,LEN($N1862) - SEARCH("/",$N1862))</f>
        <v>rock</v>
      </c>
      <c r="S1862" s="9">
        <f>((($J1862/60)/60)/24)+DATE(1970,1,1)</f>
        <v>41655.709305555552</v>
      </c>
      <c r="T1862" s="9">
        <f>((($I1862/60)/60)/24)+DATE(1970,1,1)</f>
        <v>41676.709305555552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IF($D1863=0,0,$E1863*100/$D1863)</f>
        <v>0</v>
      </c>
      <c r="P1863" t="e">
        <f>$E1863/$L1863</f>
        <v>#DIV/0!</v>
      </c>
      <c r="Q1863" t="str">
        <f>LEFT($N1863,SEARCH("/",$N1863) - 1)</f>
        <v>games</v>
      </c>
      <c r="R1863" t="str">
        <f>RIGHT($N1863,LEN($N1863) - SEARCH("/",$N1863))</f>
        <v>mobile games</v>
      </c>
      <c r="S1863" s="9">
        <f>((($J1863/60)/60)/24)+DATE(1970,1,1)</f>
        <v>42000.300243055557</v>
      </c>
      <c r="T1863" s="9">
        <f>((($I1863/60)/60)/24)+DATE(1970,1,1)</f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IF($D1864=0,0,$E1864*100/$D1864)</f>
        <v>8.0833333333333339</v>
      </c>
      <c r="P1864">
        <f>$E1864/$L1864</f>
        <v>90.9375</v>
      </c>
      <c r="Q1864" t="str">
        <f>LEFT($N1864,SEARCH("/",$N1864) - 1)</f>
        <v>games</v>
      </c>
      <c r="R1864" t="str">
        <f>RIGHT($N1864,LEN($N1864) - SEARCH("/",$N1864))</f>
        <v>mobile games</v>
      </c>
      <c r="S1864" s="9">
        <f>((($J1864/60)/60)/24)+DATE(1970,1,1)</f>
        <v>42755.492754629624</v>
      </c>
      <c r="T1864" s="9">
        <f>((($I1864/60)/60)/24)+DATE(1970,1,1)</f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IF($D1865=0,0,$E1865*100/$D1865)</f>
        <v>0.4</v>
      </c>
      <c r="P1865">
        <f>$E1865/$L1865</f>
        <v>5</v>
      </c>
      <c r="Q1865" t="str">
        <f>LEFT($N1865,SEARCH("/",$N1865) - 1)</f>
        <v>games</v>
      </c>
      <c r="R1865" t="str">
        <f>RIGHT($N1865,LEN($N1865) - SEARCH("/",$N1865))</f>
        <v>mobile games</v>
      </c>
      <c r="S1865" s="9">
        <f>((($J1865/60)/60)/24)+DATE(1970,1,1)</f>
        <v>41772.797280092593</v>
      </c>
      <c r="T1865" s="9">
        <f>((($I1865/60)/60)/24)+DATE(1970,1,1)</f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IF($D1866=0,0,$E1866*100/$D1866)</f>
        <v>42.892307692307689</v>
      </c>
      <c r="P1866">
        <f>$E1866/$L1866</f>
        <v>58.083333333333336</v>
      </c>
      <c r="Q1866" t="str">
        <f>LEFT($N1866,SEARCH("/",$N1866) - 1)</f>
        <v>games</v>
      </c>
      <c r="R1866" t="str">
        <f>RIGHT($N1866,LEN($N1866) - SEARCH("/",$N1866))</f>
        <v>mobile games</v>
      </c>
      <c r="S1866" s="9">
        <f>((($J1866/60)/60)/24)+DATE(1970,1,1)</f>
        <v>41733.716435185182</v>
      </c>
      <c r="T1866" s="9">
        <f>((($I1866/60)/60)/24)+DATE(1970,1,1)</f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IF($D1867=0,0,$E1867*100/$D1867)</f>
        <v>3.6363636363636364E-3</v>
      </c>
      <c r="P1867">
        <f>$E1867/$L1867</f>
        <v>2</v>
      </c>
      <c r="Q1867" t="str">
        <f>LEFT($N1867,SEARCH("/",$N1867) - 1)</f>
        <v>games</v>
      </c>
      <c r="R1867" t="str">
        <f>RIGHT($N1867,LEN($N1867) - SEARCH("/",$N1867))</f>
        <v>mobile games</v>
      </c>
      <c r="S1867" s="9">
        <f>((($J1867/60)/60)/24)+DATE(1970,1,1)</f>
        <v>42645.367442129631</v>
      </c>
      <c r="T1867" s="9">
        <f>((($I1867/60)/60)/24)+DATE(1970,1,1)</f>
        <v>42680.409108796302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IF($D1868=0,0,$E1868*100/$D1868)</f>
        <v>0.5</v>
      </c>
      <c r="P1868">
        <f>$E1868/$L1868</f>
        <v>62.5</v>
      </c>
      <c r="Q1868" t="str">
        <f>LEFT($N1868,SEARCH("/",$N1868) - 1)</f>
        <v>games</v>
      </c>
      <c r="R1868" t="str">
        <f>RIGHT($N1868,LEN($N1868) - SEARCH("/",$N1868))</f>
        <v>mobile games</v>
      </c>
      <c r="S1868" s="9">
        <f>((($J1868/60)/60)/24)+DATE(1970,1,1)</f>
        <v>42742.246493055558</v>
      </c>
      <c r="T1868" s="9">
        <f>((($I1868/60)/60)/24)+DATE(1970,1,1)</f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IF($D1869=0,0,$E1869*100/$D1869)</f>
        <v>0.05</v>
      </c>
      <c r="P1869">
        <f>$E1869/$L1869</f>
        <v>10</v>
      </c>
      <c r="Q1869" t="str">
        <f>LEFT($N1869,SEARCH("/",$N1869) - 1)</f>
        <v>games</v>
      </c>
      <c r="R1869" t="str">
        <f>RIGHT($N1869,LEN($N1869) - SEARCH("/",$N1869))</f>
        <v>mobile games</v>
      </c>
      <c r="S1869" s="9">
        <f>((($J1869/60)/60)/24)+DATE(1970,1,1)</f>
        <v>42649.924907407403</v>
      </c>
      <c r="T1869" s="9">
        <f>((($I1869/60)/60)/24)+DATE(1970,1,1)</f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IF($D1870=0,0,$E1870*100/$D1870)</f>
        <v>4.8680000000000003</v>
      </c>
      <c r="P1870">
        <f>$E1870/$L1870</f>
        <v>71.588235294117652</v>
      </c>
      <c r="Q1870" t="str">
        <f>LEFT($N1870,SEARCH("/",$N1870) - 1)</f>
        <v>games</v>
      </c>
      <c r="R1870" t="str">
        <f>RIGHT($N1870,LEN($N1870) - SEARCH("/",$N1870))</f>
        <v>mobile games</v>
      </c>
      <c r="S1870" s="9">
        <f>((($J1870/60)/60)/24)+DATE(1970,1,1)</f>
        <v>42328.779224537036</v>
      </c>
      <c r="T1870" s="9">
        <f>((($I1870/60)/60)/24)+DATE(1970,1,1)</f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IF($D1871=0,0,$E1871*100/$D1871)</f>
        <v>0</v>
      </c>
      <c r="P1871" t="e">
        <f>$E1871/$L1871</f>
        <v>#DIV/0!</v>
      </c>
      <c r="Q1871" t="str">
        <f>LEFT($N1871,SEARCH("/",$N1871) - 1)</f>
        <v>games</v>
      </c>
      <c r="R1871" t="str">
        <f>RIGHT($N1871,LEN($N1871) - SEARCH("/",$N1871))</f>
        <v>mobile games</v>
      </c>
      <c r="S1871" s="9">
        <f>((($J1871/60)/60)/24)+DATE(1970,1,1)</f>
        <v>42709.002881944441</v>
      </c>
      <c r="T1871" s="9">
        <f>((($I1871/60)/60)/24)+DATE(1970,1,1)</f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IF($D1872=0,0,$E1872*100/$D1872)</f>
        <v>10.314285714285715</v>
      </c>
      <c r="P1872">
        <f>$E1872/$L1872</f>
        <v>32.81818181818182</v>
      </c>
      <c r="Q1872" t="str">
        <f>LEFT($N1872,SEARCH("/",$N1872) - 1)</f>
        <v>games</v>
      </c>
      <c r="R1872" t="str">
        <f>RIGHT($N1872,LEN($N1872) - SEARCH("/",$N1872))</f>
        <v>mobile games</v>
      </c>
      <c r="S1872" s="9">
        <f>((($J1872/60)/60)/24)+DATE(1970,1,1)</f>
        <v>42371.355729166666</v>
      </c>
      <c r="T1872" s="9">
        <f>((($I1872/60)/60)/24)+DATE(1970,1,1)</f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IF($D1873=0,0,$E1873*100/$D1873)</f>
        <v>71.784615384615378</v>
      </c>
      <c r="P1873">
        <f>$E1873/$L1873</f>
        <v>49.11578947368421</v>
      </c>
      <c r="Q1873" t="str">
        <f>LEFT($N1873,SEARCH("/",$N1873) - 1)</f>
        <v>games</v>
      </c>
      <c r="R1873" t="str">
        <f>RIGHT($N1873,LEN($N1873) - SEARCH("/",$N1873))</f>
        <v>mobile games</v>
      </c>
      <c r="S1873" s="9">
        <f>((($J1873/60)/60)/24)+DATE(1970,1,1)</f>
        <v>41923.783576388887</v>
      </c>
      <c r="T1873" s="9">
        <f>((($I1873/60)/60)/24)+DATE(1970,1,1)</f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IF($D1874=0,0,$E1874*100/$D1874)</f>
        <v>1.06</v>
      </c>
      <c r="P1874">
        <f>$E1874/$L1874</f>
        <v>16.307692307692307</v>
      </c>
      <c r="Q1874" t="str">
        <f>LEFT($N1874,SEARCH("/",$N1874) - 1)</f>
        <v>games</v>
      </c>
      <c r="R1874" t="str">
        <f>RIGHT($N1874,LEN($N1874) - SEARCH("/",$N1874))</f>
        <v>mobile games</v>
      </c>
      <c r="S1874" s="9">
        <f>((($J1874/60)/60)/24)+DATE(1970,1,1)</f>
        <v>42155.129652777774</v>
      </c>
      <c r="T1874" s="9">
        <f>((($I1874/60)/60)/24)+DATE(1970,1,1)</f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IF($D1875=0,0,$E1875*100/$D1875)</f>
        <v>0.45</v>
      </c>
      <c r="P1875">
        <f>$E1875/$L1875</f>
        <v>18</v>
      </c>
      <c r="Q1875" t="str">
        <f>LEFT($N1875,SEARCH("/",$N1875) - 1)</f>
        <v>games</v>
      </c>
      <c r="R1875" t="str">
        <f>RIGHT($N1875,LEN($N1875) - SEARCH("/",$N1875))</f>
        <v>mobile games</v>
      </c>
      <c r="S1875" s="9">
        <f>((($J1875/60)/60)/24)+DATE(1970,1,1)</f>
        <v>42164.615856481483</v>
      </c>
      <c r="T1875" s="9">
        <f>((($I1875/60)/60)/24)+DATE(1970,1,1)</f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IF($D1876=0,0,$E1876*100/$D1876)</f>
        <v>1.6250000000000001E-2</v>
      </c>
      <c r="P1876">
        <f>$E1876/$L1876</f>
        <v>13</v>
      </c>
      <c r="Q1876" t="str">
        <f>LEFT($N1876,SEARCH("/",$N1876) - 1)</f>
        <v>games</v>
      </c>
      <c r="R1876" t="str">
        <f>RIGHT($N1876,LEN($N1876) - SEARCH("/",$N1876))</f>
        <v>mobile games</v>
      </c>
      <c r="S1876" s="9">
        <f>((($J1876/60)/60)/24)+DATE(1970,1,1)</f>
        <v>42529.969131944439</v>
      </c>
      <c r="T1876" s="9">
        <f>((($I1876/60)/60)/24)+DATE(1970,1,1)</f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IF($D1877=0,0,$E1877*100/$D1877)</f>
        <v>0.51</v>
      </c>
      <c r="P1877">
        <f>$E1877/$L1877</f>
        <v>17</v>
      </c>
      <c r="Q1877" t="str">
        <f>LEFT($N1877,SEARCH("/",$N1877) - 1)</f>
        <v>games</v>
      </c>
      <c r="R1877" t="str">
        <f>RIGHT($N1877,LEN($N1877) - SEARCH("/",$N1877))</f>
        <v>mobile games</v>
      </c>
      <c r="S1877" s="9">
        <f>((($J1877/60)/60)/24)+DATE(1970,1,1)</f>
        <v>42528.899398148147</v>
      </c>
      <c r="T1877" s="9">
        <f>((($I1877/60)/60)/24)+DATE(1970,1,1)</f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IF($D1878=0,0,$E1878*100/$D1878)</f>
        <v>0</v>
      </c>
      <c r="P1878" t="e">
        <f>$E1878/$L1878</f>
        <v>#DIV/0!</v>
      </c>
      <c r="Q1878" t="str">
        <f>LEFT($N1878,SEARCH("/",$N1878) - 1)</f>
        <v>games</v>
      </c>
      <c r="R1878" t="str">
        <f>RIGHT($N1878,LEN($N1878) - SEARCH("/",$N1878))</f>
        <v>mobile games</v>
      </c>
      <c r="S1878" s="9">
        <f>((($J1878/60)/60)/24)+DATE(1970,1,1)</f>
        <v>41776.284780092588</v>
      </c>
      <c r="T1878" s="9">
        <f>((($I1878/60)/60)/24)+DATE(1970,1,1)</f>
        <v>41806.284780092588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IF($D1879=0,0,$E1879*100/$D1879)</f>
        <v>0</v>
      </c>
      <c r="P1879" t="e">
        <f>$E1879/$L1879</f>
        <v>#DIV/0!</v>
      </c>
      <c r="Q1879" t="str">
        <f>LEFT($N1879,SEARCH("/",$N1879) - 1)</f>
        <v>games</v>
      </c>
      <c r="R1879" t="str">
        <f>RIGHT($N1879,LEN($N1879) - SEARCH("/",$N1879))</f>
        <v>mobile games</v>
      </c>
      <c r="S1879" s="9">
        <f>((($J1879/60)/60)/24)+DATE(1970,1,1)</f>
        <v>42035.029224537036</v>
      </c>
      <c r="T1879" s="9">
        <f>((($I1879/60)/60)/24)+DATE(1970,1,1)</f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IF($D1880=0,0,$E1880*100/$D1880)</f>
        <v>0</v>
      </c>
      <c r="P1880" t="e">
        <f>$E1880/$L1880</f>
        <v>#DIV/0!</v>
      </c>
      <c r="Q1880" t="str">
        <f>LEFT($N1880,SEARCH("/",$N1880) - 1)</f>
        <v>games</v>
      </c>
      <c r="R1880" t="str">
        <f>RIGHT($N1880,LEN($N1880) - SEARCH("/",$N1880))</f>
        <v>mobile games</v>
      </c>
      <c r="S1880" s="9">
        <f>((($J1880/60)/60)/24)+DATE(1970,1,1)</f>
        <v>41773.008738425924</v>
      </c>
      <c r="T1880" s="9">
        <f>((($I1880/60)/60)/24)+DATE(1970,1,1)</f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IF($D1881=0,0,$E1881*100/$D1881)</f>
        <v>0.12</v>
      </c>
      <c r="P1881">
        <f>$E1881/$L1881</f>
        <v>3</v>
      </c>
      <c r="Q1881" t="str">
        <f>LEFT($N1881,SEARCH("/",$N1881) - 1)</f>
        <v>games</v>
      </c>
      <c r="R1881" t="str">
        <f>RIGHT($N1881,LEN($N1881) - SEARCH("/",$N1881))</f>
        <v>mobile games</v>
      </c>
      <c r="S1881" s="9">
        <f>((($J1881/60)/60)/24)+DATE(1970,1,1)</f>
        <v>42413.649641203709</v>
      </c>
      <c r="T1881" s="9">
        <f>((($I1881/60)/60)/24)+DATE(1970,1,1)</f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IF($D1882=0,0,$E1882*100/$D1882)</f>
        <v>20.079999999999998</v>
      </c>
      <c r="P1882">
        <f>$E1882/$L1882</f>
        <v>41.833333333333336</v>
      </c>
      <c r="Q1882" t="str">
        <f>LEFT($N1882,SEARCH("/",$N1882) - 1)</f>
        <v>games</v>
      </c>
      <c r="R1882" t="str">
        <f>RIGHT($N1882,LEN($N1882) - SEARCH("/",$N1882))</f>
        <v>mobile games</v>
      </c>
      <c r="S1882" s="9">
        <f>((($J1882/60)/60)/24)+DATE(1970,1,1)</f>
        <v>42430.566898148143</v>
      </c>
      <c r="T1882" s="9">
        <f>((($I1882/60)/60)/24)+DATE(1970,1,1)</f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IF($D1883=0,0,$E1883*100/$D1883)</f>
        <v>172.68450000000001</v>
      </c>
      <c r="P1883">
        <f>$E1883/$L1883</f>
        <v>49.338428571428572</v>
      </c>
      <c r="Q1883" t="str">
        <f>LEFT($N1883,SEARCH("/",$N1883) - 1)</f>
        <v>music</v>
      </c>
      <c r="R1883" t="str">
        <f>RIGHT($N1883,LEN($N1883) - SEARCH("/",$N1883))</f>
        <v>indie rock</v>
      </c>
      <c r="S1883" s="9">
        <f>((($J1883/60)/60)/24)+DATE(1970,1,1)</f>
        <v>42043.152650462958</v>
      </c>
      <c r="T1883" s="9">
        <f>((($I1883/60)/60)/24)+DATE(1970,1,1)</f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IF($D1884=0,0,$E1884*100/$D1884)</f>
        <v>100.8955223880597</v>
      </c>
      <c r="P1884">
        <f>$E1884/$L1884</f>
        <v>41.728395061728392</v>
      </c>
      <c r="Q1884" t="str">
        <f>LEFT($N1884,SEARCH("/",$N1884) - 1)</f>
        <v>music</v>
      </c>
      <c r="R1884" t="str">
        <f>RIGHT($N1884,LEN($N1884) - SEARCH("/",$N1884))</f>
        <v>indie rock</v>
      </c>
      <c r="S1884" s="9">
        <f>((($J1884/60)/60)/24)+DATE(1970,1,1)</f>
        <v>41067.949212962965</v>
      </c>
      <c r="T1884" s="9">
        <f>((($I1884/60)/60)/24)+DATE(1970,1,1)</f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IF($D1885=0,0,$E1885*100/$D1885)</f>
        <v>104.8048048048048</v>
      </c>
      <c r="P1885">
        <f>$E1885/$L1885</f>
        <v>32.71875</v>
      </c>
      <c r="Q1885" t="str">
        <f>LEFT($N1885,SEARCH("/",$N1885) - 1)</f>
        <v>music</v>
      </c>
      <c r="R1885" t="str">
        <f>RIGHT($N1885,LEN($N1885) - SEARCH("/",$N1885))</f>
        <v>indie rock</v>
      </c>
      <c r="S1885" s="9">
        <f>((($J1885/60)/60)/24)+DATE(1970,1,1)</f>
        <v>40977.948009259257</v>
      </c>
      <c r="T1885" s="9">
        <f>((($I1885/60)/60)/24)+DATE(1970,1,1)</f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IF($D1886=0,0,$E1886*100/$D1886)</f>
        <v>135.1</v>
      </c>
      <c r="P1886">
        <f>$E1886/$L1886</f>
        <v>51.96153846153846</v>
      </c>
      <c r="Q1886" t="str">
        <f>LEFT($N1886,SEARCH("/",$N1886) - 1)</f>
        <v>music</v>
      </c>
      <c r="R1886" t="str">
        <f>RIGHT($N1886,LEN($N1886) - SEARCH("/",$N1886))</f>
        <v>indie rock</v>
      </c>
      <c r="S1886" s="9">
        <f>((($J1886/60)/60)/24)+DATE(1970,1,1)</f>
        <v>41205.198321759257</v>
      </c>
      <c r="T1886" s="9">
        <f>((($I1886/60)/60)/24)+DATE(1970,1,1)</f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IF($D1887=0,0,$E1887*100/$D1887)</f>
        <v>116.32786885245902</v>
      </c>
      <c r="P1887">
        <f>$E1887/$L1887</f>
        <v>50.685714285714283</v>
      </c>
      <c r="Q1887" t="str">
        <f>LEFT($N1887,SEARCH("/",$N1887) - 1)</f>
        <v>music</v>
      </c>
      <c r="R1887" t="str">
        <f>RIGHT($N1887,LEN($N1887) - SEARCH("/",$N1887))</f>
        <v>indie rock</v>
      </c>
      <c r="S1887" s="9">
        <f>((($J1887/60)/60)/24)+DATE(1970,1,1)</f>
        <v>41099.093865740739</v>
      </c>
      <c r="T1887" s="9">
        <f>((($I1887/60)/60)/24)+DATE(1970,1,1)</f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IF($D1888=0,0,$E1888*100/$D1888)</f>
        <v>102.08333333333333</v>
      </c>
      <c r="P1888">
        <f>$E1888/$L1888</f>
        <v>42.241379310344826</v>
      </c>
      <c r="Q1888" t="str">
        <f>LEFT($N1888,SEARCH("/",$N1888) - 1)</f>
        <v>music</v>
      </c>
      <c r="R1888" t="str">
        <f>RIGHT($N1888,LEN($N1888) - SEARCH("/",$N1888))</f>
        <v>indie rock</v>
      </c>
      <c r="S1888" s="9">
        <f>((($J1888/60)/60)/24)+DATE(1970,1,1)</f>
        <v>41925.906689814816</v>
      </c>
      <c r="T1888" s="9">
        <f>((($I1888/60)/60)/24)+DATE(1970,1,1)</f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IF($D1889=0,0,$E1889*100/$D1889)</f>
        <v>111.16666666666667</v>
      </c>
      <c r="P1889">
        <f>$E1889/$L1889</f>
        <v>416.875</v>
      </c>
      <c r="Q1889" t="str">
        <f>LEFT($N1889,SEARCH("/",$N1889) - 1)</f>
        <v>music</v>
      </c>
      <c r="R1889" t="str">
        <f>RIGHT($N1889,LEN($N1889) - SEARCH("/",$N1889))</f>
        <v>indie rock</v>
      </c>
      <c r="S1889" s="9">
        <f>((($J1889/60)/60)/24)+DATE(1970,1,1)</f>
        <v>42323.800138888888</v>
      </c>
      <c r="T1889" s="9">
        <f>((($I1889/60)/60)/24)+DATE(1970,1,1)</f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IF($D1890=0,0,$E1890*100/$D1890)</f>
        <v>166.08</v>
      </c>
      <c r="P1890">
        <f>$E1890/$L1890</f>
        <v>46.651685393258425</v>
      </c>
      <c r="Q1890" t="str">
        <f>LEFT($N1890,SEARCH("/",$N1890) - 1)</f>
        <v>music</v>
      </c>
      <c r="R1890" t="str">
        <f>RIGHT($N1890,LEN($N1890) - SEARCH("/",$N1890))</f>
        <v>indie rock</v>
      </c>
      <c r="S1890" s="9">
        <f>((($J1890/60)/60)/24)+DATE(1970,1,1)</f>
        <v>40299.239953703705</v>
      </c>
      <c r="T1890" s="9">
        <f>((($I1890/60)/60)/24)+DATE(1970,1,1)</f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IF($D1891=0,0,$E1891*100/$D1891)</f>
        <v>106.6</v>
      </c>
      <c r="P1891">
        <f>$E1891/$L1891</f>
        <v>48.454545454545453</v>
      </c>
      <c r="Q1891" t="str">
        <f>LEFT($N1891,SEARCH("/",$N1891) - 1)</f>
        <v>music</v>
      </c>
      <c r="R1891" t="str">
        <f>RIGHT($N1891,LEN($N1891) - SEARCH("/",$N1891))</f>
        <v>indie rock</v>
      </c>
      <c r="S1891" s="9">
        <f>((($J1891/60)/60)/24)+DATE(1970,1,1)</f>
        <v>41299.793356481481</v>
      </c>
      <c r="T1891" s="9">
        <f>((($I1891/60)/60)/24)+DATE(1970,1,1)</f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IF($D1892=0,0,$E1892*100/$D1892)</f>
        <v>144.58441666666667</v>
      </c>
      <c r="P1892">
        <f>$E1892/$L1892</f>
        <v>70.5289837398374</v>
      </c>
      <c r="Q1892" t="str">
        <f>LEFT($N1892,SEARCH("/",$N1892) - 1)</f>
        <v>music</v>
      </c>
      <c r="R1892" t="str">
        <f>RIGHT($N1892,LEN($N1892) - SEARCH("/",$N1892))</f>
        <v>indie rock</v>
      </c>
      <c r="S1892" s="9">
        <f>((($J1892/60)/60)/24)+DATE(1970,1,1)</f>
        <v>41228.786203703705</v>
      </c>
      <c r="T1892" s="9">
        <f>((($I1892/60)/60)/24)+DATE(1970,1,1)</f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IF($D1893=0,0,$E1893*100/$D1893)</f>
        <v>105.55</v>
      </c>
      <c r="P1893">
        <f>$E1893/$L1893</f>
        <v>87.958333333333329</v>
      </c>
      <c r="Q1893" t="str">
        <f>LEFT($N1893,SEARCH("/",$N1893) - 1)</f>
        <v>music</v>
      </c>
      <c r="R1893" t="str">
        <f>RIGHT($N1893,LEN($N1893) - SEARCH("/",$N1893))</f>
        <v>indie rock</v>
      </c>
      <c r="S1893" s="9">
        <f>((($J1893/60)/60)/24)+DATE(1970,1,1)</f>
        <v>40335.798078703701</v>
      </c>
      <c r="T1893" s="9">
        <f>((($I1893/60)/60)/24)+DATE(1970,1,1)</f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IF($D1894=0,0,$E1894*100/$D1894)</f>
        <v>136.6</v>
      </c>
      <c r="P1894">
        <f>$E1894/$L1894</f>
        <v>26.26923076923077</v>
      </c>
      <c r="Q1894" t="str">
        <f>LEFT($N1894,SEARCH("/",$N1894) - 1)</f>
        <v>music</v>
      </c>
      <c r="R1894" t="str">
        <f>RIGHT($N1894,LEN($N1894) - SEARCH("/",$N1894))</f>
        <v>indie rock</v>
      </c>
      <c r="S1894" s="9">
        <f>((($J1894/60)/60)/24)+DATE(1970,1,1)</f>
        <v>40671.637511574074</v>
      </c>
      <c r="T1894" s="9">
        <f>((($I1894/60)/60)/24)+DATE(1970,1,1)</f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IF($D1895=0,0,$E1895*100/$D1895)</f>
        <v>104</v>
      </c>
      <c r="P1895">
        <f>$E1895/$L1895</f>
        <v>57.777777777777779</v>
      </c>
      <c r="Q1895" t="str">
        <f>LEFT($N1895,SEARCH("/",$N1895) - 1)</f>
        <v>music</v>
      </c>
      <c r="R1895" t="str">
        <f>RIGHT($N1895,LEN($N1895) - SEARCH("/",$N1895))</f>
        <v>indie rock</v>
      </c>
      <c r="S1895" s="9">
        <f>((($J1895/60)/60)/24)+DATE(1970,1,1)</f>
        <v>40632.94195601852</v>
      </c>
      <c r="T1895" s="9">
        <f>((($I1895/60)/60)/24)+DATE(1970,1,1)</f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IF($D1896=0,0,$E1896*100/$D1896)</f>
        <v>114.5</v>
      </c>
      <c r="P1896">
        <f>$E1896/$L1896</f>
        <v>57.25</v>
      </c>
      <c r="Q1896" t="str">
        <f>LEFT($N1896,SEARCH("/",$N1896) - 1)</f>
        <v>music</v>
      </c>
      <c r="R1896" t="str">
        <f>RIGHT($N1896,LEN($N1896) - SEARCH("/",$N1896))</f>
        <v>indie rock</v>
      </c>
      <c r="S1896" s="9">
        <f>((($J1896/60)/60)/24)+DATE(1970,1,1)</f>
        <v>40920.904895833337</v>
      </c>
      <c r="T1896" s="9">
        <f>((($I1896/60)/60)/24)+DATE(1970,1,1)</f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IF($D1897=0,0,$E1897*100/$D1897)</f>
        <v>101.71957671957672</v>
      </c>
      <c r="P1897">
        <f>$E1897/$L1897</f>
        <v>196.34042553191489</v>
      </c>
      <c r="Q1897" t="str">
        <f>LEFT($N1897,SEARCH("/",$N1897) - 1)</f>
        <v>music</v>
      </c>
      <c r="R1897" t="str">
        <f>RIGHT($N1897,LEN($N1897) - SEARCH("/",$N1897))</f>
        <v>indie rock</v>
      </c>
      <c r="S1897" s="9">
        <f>((($J1897/60)/60)/24)+DATE(1970,1,1)</f>
        <v>42267.746782407412</v>
      </c>
      <c r="T1897" s="9">
        <f>((($I1897/60)/60)/24)+DATE(1970,1,1)</f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IF($D1898=0,0,$E1898*100/$D1898)</f>
        <v>123.94678492239468</v>
      </c>
      <c r="P1898">
        <f>$E1898/$L1898</f>
        <v>43</v>
      </c>
      <c r="Q1898" t="str">
        <f>LEFT($N1898,SEARCH("/",$N1898) - 1)</f>
        <v>music</v>
      </c>
      <c r="R1898" t="str">
        <f>RIGHT($N1898,LEN($N1898) - SEARCH("/",$N1898))</f>
        <v>indie rock</v>
      </c>
      <c r="S1898" s="9">
        <f>((($J1898/60)/60)/24)+DATE(1970,1,1)</f>
        <v>40981.710243055553</v>
      </c>
      <c r="T1898" s="9">
        <f>((($I1898/60)/60)/24)+DATE(1970,1,1)</f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IF($D1899=0,0,$E1899*100/$D1899)</f>
        <v>102.45669291338582</v>
      </c>
      <c r="P1899">
        <f>$E1899/$L1899</f>
        <v>35.551912568306008</v>
      </c>
      <c r="Q1899" t="str">
        <f>LEFT($N1899,SEARCH("/",$N1899) - 1)</f>
        <v>music</v>
      </c>
      <c r="R1899" t="str">
        <f>RIGHT($N1899,LEN($N1899) - SEARCH("/",$N1899))</f>
        <v>indie rock</v>
      </c>
      <c r="S1899" s="9">
        <f>((($J1899/60)/60)/24)+DATE(1970,1,1)</f>
        <v>41680.583402777782</v>
      </c>
      <c r="T1899" s="9">
        <f>((($I1899/60)/60)/24)+DATE(1970,1,1)</f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IF($D1900=0,0,$E1900*100/$D1900)</f>
        <v>144.5</v>
      </c>
      <c r="P1900">
        <f>$E1900/$L1900</f>
        <v>68.80952380952381</v>
      </c>
      <c r="Q1900" t="str">
        <f>LEFT($N1900,SEARCH("/",$N1900) - 1)</f>
        <v>music</v>
      </c>
      <c r="R1900" t="str">
        <f>RIGHT($N1900,LEN($N1900) - SEARCH("/",$N1900))</f>
        <v>indie rock</v>
      </c>
      <c r="S1900" s="9">
        <f>((($J1900/60)/60)/24)+DATE(1970,1,1)</f>
        <v>42366.192974537036</v>
      </c>
      <c r="T1900" s="9">
        <f>((($I1900/60)/60)/24)+DATE(1970,1,1)</f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IF($D1901=0,0,$E1901*100/$D1901)</f>
        <v>133.33333333333334</v>
      </c>
      <c r="P1901">
        <f>$E1901/$L1901</f>
        <v>28.571428571428573</v>
      </c>
      <c r="Q1901" t="str">
        <f>LEFT($N1901,SEARCH("/",$N1901) - 1)</f>
        <v>music</v>
      </c>
      <c r="R1901" t="str">
        <f>RIGHT($N1901,LEN($N1901) - SEARCH("/",$N1901))</f>
        <v>indie rock</v>
      </c>
      <c r="S1901" s="9">
        <f>((($J1901/60)/60)/24)+DATE(1970,1,1)</f>
        <v>42058.941736111112</v>
      </c>
      <c r="T1901" s="9">
        <f>((($I1901/60)/60)/24)+DATE(1970,1,1)</f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IF($D1902=0,0,$E1902*100/$D1902)</f>
        <v>109.3644</v>
      </c>
      <c r="P1902">
        <f>$E1902/$L1902</f>
        <v>50.631666666666668</v>
      </c>
      <c r="Q1902" t="str">
        <f>LEFT($N1902,SEARCH("/",$N1902) - 1)</f>
        <v>music</v>
      </c>
      <c r="R1902" t="str">
        <f>RIGHT($N1902,LEN($N1902) - SEARCH("/",$N1902))</f>
        <v>indie rock</v>
      </c>
      <c r="S1902" s="9">
        <f>((($J1902/60)/60)/24)+DATE(1970,1,1)</f>
        <v>41160.871886574074</v>
      </c>
      <c r="T1902" s="9">
        <f>((($I1902/60)/60)/24)+DATE(1970,1,1)</f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IF($D1903=0,0,$E1903*100/$D1903)</f>
        <v>2.6969696969696968</v>
      </c>
      <c r="P1903">
        <f>$E1903/$L1903</f>
        <v>106.8</v>
      </c>
      <c r="Q1903" t="str">
        <f>LEFT($N1903,SEARCH("/",$N1903) - 1)</f>
        <v>technology</v>
      </c>
      <c r="R1903" t="str">
        <f>RIGHT($N1903,LEN($N1903) - SEARCH("/",$N1903))</f>
        <v>gadgets</v>
      </c>
      <c r="S1903" s="9">
        <f>((($J1903/60)/60)/24)+DATE(1970,1,1)</f>
        <v>42116.54315972222</v>
      </c>
      <c r="T1903" s="9">
        <f>((($I1903/60)/60)/24)+DATE(1970,1,1)</f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IF($D1904=0,0,$E1904*100/$D1904)</f>
        <v>1.2</v>
      </c>
      <c r="P1904">
        <f>$E1904/$L1904</f>
        <v>4</v>
      </c>
      <c r="Q1904" t="str">
        <f>LEFT($N1904,SEARCH("/",$N1904) - 1)</f>
        <v>technology</v>
      </c>
      <c r="R1904" t="str">
        <f>RIGHT($N1904,LEN($N1904) - SEARCH("/",$N1904))</f>
        <v>gadgets</v>
      </c>
      <c r="S1904" s="9">
        <f>((($J1904/60)/60)/24)+DATE(1970,1,1)</f>
        <v>42037.789895833332</v>
      </c>
      <c r="T1904" s="9">
        <f>((($I1904/60)/60)/24)+DATE(1970,1,1)</f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IF($D1905=0,0,$E1905*100/$D1905)</f>
        <v>46.6</v>
      </c>
      <c r="P1905">
        <f>$E1905/$L1905</f>
        <v>34.097560975609753</v>
      </c>
      <c r="Q1905" t="str">
        <f>LEFT($N1905,SEARCH("/",$N1905) - 1)</f>
        <v>technology</v>
      </c>
      <c r="R1905" t="str">
        <f>RIGHT($N1905,LEN($N1905) - SEARCH("/",$N1905))</f>
        <v>gadgets</v>
      </c>
      <c r="S1905" s="9">
        <f>((($J1905/60)/60)/24)+DATE(1970,1,1)</f>
        <v>42702.770729166667</v>
      </c>
      <c r="T1905" s="9">
        <f>((($I1905/60)/60)/24)+DATE(1970,1,1)</f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IF($D1906=0,0,$E1906*100/$D1906)</f>
        <v>0.1</v>
      </c>
      <c r="P1906">
        <f>$E1906/$L1906</f>
        <v>25</v>
      </c>
      <c r="Q1906" t="str">
        <f>LEFT($N1906,SEARCH("/",$N1906) - 1)</f>
        <v>technology</v>
      </c>
      <c r="R1906" t="str">
        <f>RIGHT($N1906,LEN($N1906) - SEARCH("/",$N1906))</f>
        <v>gadgets</v>
      </c>
      <c r="S1906" s="9">
        <f>((($J1906/60)/60)/24)+DATE(1970,1,1)</f>
        <v>42326.685428240744</v>
      </c>
      <c r="T1906" s="9">
        <f>((($I1906/60)/60)/24)+DATE(1970,1,1)</f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IF($D1907=0,0,$E1907*100/$D1907)</f>
        <v>0.16800000000000001</v>
      </c>
      <c r="P1907">
        <f>$E1907/$L1907</f>
        <v>10.5</v>
      </c>
      <c r="Q1907" t="str">
        <f>LEFT($N1907,SEARCH("/",$N1907) - 1)</f>
        <v>technology</v>
      </c>
      <c r="R1907" t="str">
        <f>RIGHT($N1907,LEN($N1907) - SEARCH("/",$N1907))</f>
        <v>gadgets</v>
      </c>
      <c r="S1907" s="9">
        <f>((($J1907/60)/60)/24)+DATE(1970,1,1)</f>
        <v>41859.925856481481</v>
      </c>
      <c r="T1907" s="9">
        <f>((($I1907/60)/60)/24)+DATE(1970,1,1)</f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IF($D1908=0,0,$E1908*100/$D1908)</f>
        <v>42.76</v>
      </c>
      <c r="P1908">
        <f>$E1908/$L1908</f>
        <v>215.95959595959596</v>
      </c>
      <c r="Q1908" t="str">
        <f>LEFT($N1908,SEARCH("/",$N1908) - 1)</f>
        <v>technology</v>
      </c>
      <c r="R1908" t="str">
        <f>RIGHT($N1908,LEN($N1908) - SEARCH("/",$N1908))</f>
        <v>gadgets</v>
      </c>
      <c r="S1908" s="9">
        <f>((($J1908/60)/60)/24)+DATE(1970,1,1)</f>
        <v>42514.671099537038</v>
      </c>
      <c r="T1908" s="9">
        <f>((($I1908/60)/60)/24)+DATE(1970,1,1)</f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IF($D1909=0,0,$E1909*100/$D1909)</f>
        <v>0.28333333333333333</v>
      </c>
      <c r="P1909">
        <f>$E1909/$L1909</f>
        <v>21.25</v>
      </c>
      <c r="Q1909" t="str">
        <f>LEFT($N1909,SEARCH("/",$N1909) - 1)</f>
        <v>technology</v>
      </c>
      <c r="R1909" t="str">
        <f>RIGHT($N1909,LEN($N1909) - SEARCH("/",$N1909))</f>
        <v>gadgets</v>
      </c>
      <c r="S1909" s="9">
        <f>((($J1909/60)/60)/24)+DATE(1970,1,1)</f>
        <v>41767.587094907409</v>
      </c>
      <c r="T1909" s="9">
        <f>((($I1909/60)/60)/24)+DATE(1970,1,1)</f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IF($D1910=0,0,$E1910*100/$D1910)</f>
        <v>1.732</v>
      </c>
      <c r="P1910">
        <f>$E1910/$L1910</f>
        <v>108.25</v>
      </c>
      <c r="Q1910" t="str">
        <f>LEFT($N1910,SEARCH("/",$N1910) - 1)</f>
        <v>technology</v>
      </c>
      <c r="R1910" t="str">
        <f>RIGHT($N1910,LEN($N1910) - SEARCH("/",$N1910))</f>
        <v>gadgets</v>
      </c>
      <c r="S1910" s="9">
        <f>((($J1910/60)/60)/24)+DATE(1970,1,1)</f>
        <v>42703.917824074073</v>
      </c>
      <c r="T1910" s="9">
        <f>((($I1910/60)/60)/24)+DATE(1970,1,1)</f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IF($D1911=0,0,$E1911*100/$D1911)</f>
        <v>14.111428571428572</v>
      </c>
      <c r="P1911">
        <f>$E1911/$L1911</f>
        <v>129.97368421052633</v>
      </c>
      <c r="Q1911" t="str">
        <f>LEFT($N1911,SEARCH("/",$N1911) - 1)</f>
        <v>technology</v>
      </c>
      <c r="R1911" t="str">
        <f>RIGHT($N1911,LEN($N1911) - SEARCH("/",$N1911))</f>
        <v>gadgets</v>
      </c>
      <c r="S1911" s="9">
        <f>((($J1911/60)/60)/24)+DATE(1970,1,1)</f>
        <v>41905.429155092592</v>
      </c>
      <c r="T1911" s="9">
        <f>((($I1911/60)/60)/24)+DATE(1970,1,1)</f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IF($D1912=0,0,$E1912*100/$D1912)</f>
        <v>39.395294117647062</v>
      </c>
      <c r="P1912">
        <f>$E1912/$L1912</f>
        <v>117.49473684210527</v>
      </c>
      <c r="Q1912" t="str">
        <f>LEFT($N1912,SEARCH("/",$N1912) - 1)</f>
        <v>technology</v>
      </c>
      <c r="R1912" t="str">
        <f>RIGHT($N1912,LEN($N1912) - SEARCH("/",$N1912))</f>
        <v>gadgets</v>
      </c>
      <c r="S1912" s="9">
        <f>((($J1912/60)/60)/24)+DATE(1970,1,1)</f>
        <v>42264.963159722218</v>
      </c>
      <c r="T1912" s="9">
        <f>((($I1912/60)/60)/24)+DATE(1970,1,1)</f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IF($D1913=0,0,$E1913*100/$D1913)</f>
        <v>2.3529411764705882E-2</v>
      </c>
      <c r="P1913">
        <f>$E1913/$L1913</f>
        <v>10</v>
      </c>
      <c r="Q1913" t="str">
        <f>LEFT($N1913,SEARCH("/",$N1913) - 1)</f>
        <v>technology</v>
      </c>
      <c r="R1913" t="str">
        <f>RIGHT($N1913,LEN($N1913) - SEARCH("/",$N1913))</f>
        <v>gadgets</v>
      </c>
      <c r="S1913" s="9">
        <f>((($J1913/60)/60)/24)+DATE(1970,1,1)</f>
        <v>41830.033958333333</v>
      </c>
      <c r="T1913" s="9">
        <f>((($I1913/60)/60)/24)+DATE(1970,1,1)</f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IF($D1914=0,0,$E1914*100/$D1914)</f>
        <v>59.3</v>
      </c>
      <c r="P1914">
        <f>$E1914/$L1914</f>
        <v>70.595238095238102</v>
      </c>
      <c r="Q1914" t="str">
        <f>LEFT($N1914,SEARCH("/",$N1914) - 1)</f>
        <v>technology</v>
      </c>
      <c r="R1914" t="str">
        <f>RIGHT($N1914,LEN($N1914) - SEARCH("/",$N1914))</f>
        <v>gadgets</v>
      </c>
      <c r="S1914" s="9">
        <f>((($J1914/60)/60)/24)+DATE(1970,1,1)</f>
        <v>42129.226388888885</v>
      </c>
      <c r="T1914" s="9">
        <f>((($I1914/60)/60)/24)+DATE(1970,1,1)</f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IF($D1915=0,0,$E1915*100/$D1915)</f>
        <v>1.3270833333333334</v>
      </c>
      <c r="P1915">
        <f>$E1915/$L1915</f>
        <v>24.5</v>
      </c>
      <c r="Q1915" t="str">
        <f>LEFT($N1915,SEARCH("/",$N1915) - 1)</f>
        <v>technology</v>
      </c>
      <c r="R1915" t="str">
        <f>RIGHT($N1915,LEN($N1915) - SEARCH("/",$N1915))</f>
        <v>gadgets</v>
      </c>
      <c r="S1915" s="9">
        <f>((($J1915/60)/60)/24)+DATE(1970,1,1)</f>
        <v>41890.511319444442</v>
      </c>
      <c r="T1915" s="9">
        <f>((($I1915/60)/60)/24)+DATE(1970,1,1)</f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IF($D1916=0,0,$E1916*100/$D1916)</f>
        <v>9.0090090090090094</v>
      </c>
      <c r="P1916">
        <f>$E1916/$L1916</f>
        <v>30</v>
      </c>
      <c r="Q1916" t="str">
        <f>LEFT($N1916,SEARCH("/",$N1916) - 1)</f>
        <v>technology</v>
      </c>
      <c r="R1916" t="str">
        <f>RIGHT($N1916,LEN($N1916) - SEARCH("/",$N1916))</f>
        <v>gadgets</v>
      </c>
      <c r="S1916" s="9">
        <f>((($J1916/60)/60)/24)+DATE(1970,1,1)</f>
        <v>41929.174456018518</v>
      </c>
      <c r="T1916" s="9">
        <f>((($I1916/60)/60)/24)+DATE(1970,1,1)</f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IF($D1917=0,0,$E1917*100/$D1917)</f>
        <v>1.6</v>
      </c>
      <c r="P1917">
        <f>$E1917/$L1917</f>
        <v>2</v>
      </c>
      <c r="Q1917" t="str">
        <f>LEFT($N1917,SEARCH("/",$N1917) - 1)</f>
        <v>technology</v>
      </c>
      <c r="R1917" t="str">
        <f>RIGHT($N1917,LEN($N1917) - SEARCH("/",$N1917))</f>
        <v>gadgets</v>
      </c>
      <c r="S1917" s="9">
        <f>((($J1917/60)/60)/24)+DATE(1970,1,1)</f>
        <v>41864.04886574074</v>
      </c>
      <c r="T1917" s="9">
        <f>((($I1917/60)/60)/24)+DATE(1970,1,1)</f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IF($D1918=0,0,$E1918*100/$D1918)</f>
        <v>0.51</v>
      </c>
      <c r="P1918">
        <f>$E1918/$L1918</f>
        <v>17</v>
      </c>
      <c r="Q1918" t="str">
        <f>LEFT($N1918,SEARCH("/",$N1918) - 1)</f>
        <v>technology</v>
      </c>
      <c r="R1918" t="str">
        <f>RIGHT($N1918,LEN($N1918) - SEARCH("/",$N1918))</f>
        <v>gadgets</v>
      </c>
      <c r="S1918" s="9">
        <f>((($J1918/60)/60)/24)+DATE(1970,1,1)</f>
        <v>42656.717303240745</v>
      </c>
      <c r="T1918" s="9">
        <f>((($I1918/60)/60)/24)+DATE(1970,1,1)</f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IF($D1919=0,0,$E1919*100/$D1919)</f>
        <v>52.570512820512818</v>
      </c>
      <c r="P1919">
        <f>$E1919/$L1919</f>
        <v>2928.9285714285716</v>
      </c>
      <c r="Q1919" t="str">
        <f>LEFT($N1919,SEARCH("/",$N1919) - 1)</f>
        <v>technology</v>
      </c>
      <c r="R1919" t="str">
        <f>RIGHT($N1919,LEN($N1919) - SEARCH("/",$N1919))</f>
        <v>gadgets</v>
      </c>
      <c r="S1919" s="9">
        <f>((($J1919/60)/60)/24)+DATE(1970,1,1)</f>
        <v>42746.270057870366</v>
      </c>
      <c r="T1919" s="9">
        <f>((($I1919/60)/60)/24)+DATE(1970,1,1)</f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IF($D1920=0,0,$E1920*100/$D1920)</f>
        <v>1.04</v>
      </c>
      <c r="P1920">
        <f>$E1920/$L1920</f>
        <v>28.888888888888889</v>
      </c>
      <c r="Q1920" t="str">
        <f>LEFT($N1920,SEARCH("/",$N1920) - 1)</f>
        <v>technology</v>
      </c>
      <c r="R1920" t="str">
        <f>RIGHT($N1920,LEN($N1920) - SEARCH("/",$N1920))</f>
        <v>gadgets</v>
      </c>
      <c r="S1920" s="9">
        <f>((($J1920/60)/60)/24)+DATE(1970,1,1)</f>
        <v>41828.789942129632</v>
      </c>
      <c r="T1920" s="9">
        <f>((($I1920/60)/60)/24)+DATE(1970,1,1)</f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IF($D1921=0,0,$E1921*100/$D1921)</f>
        <v>47.4</v>
      </c>
      <c r="P1921">
        <f>$E1921/$L1921</f>
        <v>29.625</v>
      </c>
      <c r="Q1921" t="str">
        <f>LEFT($N1921,SEARCH("/",$N1921) - 1)</f>
        <v>technology</v>
      </c>
      <c r="R1921" t="str">
        <f>RIGHT($N1921,LEN($N1921) - SEARCH("/",$N1921))</f>
        <v>gadgets</v>
      </c>
      <c r="S1921" s="9">
        <f>((($J1921/60)/60)/24)+DATE(1970,1,1)</f>
        <v>42113.875567129624</v>
      </c>
      <c r="T1921" s="9">
        <f>((($I1921/60)/60)/24)+DATE(1970,1,1)</f>
        <v>42143.875567129624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IF($D1922=0,0,$E1922*100/$D1922)</f>
        <v>43.03</v>
      </c>
      <c r="P1922">
        <f>$E1922/$L1922</f>
        <v>40.980952380952381</v>
      </c>
      <c r="Q1922" t="str">
        <f>LEFT($N1922,SEARCH("/",$N1922) - 1)</f>
        <v>technology</v>
      </c>
      <c r="R1922" t="str">
        <f>RIGHT($N1922,LEN($N1922) - SEARCH("/",$N1922))</f>
        <v>gadgets</v>
      </c>
      <c r="S1922" s="9">
        <f>((($J1922/60)/60)/24)+DATE(1970,1,1)</f>
        <v>42270.875706018516</v>
      </c>
      <c r="T1922" s="9">
        <f>((($I1922/60)/60)/24)+DATE(1970,1,1)</f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IF($D1923=0,0,$E1923*100/$D1923)</f>
        <v>136.80000000000001</v>
      </c>
      <c r="P1923">
        <f>$E1923/$L1923</f>
        <v>54</v>
      </c>
      <c r="Q1923" t="str">
        <f>LEFT($N1923,SEARCH("/",$N1923) - 1)</f>
        <v>music</v>
      </c>
      <c r="R1923" t="str">
        <f>RIGHT($N1923,LEN($N1923) - SEARCH("/",$N1923))</f>
        <v>indie rock</v>
      </c>
      <c r="S1923" s="9">
        <f>((($J1923/60)/60)/24)+DATE(1970,1,1)</f>
        <v>41074.221562500003</v>
      </c>
      <c r="T1923" s="9">
        <f>((($I1923/60)/60)/24)+DATE(1970,1,1)</f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IF($D1924=0,0,$E1924*100/$D1924)</f>
        <v>115.55</v>
      </c>
      <c r="P1924">
        <f>$E1924/$L1924</f>
        <v>36.109375</v>
      </c>
      <c r="Q1924" t="str">
        <f>LEFT($N1924,SEARCH("/",$N1924) - 1)</f>
        <v>music</v>
      </c>
      <c r="R1924" t="str">
        <f>RIGHT($N1924,LEN($N1924) - SEARCH("/",$N1924))</f>
        <v>indie rock</v>
      </c>
      <c r="S1924" s="9">
        <f>((($J1924/60)/60)/24)+DATE(1970,1,1)</f>
        <v>41590.255868055552</v>
      </c>
      <c r="T1924" s="9">
        <f>((($I1924/60)/60)/24)+DATE(1970,1,1)</f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IF($D1925=0,0,$E1925*100/$D1925)</f>
        <v>240.8</v>
      </c>
      <c r="P1925">
        <f>$E1925/$L1925</f>
        <v>23.153846153846153</v>
      </c>
      <c r="Q1925" t="str">
        <f>LEFT($N1925,SEARCH("/",$N1925) - 1)</f>
        <v>music</v>
      </c>
      <c r="R1925" t="str">
        <f>RIGHT($N1925,LEN($N1925) - SEARCH("/",$N1925))</f>
        <v>indie rock</v>
      </c>
      <c r="S1925" s="9">
        <f>((($J1925/60)/60)/24)+DATE(1970,1,1)</f>
        <v>40772.848749999997</v>
      </c>
      <c r="T1925" s="9">
        <f>((($I1925/60)/60)/24)+DATE(1970,1,1)</f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IF($D1926=0,0,$E1926*100/$D1926)</f>
        <v>114.4</v>
      </c>
      <c r="P1926">
        <f>$E1926/$L1926</f>
        <v>104</v>
      </c>
      <c r="Q1926" t="str">
        <f>LEFT($N1926,SEARCH("/",$N1926) - 1)</f>
        <v>music</v>
      </c>
      <c r="R1926" t="str">
        <f>RIGHT($N1926,LEN($N1926) - SEARCH("/",$N1926))</f>
        <v>indie rock</v>
      </c>
      <c r="S1926" s="9">
        <f>((($J1926/60)/60)/24)+DATE(1970,1,1)</f>
        <v>41626.761053240742</v>
      </c>
      <c r="T1926" s="9">
        <f>((($I1926/60)/60)/24)+DATE(1970,1,1)</f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IF($D1927=0,0,$E1927*100/$D1927)</f>
        <v>110.33333333333333</v>
      </c>
      <c r="P1927">
        <f>$E1927/$L1927</f>
        <v>31.826923076923077</v>
      </c>
      <c r="Q1927" t="str">
        <f>LEFT($N1927,SEARCH("/",$N1927) - 1)</f>
        <v>music</v>
      </c>
      <c r="R1927" t="str">
        <f>RIGHT($N1927,LEN($N1927) - SEARCH("/",$N1927))</f>
        <v>indie rock</v>
      </c>
      <c r="S1927" s="9">
        <f>((($J1927/60)/60)/24)+DATE(1970,1,1)</f>
        <v>41535.90148148148</v>
      </c>
      <c r="T1927" s="9">
        <f>((($I1927/60)/60)/24)+DATE(1970,1,1)</f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IF($D1928=0,0,$E1928*100/$D1928)</f>
        <v>195.37933333333334</v>
      </c>
      <c r="P1928">
        <f>$E1928/$L1928</f>
        <v>27.3896261682243</v>
      </c>
      <c r="Q1928" t="str">
        <f>LEFT($N1928,SEARCH("/",$N1928) - 1)</f>
        <v>music</v>
      </c>
      <c r="R1928" t="str">
        <f>RIGHT($N1928,LEN($N1928) - SEARCH("/",$N1928))</f>
        <v>indie rock</v>
      </c>
      <c r="S1928" s="9">
        <f>((($J1928/60)/60)/24)+DATE(1970,1,1)</f>
        <v>40456.954351851848</v>
      </c>
      <c r="T1928" s="9">
        <f>((($I1928/60)/60)/24)+DATE(1970,1,1)</f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IF($D1929=0,0,$E1929*100/$D1929)</f>
        <v>103.33333333333333</v>
      </c>
      <c r="P1929">
        <f>$E1929/$L1929</f>
        <v>56.363636363636367</v>
      </c>
      <c r="Q1929" t="str">
        <f>LEFT($N1929,SEARCH("/",$N1929) - 1)</f>
        <v>music</v>
      </c>
      <c r="R1929" t="str">
        <f>RIGHT($N1929,LEN($N1929) - SEARCH("/",$N1929))</f>
        <v>indie rock</v>
      </c>
      <c r="S1929" s="9">
        <f>((($J1929/60)/60)/24)+DATE(1970,1,1)</f>
        <v>40960.861562500002</v>
      </c>
      <c r="T1929" s="9">
        <f>((($I1929/60)/60)/24)+DATE(1970,1,1)</f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IF($D1930=0,0,$E1930*100/$D1930)</f>
        <v>103.13725490196079</v>
      </c>
      <c r="P1930">
        <f>$E1930/$L1930</f>
        <v>77.352941176470594</v>
      </c>
      <c r="Q1930" t="str">
        <f>LEFT($N1930,SEARCH("/",$N1930) - 1)</f>
        <v>music</v>
      </c>
      <c r="R1930" t="str">
        <f>RIGHT($N1930,LEN($N1930) - SEARCH("/",$N1930))</f>
        <v>indie rock</v>
      </c>
      <c r="S1930" s="9">
        <f>((($J1930/60)/60)/24)+DATE(1970,1,1)</f>
        <v>41371.648078703707</v>
      </c>
      <c r="T1930" s="9">
        <f>((($I1930/60)/60)/24)+DATE(1970,1,1)</f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IF($D1931=0,0,$E1931*100/$D1931)</f>
        <v>100.3125</v>
      </c>
      <c r="P1931">
        <f>$E1931/$L1931</f>
        <v>42.8</v>
      </c>
      <c r="Q1931" t="str">
        <f>LEFT($N1931,SEARCH("/",$N1931) - 1)</f>
        <v>music</v>
      </c>
      <c r="R1931" t="str">
        <f>RIGHT($N1931,LEN($N1931) - SEARCH("/",$N1931))</f>
        <v>indie rock</v>
      </c>
      <c r="S1931" s="9">
        <f>((($J1931/60)/60)/24)+DATE(1970,1,1)</f>
        <v>40687.021597222221</v>
      </c>
      <c r="T1931" s="9">
        <f>((($I1931/60)/60)/24)+DATE(1970,1,1)</f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IF($D1932=0,0,$E1932*100/$D1932)</f>
        <v>127</v>
      </c>
      <c r="P1932">
        <f>$E1932/$L1932</f>
        <v>48.846153846153847</v>
      </c>
      <c r="Q1932" t="str">
        <f>LEFT($N1932,SEARCH("/",$N1932) - 1)</f>
        <v>music</v>
      </c>
      <c r="R1932" t="str">
        <f>RIGHT($N1932,LEN($N1932) - SEARCH("/",$N1932))</f>
        <v>indie rock</v>
      </c>
      <c r="S1932" s="9">
        <f>((($J1932/60)/60)/24)+DATE(1970,1,1)</f>
        <v>41402.558819444443</v>
      </c>
      <c r="T1932" s="9">
        <f>((($I1932/60)/60)/24)+DATE(1970,1,1)</f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IF($D1933=0,0,$E1933*100/$D1933)</f>
        <v>120.601</v>
      </c>
      <c r="P1933">
        <f>$E1933/$L1933</f>
        <v>48.240400000000001</v>
      </c>
      <c r="Q1933" t="str">
        <f>LEFT($N1933,SEARCH("/",$N1933) - 1)</f>
        <v>music</v>
      </c>
      <c r="R1933" t="str">
        <f>RIGHT($N1933,LEN($N1933) - SEARCH("/",$N1933))</f>
        <v>indie rock</v>
      </c>
      <c r="S1933" s="9">
        <f>((($J1933/60)/60)/24)+DATE(1970,1,1)</f>
        <v>41037.892465277779</v>
      </c>
      <c r="T1933" s="9">
        <f>((($I1933/60)/60)/24)+DATE(1970,1,1)</f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IF($D1934=0,0,$E1934*100/$D1934)</f>
        <v>106.99047619047619</v>
      </c>
      <c r="P1934">
        <f>$E1934/$L1934</f>
        <v>70.212500000000006</v>
      </c>
      <c r="Q1934" t="str">
        <f>LEFT($N1934,SEARCH("/",$N1934) - 1)</f>
        <v>music</v>
      </c>
      <c r="R1934" t="str">
        <f>RIGHT($N1934,LEN($N1934) - SEARCH("/",$N1934))</f>
        <v>indie rock</v>
      </c>
      <c r="S1934" s="9">
        <f>((($J1934/60)/60)/24)+DATE(1970,1,1)</f>
        <v>40911.809872685182</v>
      </c>
      <c r="T1934" s="9">
        <f>((($I1934/60)/60)/24)+DATE(1970,1,1)</f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IF($D1935=0,0,$E1935*100/$D1935)</f>
        <v>172.43333333333334</v>
      </c>
      <c r="P1935">
        <f>$E1935/$L1935</f>
        <v>94.054545454545448</v>
      </c>
      <c r="Q1935" t="str">
        <f>LEFT($N1935,SEARCH("/",$N1935) - 1)</f>
        <v>music</v>
      </c>
      <c r="R1935" t="str">
        <f>RIGHT($N1935,LEN($N1935) - SEARCH("/",$N1935))</f>
        <v>indie rock</v>
      </c>
      <c r="S1935" s="9">
        <f>((($J1935/60)/60)/24)+DATE(1970,1,1)</f>
        <v>41879.130868055552</v>
      </c>
      <c r="T1935" s="9">
        <f>((($I1935/60)/60)/24)+DATE(1970,1,1)</f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IF($D1936=0,0,$E1936*100/$D1936)</f>
        <v>123.62</v>
      </c>
      <c r="P1936">
        <f>$E1936/$L1936</f>
        <v>80.272727272727266</v>
      </c>
      <c r="Q1936" t="str">
        <f>LEFT($N1936,SEARCH("/",$N1936) - 1)</f>
        <v>music</v>
      </c>
      <c r="R1936" t="str">
        <f>RIGHT($N1936,LEN($N1936) - SEARCH("/",$N1936))</f>
        <v>indie rock</v>
      </c>
      <c r="S1936" s="9">
        <f>((($J1936/60)/60)/24)+DATE(1970,1,1)</f>
        <v>40865.867141203707</v>
      </c>
      <c r="T1936" s="9">
        <f>((($I1936/60)/60)/24)+DATE(1970,1,1)</f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IF($D1937=0,0,$E1937*100/$D1937)</f>
        <v>108.4</v>
      </c>
      <c r="P1937">
        <f>$E1937/$L1937</f>
        <v>54.2</v>
      </c>
      <c r="Q1937" t="str">
        <f>LEFT($N1937,SEARCH("/",$N1937) - 1)</f>
        <v>music</v>
      </c>
      <c r="R1937" t="str">
        <f>RIGHT($N1937,LEN($N1937) - SEARCH("/",$N1937))</f>
        <v>indie rock</v>
      </c>
      <c r="S1937" s="9">
        <f>((($J1937/60)/60)/24)+DATE(1970,1,1)</f>
        <v>41773.932534722226</v>
      </c>
      <c r="T1937" s="9">
        <f>((($I1937/60)/60)/24)+DATE(1970,1,1)</f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IF($D1938=0,0,$E1938*100/$D1938)</f>
        <v>116.52013333333333</v>
      </c>
      <c r="P1938">
        <f>$E1938/$L1938</f>
        <v>60.26903448275862</v>
      </c>
      <c r="Q1938" t="str">
        <f>LEFT($N1938,SEARCH("/",$N1938) - 1)</f>
        <v>music</v>
      </c>
      <c r="R1938" t="str">
        <f>RIGHT($N1938,LEN($N1938) - SEARCH("/",$N1938))</f>
        <v>indie rock</v>
      </c>
      <c r="S1938" s="9">
        <f>((($J1938/60)/60)/24)+DATE(1970,1,1)</f>
        <v>40852.889699074076</v>
      </c>
      <c r="T1938" s="9">
        <f>((($I1938/60)/60)/24)+DATE(1970,1,1)</f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IF($D1939=0,0,$E1939*100/$D1939)</f>
        <v>187.245</v>
      </c>
      <c r="P1939">
        <f>$E1939/$L1939</f>
        <v>38.740344827586206</v>
      </c>
      <c r="Q1939" t="str">
        <f>LEFT($N1939,SEARCH("/",$N1939) - 1)</f>
        <v>music</v>
      </c>
      <c r="R1939" t="str">
        <f>RIGHT($N1939,LEN($N1939) - SEARCH("/",$N1939))</f>
        <v>indie rock</v>
      </c>
      <c r="S1939" s="9">
        <f>((($J1939/60)/60)/24)+DATE(1970,1,1)</f>
        <v>41059.118993055556</v>
      </c>
      <c r="T1939" s="9">
        <f>((($I1939/60)/60)/24)+DATE(1970,1,1)</f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IF($D1940=0,0,$E1940*100/$D1940)</f>
        <v>115.93333333333334</v>
      </c>
      <c r="P1940">
        <f>$E1940/$L1940</f>
        <v>152.54385964912279</v>
      </c>
      <c r="Q1940" t="str">
        <f>LEFT($N1940,SEARCH("/",$N1940) - 1)</f>
        <v>music</v>
      </c>
      <c r="R1940" t="str">
        <f>RIGHT($N1940,LEN($N1940) - SEARCH("/",$N1940))</f>
        <v>indie rock</v>
      </c>
      <c r="S1940" s="9">
        <f>((($J1940/60)/60)/24)+DATE(1970,1,1)</f>
        <v>41426.259618055556</v>
      </c>
      <c r="T1940" s="9">
        <f>((($I1940/60)/60)/24)+DATE(1970,1,1)</f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IF($D1941=0,0,$E1941*100/$D1941)</f>
        <v>110.7</v>
      </c>
      <c r="P1941">
        <f>$E1941/$L1941</f>
        <v>115.3125</v>
      </c>
      <c r="Q1941" t="str">
        <f>LEFT($N1941,SEARCH("/",$N1941) - 1)</f>
        <v>music</v>
      </c>
      <c r="R1941" t="str">
        <f>RIGHT($N1941,LEN($N1941) - SEARCH("/",$N1941))</f>
        <v>indie rock</v>
      </c>
      <c r="S1941" s="9">
        <f>((($J1941/60)/60)/24)+DATE(1970,1,1)</f>
        <v>41313.985046296293</v>
      </c>
      <c r="T1941" s="9">
        <f>((($I1941/60)/60)/24)+DATE(1970,1,1)</f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IF($D1942=0,0,$E1942*100/$D1942)</f>
        <v>170.92307692307693</v>
      </c>
      <c r="P1942">
        <f>$E1942/$L1942</f>
        <v>35.838709677419352</v>
      </c>
      <c r="Q1942" t="str">
        <f>LEFT($N1942,SEARCH("/",$N1942) - 1)</f>
        <v>music</v>
      </c>
      <c r="R1942" t="str">
        <f>RIGHT($N1942,LEN($N1942) - SEARCH("/",$N1942))</f>
        <v>indie rock</v>
      </c>
      <c r="S1942" s="9">
        <f>((($J1942/60)/60)/24)+DATE(1970,1,1)</f>
        <v>40670.507326388892</v>
      </c>
      <c r="T1942" s="9">
        <f>((($I1942/60)/60)/24)+DATE(1970,1,1)</f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IF($D1943=0,0,$E1943*100/$D1943)</f>
        <v>126.11835600000001</v>
      </c>
      <c r="P1943">
        <f>$E1943/$L1943</f>
        <v>64.570118779438872</v>
      </c>
      <c r="Q1943" t="str">
        <f>LEFT($N1943,SEARCH("/",$N1943) - 1)</f>
        <v>technology</v>
      </c>
      <c r="R1943" t="str">
        <f>RIGHT($N1943,LEN($N1943) - SEARCH("/",$N1943))</f>
        <v>hardware</v>
      </c>
      <c r="S1943" s="9">
        <f>((($J1943/60)/60)/24)+DATE(1970,1,1)</f>
        <v>41744.290868055556</v>
      </c>
      <c r="T1943" s="9">
        <f>((($I1943/60)/60)/24)+DATE(1970,1,1)</f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IF($D1944=0,0,$E1944*100/$D1944)</f>
        <v>138.44033333333334</v>
      </c>
      <c r="P1944">
        <f>$E1944/$L1944</f>
        <v>87.436000000000007</v>
      </c>
      <c r="Q1944" t="str">
        <f>LEFT($N1944,SEARCH("/",$N1944) - 1)</f>
        <v>technology</v>
      </c>
      <c r="R1944" t="str">
        <f>RIGHT($N1944,LEN($N1944) - SEARCH("/",$N1944))</f>
        <v>hardware</v>
      </c>
      <c r="S1944" s="9">
        <f>((($J1944/60)/60)/24)+DATE(1970,1,1)</f>
        <v>40638.828009259261</v>
      </c>
      <c r="T1944" s="9">
        <f>((($I1944/60)/60)/24)+DATE(1970,1,1)</f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IF($D1945=0,0,$E1945*100/$D1945)</f>
        <v>1705.25</v>
      </c>
      <c r="P1945">
        <f>$E1945/$L1945</f>
        <v>68.815577078288939</v>
      </c>
      <c r="Q1945" t="str">
        <f>LEFT($N1945,SEARCH("/",$N1945) - 1)</f>
        <v>technology</v>
      </c>
      <c r="R1945" t="str">
        <f>RIGHT($N1945,LEN($N1945) - SEARCH("/",$N1945))</f>
        <v>hardware</v>
      </c>
      <c r="S1945" s="9">
        <f>((($J1945/60)/60)/24)+DATE(1970,1,1)</f>
        <v>42548.269861111112</v>
      </c>
      <c r="T1945" s="9">
        <f>((($I1945/60)/60)/24)+DATE(1970,1,1)</f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IF($D1946=0,0,$E1946*100/$D1946)</f>
        <v>788.05550000000005</v>
      </c>
      <c r="P1946">
        <f>$E1946/$L1946</f>
        <v>176.200223588597</v>
      </c>
      <c r="Q1946" t="str">
        <f>LEFT($N1946,SEARCH("/",$N1946) - 1)</f>
        <v>technology</v>
      </c>
      <c r="R1946" t="str">
        <f>RIGHT($N1946,LEN($N1946) - SEARCH("/",$N1946))</f>
        <v>hardware</v>
      </c>
      <c r="S1946" s="9">
        <f>((($J1946/60)/60)/24)+DATE(1970,1,1)</f>
        <v>41730.584374999999</v>
      </c>
      <c r="T1946" s="9">
        <f>((($I1946/60)/60)/24)+DATE(1970,1,1)</f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IF($D1947=0,0,$E1947*100/$D1947)</f>
        <v>348.01799999999997</v>
      </c>
      <c r="P1947">
        <f>$E1947/$L1947</f>
        <v>511.79117647058825</v>
      </c>
      <c r="Q1947" t="str">
        <f>LEFT($N1947,SEARCH("/",$N1947) - 1)</f>
        <v>technology</v>
      </c>
      <c r="R1947" t="str">
        <f>RIGHT($N1947,LEN($N1947) - SEARCH("/",$N1947))</f>
        <v>hardware</v>
      </c>
      <c r="S1947" s="9">
        <f>((($J1947/60)/60)/24)+DATE(1970,1,1)</f>
        <v>42157.251828703709</v>
      </c>
      <c r="T1947" s="9">
        <f>((($I1947/60)/60)/24)+DATE(1970,1,1)</f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IF($D1948=0,0,$E1948*100/$D1948)</f>
        <v>149.74666666666667</v>
      </c>
      <c r="P1948">
        <f>$E1948/$L1948</f>
        <v>160.44285714285715</v>
      </c>
      <c r="Q1948" t="str">
        <f>LEFT($N1948,SEARCH("/",$N1948) - 1)</f>
        <v>technology</v>
      </c>
      <c r="R1948" t="str">
        <f>RIGHT($N1948,LEN($N1948) - SEARCH("/",$N1948))</f>
        <v>hardware</v>
      </c>
      <c r="S1948" s="9">
        <f>((($J1948/60)/60)/24)+DATE(1970,1,1)</f>
        <v>41689.150011574071</v>
      </c>
      <c r="T1948" s="9">
        <f>((($I1948/60)/60)/24)+DATE(1970,1,1)</f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IF($D1949=0,0,$E1949*100/$D1949)</f>
        <v>100.63375000000001</v>
      </c>
      <c r="P1949">
        <f>$E1949/$L1949</f>
        <v>35.003043478260871</v>
      </c>
      <c r="Q1949" t="str">
        <f>LEFT($N1949,SEARCH("/",$N1949) - 1)</f>
        <v>technology</v>
      </c>
      <c r="R1949" t="str">
        <f>RIGHT($N1949,LEN($N1949) - SEARCH("/",$N1949))</f>
        <v>hardware</v>
      </c>
      <c r="S1949" s="9">
        <f>((($J1949/60)/60)/24)+DATE(1970,1,1)</f>
        <v>40102.918055555558</v>
      </c>
      <c r="T1949" s="9">
        <f>((($I1949/60)/60)/24)+DATE(1970,1,1)</f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IF($D1950=0,0,$E1950*100/$D1950)</f>
        <v>800.21100000000001</v>
      </c>
      <c r="P1950">
        <f>$E1950/$L1950</f>
        <v>188.50671378091872</v>
      </c>
      <c r="Q1950" t="str">
        <f>LEFT($N1950,SEARCH("/",$N1950) - 1)</f>
        <v>technology</v>
      </c>
      <c r="R1950" t="str">
        <f>RIGHT($N1950,LEN($N1950) - SEARCH("/",$N1950))</f>
        <v>hardware</v>
      </c>
      <c r="S1950" s="9">
        <f>((($J1950/60)/60)/24)+DATE(1970,1,1)</f>
        <v>42473.604270833333</v>
      </c>
      <c r="T1950" s="9">
        <f>((($I1950/60)/60)/24)+DATE(1970,1,1)</f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IF($D1951=0,0,$E1951*100/$D1951)</f>
        <v>106.0026</v>
      </c>
      <c r="P1951">
        <f>$E1951/$L1951</f>
        <v>56.204984093319197</v>
      </c>
      <c r="Q1951" t="str">
        <f>LEFT($N1951,SEARCH("/",$N1951) - 1)</f>
        <v>technology</v>
      </c>
      <c r="R1951" t="str">
        <f>RIGHT($N1951,LEN($N1951) - SEARCH("/",$N1951))</f>
        <v>hardware</v>
      </c>
      <c r="S1951" s="9">
        <f>((($J1951/60)/60)/24)+DATE(1970,1,1)</f>
        <v>41800.423043981478</v>
      </c>
      <c r="T1951" s="9">
        <f>((($I1951/60)/60)/24)+DATE(1970,1,1)</f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IF($D1952=0,0,$E1952*100/$D1952)</f>
        <v>200.51866666666666</v>
      </c>
      <c r="P1952">
        <f>$E1952/$L1952</f>
        <v>51.3054157782516</v>
      </c>
      <c r="Q1952" t="str">
        <f>LEFT($N1952,SEARCH("/",$N1952) - 1)</f>
        <v>technology</v>
      </c>
      <c r="R1952" t="str">
        <f>RIGHT($N1952,LEN($N1952) - SEARCH("/",$N1952))</f>
        <v>hardware</v>
      </c>
      <c r="S1952" s="9">
        <f>((($J1952/60)/60)/24)+DATE(1970,1,1)</f>
        <v>40624.181400462963</v>
      </c>
      <c r="T1952" s="9">
        <f>((($I1952/60)/60)/24)+DATE(1970,1,1)</f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IF($D1953=0,0,$E1953*100/$D1953)</f>
        <v>212.44399999999999</v>
      </c>
      <c r="P1953">
        <f>$E1953/$L1953</f>
        <v>127.36450839328538</v>
      </c>
      <c r="Q1953" t="str">
        <f>LEFT($N1953,SEARCH("/",$N1953) - 1)</f>
        <v>technology</v>
      </c>
      <c r="R1953" t="str">
        <f>RIGHT($N1953,LEN($N1953) - SEARCH("/",$N1953))</f>
        <v>hardware</v>
      </c>
      <c r="S1953" s="9">
        <f>((($J1953/60)/60)/24)+DATE(1970,1,1)</f>
        <v>42651.420567129629</v>
      </c>
      <c r="T1953" s="9">
        <f>((($I1953/60)/60)/24)+DATE(1970,1,1)</f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IF($D1954=0,0,$E1954*100/$D1954)</f>
        <v>198.47237142857142</v>
      </c>
      <c r="P1954">
        <f>$E1954/$L1954</f>
        <v>101.85532258064516</v>
      </c>
      <c r="Q1954" t="str">
        <f>LEFT($N1954,SEARCH("/",$N1954) - 1)</f>
        <v>technology</v>
      </c>
      <c r="R1954" t="str">
        <f>RIGHT($N1954,LEN($N1954) - SEARCH("/",$N1954))</f>
        <v>hardware</v>
      </c>
      <c r="S1954" s="9">
        <f>((($J1954/60)/60)/24)+DATE(1970,1,1)</f>
        <v>41526.60665509259</v>
      </c>
      <c r="T1954" s="9">
        <f>((($I1954/60)/60)/24)+DATE(1970,1,1)</f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IF($D1955=0,0,$E1955*100/$D1955)</f>
        <v>225.94666666666666</v>
      </c>
      <c r="P1955">
        <f>$E1955/$L1955</f>
        <v>230.55782312925169</v>
      </c>
      <c r="Q1955" t="str">
        <f>LEFT($N1955,SEARCH("/",$N1955) - 1)</f>
        <v>technology</v>
      </c>
      <c r="R1955" t="str">
        <f>RIGHT($N1955,LEN($N1955) - SEARCH("/",$N1955))</f>
        <v>hardware</v>
      </c>
      <c r="S1955" s="9">
        <f>((($J1955/60)/60)/24)+DATE(1970,1,1)</f>
        <v>40941.199826388889</v>
      </c>
      <c r="T1955" s="9">
        <f>((($I1955/60)/60)/24)+DATE(1970,1,1)</f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IF($D1956=0,0,$E1956*100/$D1956)</f>
        <v>698.94799999999998</v>
      </c>
      <c r="P1956">
        <f>$E1956/$L1956</f>
        <v>842.10602409638557</v>
      </c>
      <c r="Q1956" t="str">
        <f>LEFT($N1956,SEARCH("/",$N1956) - 1)</f>
        <v>technology</v>
      </c>
      <c r="R1956" t="str">
        <f>RIGHT($N1956,LEN($N1956) - SEARCH("/",$N1956))</f>
        <v>hardware</v>
      </c>
      <c r="S1956" s="9">
        <f>((($J1956/60)/60)/24)+DATE(1970,1,1)</f>
        <v>42394.580740740741</v>
      </c>
      <c r="T1956" s="9">
        <f>((($I1956/60)/60)/24)+DATE(1970,1,1)</f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IF($D1957=0,0,$E1957*100/$D1957)</f>
        <v>398.59528571428569</v>
      </c>
      <c r="P1957">
        <f>$E1957/$L1957</f>
        <v>577.27593103448271</v>
      </c>
      <c r="Q1957" t="str">
        <f>LEFT($N1957,SEARCH("/",$N1957) - 1)</f>
        <v>technology</v>
      </c>
      <c r="R1957" t="str">
        <f>RIGHT($N1957,LEN($N1957) - SEARCH("/",$N1957))</f>
        <v>hardware</v>
      </c>
      <c r="S1957" s="9">
        <f>((($J1957/60)/60)/24)+DATE(1970,1,1)</f>
        <v>41020.271770833337</v>
      </c>
      <c r="T1957" s="9">
        <f>((($I1957/60)/60)/24)+DATE(1970,1,1)</f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IF($D1958=0,0,$E1958*100/$D1958)</f>
        <v>294.03333333333336</v>
      </c>
      <c r="P1958">
        <f>$E1958/$L1958</f>
        <v>483.34246575342468</v>
      </c>
      <c r="Q1958" t="str">
        <f>LEFT($N1958,SEARCH("/",$N1958) - 1)</f>
        <v>technology</v>
      </c>
      <c r="R1958" t="str">
        <f>RIGHT($N1958,LEN($N1958) - SEARCH("/",$N1958))</f>
        <v>hardware</v>
      </c>
      <c r="S1958" s="9">
        <f>((($J1958/60)/60)/24)+DATE(1970,1,1)</f>
        <v>42067.923668981486</v>
      </c>
      <c r="T1958" s="9">
        <f>((($I1958/60)/60)/24)+DATE(1970,1,1)</f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IF($D1959=0,0,$E1959*100/$D1959)</f>
        <v>167.50470000000001</v>
      </c>
      <c r="P1959">
        <f>$E1959/$L1959</f>
        <v>76.138500000000008</v>
      </c>
      <c r="Q1959" t="str">
        <f>LEFT($N1959,SEARCH("/",$N1959) - 1)</f>
        <v>technology</v>
      </c>
      <c r="R1959" t="str">
        <f>RIGHT($N1959,LEN($N1959) - SEARCH("/",$N1959))</f>
        <v>hardware</v>
      </c>
      <c r="S1959" s="9">
        <f>((($J1959/60)/60)/24)+DATE(1970,1,1)</f>
        <v>41179.098530092589</v>
      </c>
      <c r="T1959" s="9">
        <f>((($I1959/60)/60)/24)+DATE(1970,1,1)</f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IF($D1960=0,0,$E1960*100/$D1960)</f>
        <v>1435.5717142857143</v>
      </c>
      <c r="P1960">
        <f>$E1960/$L1960</f>
        <v>74.107684365781708</v>
      </c>
      <c r="Q1960" t="str">
        <f>LEFT($N1960,SEARCH("/",$N1960) - 1)</f>
        <v>technology</v>
      </c>
      <c r="R1960" t="str">
        <f>RIGHT($N1960,LEN($N1960) - SEARCH("/",$N1960))</f>
        <v>hardware</v>
      </c>
      <c r="S1960" s="9">
        <f>((($J1960/60)/60)/24)+DATE(1970,1,1)</f>
        <v>41326.987974537034</v>
      </c>
      <c r="T1960" s="9">
        <f>((($I1960/60)/60)/24)+DATE(1970,1,1)</f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IF($D1961=0,0,$E1961*100/$D1961)</f>
        <v>156.73439999999999</v>
      </c>
      <c r="P1961">
        <f>$E1961/$L1961</f>
        <v>36.965660377358489</v>
      </c>
      <c r="Q1961" t="str">
        <f>LEFT($N1961,SEARCH("/",$N1961) - 1)</f>
        <v>technology</v>
      </c>
      <c r="R1961" t="str">
        <f>RIGHT($N1961,LEN($N1961) - SEARCH("/",$N1961))</f>
        <v>hardware</v>
      </c>
      <c r="S1961" s="9">
        <f>((($J1961/60)/60)/24)+DATE(1970,1,1)</f>
        <v>41871.845601851855</v>
      </c>
      <c r="T1961" s="9">
        <f>((($I1961/60)/60)/24)+DATE(1970,1,1)</f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IF($D1962=0,0,$E1962*100/$D1962)</f>
        <v>117.90285714285714</v>
      </c>
      <c r="P1962">
        <f>$E1962/$L1962</f>
        <v>2500.969696969697</v>
      </c>
      <c r="Q1962" t="str">
        <f>LEFT($N1962,SEARCH("/",$N1962) - 1)</f>
        <v>technology</v>
      </c>
      <c r="R1962" t="str">
        <f>RIGHT($N1962,LEN($N1962) - SEARCH("/",$N1962))</f>
        <v>hardware</v>
      </c>
      <c r="S1962" s="9">
        <f>((($J1962/60)/60)/24)+DATE(1970,1,1)</f>
        <v>41964.362743055557</v>
      </c>
      <c r="T1962" s="9">
        <f>((($I1962/60)/60)/24)+DATE(1970,1,1)</f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IF($D1963=0,0,$E1963*100/$D1963)</f>
        <v>1105.3812</v>
      </c>
      <c r="P1963">
        <f>$E1963/$L1963</f>
        <v>67.690214329454989</v>
      </c>
      <c r="Q1963" t="str">
        <f>LEFT($N1963,SEARCH("/",$N1963) - 1)</f>
        <v>technology</v>
      </c>
      <c r="R1963" t="str">
        <f>RIGHT($N1963,LEN($N1963) - SEARCH("/",$N1963))</f>
        <v>hardware</v>
      </c>
      <c r="S1963" s="9">
        <f>((($J1963/60)/60)/24)+DATE(1970,1,1)</f>
        <v>41148.194641203707</v>
      </c>
      <c r="T1963" s="9">
        <f>((($I1963/60)/60)/24)+DATE(1970,1,1)</f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IF($D1964=0,0,$E1964*100/$D1964)</f>
        <v>192.92500000000001</v>
      </c>
      <c r="P1964">
        <f>$E1964/$L1964</f>
        <v>63.04738562091503</v>
      </c>
      <c r="Q1964" t="str">
        <f>LEFT($N1964,SEARCH("/",$N1964) - 1)</f>
        <v>technology</v>
      </c>
      <c r="R1964" t="str">
        <f>RIGHT($N1964,LEN($N1964) - SEARCH("/",$N1964))</f>
        <v>hardware</v>
      </c>
      <c r="S1964" s="9">
        <f>((($J1964/60)/60)/24)+DATE(1970,1,1)</f>
        <v>41742.780509259261</v>
      </c>
      <c r="T1964" s="9">
        <f>((($I1964/60)/60)/24)+DATE(1970,1,1)</f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IF($D1965=0,0,$E1965*100/$D1965)</f>
        <v>126.88421052631578</v>
      </c>
      <c r="P1965">
        <f>$E1965/$L1965</f>
        <v>117.6</v>
      </c>
      <c r="Q1965" t="str">
        <f>LEFT($N1965,SEARCH("/",$N1965) - 1)</f>
        <v>technology</v>
      </c>
      <c r="R1965" t="str">
        <f>RIGHT($N1965,LEN($N1965) - SEARCH("/",$N1965))</f>
        <v>hardware</v>
      </c>
      <c r="S1965" s="9">
        <f>((($J1965/60)/60)/24)+DATE(1970,1,1)</f>
        <v>41863.429791666669</v>
      </c>
      <c r="T1965" s="9">
        <f>((($I1965/60)/60)/24)+DATE(1970,1,1)</f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IF($D1966=0,0,$E1966*100/$D1966)</f>
        <v>259.57748878923769</v>
      </c>
      <c r="P1966">
        <f>$E1966/$L1966</f>
        <v>180.75185011709601</v>
      </c>
      <c r="Q1966" t="str">
        <f>LEFT($N1966,SEARCH("/",$N1966) - 1)</f>
        <v>technology</v>
      </c>
      <c r="R1966" t="str">
        <f>RIGHT($N1966,LEN($N1966) - SEARCH("/",$N1966))</f>
        <v>hardware</v>
      </c>
      <c r="S1966" s="9">
        <f>((($J1966/60)/60)/24)+DATE(1970,1,1)</f>
        <v>42452.272824074069</v>
      </c>
      <c r="T1966" s="9">
        <f>((($I1966/60)/60)/24)+DATE(1970,1,1)</f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IF($D1967=0,0,$E1967*100/$D1967)</f>
        <v>262.27999999999997</v>
      </c>
      <c r="P1967">
        <f>$E1967/$L1967</f>
        <v>127.32038834951456</v>
      </c>
      <c r="Q1967" t="str">
        <f>LEFT($N1967,SEARCH("/",$N1967) - 1)</f>
        <v>technology</v>
      </c>
      <c r="R1967" t="str">
        <f>RIGHT($N1967,LEN($N1967) - SEARCH("/",$N1967))</f>
        <v>hardware</v>
      </c>
      <c r="S1967" s="9">
        <f>((($J1967/60)/60)/24)+DATE(1970,1,1)</f>
        <v>40898.089236111111</v>
      </c>
      <c r="T1967" s="9">
        <f>((($I1967/60)/60)/24)+DATE(1970,1,1)</f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IF($D1968=0,0,$E1968*100/$D1968)</f>
        <v>206.74309</v>
      </c>
      <c r="P1968">
        <f>$E1968/$L1968</f>
        <v>136.6444745538665</v>
      </c>
      <c r="Q1968" t="str">
        <f>LEFT($N1968,SEARCH("/",$N1968) - 1)</f>
        <v>technology</v>
      </c>
      <c r="R1968" t="str">
        <f>RIGHT($N1968,LEN($N1968) - SEARCH("/",$N1968))</f>
        <v>hardware</v>
      </c>
      <c r="S1968" s="9">
        <f>((($J1968/60)/60)/24)+DATE(1970,1,1)</f>
        <v>41835.540486111109</v>
      </c>
      <c r="T1968" s="9">
        <f>((($I1968/60)/60)/24)+DATE(1970,1,1)</f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IF($D1969=0,0,$E1969*100/$D1969)</f>
        <v>370.13</v>
      </c>
      <c r="P1969">
        <f>$E1969/$L1969</f>
        <v>182.78024691358024</v>
      </c>
      <c r="Q1969" t="str">
        <f>LEFT($N1969,SEARCH("/",$N1969) - 1)</f>
        <v>technology</v>
      </c>
      <c r="R1969" t="str">
        <f>RIGHT($N1969,LEN($N1969) - SEARCH("/",$N1969))</f>
        <v>hardware</v>
      </c>
      <c r="S1969" s="9">
        <f>((($J1969/60)/60)/24)+DATE(1970,1,1)</f>
        <v>41730.663530092592</v>
      </c>
      <c r="T1969" s="9">
        <f>((($I1969/60)/60)/24)+DATE(1970,1,1)</f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IF($D1970=0,0,$E1970*100/$D1970)</f>
        <v>284.96600000000001</v>
      </c>
      <c r="P1970">
        <f>$E1970/$L1970</f>
        <v>279.37843137254902</v>
      </c>
      <c r="Q1970" t="str">
        <f>LEFT($N1970,SEARCH("/",$N1970) - 1)</f>
        <v>technology</v>
      </c>
      <c r="R1970" t="str">
        <f>RIGHT($N1970,LEN($N1970) - SEARCH("/",$N1970))</f>
        <v>hardware</v>
      </c>
      <c r="S1970" s="9">
        <f>((($J1970/60)/60)/24)+DATE(1970,1,1)</f>
        <v>42676.586979166663</v>
      </c>
      <c r="T1970" s="9">
        <f>((($I1970/60)/60)/24)+DATE(1970,1,1)</f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IF($D1971=0,0,$E1971*100/$D1971)</f>
        <v>579.08000000000004</v>
      </c>
      <c r="P1971">
        <f>$E1971/$L1971</f>
        <v>61.375728669846318</v>
      </c>
      <c r="Q1971" t="str">
        <f>LEFT($N1971,SEARCH("/",$N1971) - 1)</f>
        <v>technology</v>
      </c>
      <c r="R1971" t="str">
        <f>RIGHT($N1971,LEN($N1971) - SEARCH("/",$N1971))</f>
        <v>hardware</v>
      </c>
      <c r="S1971" s="9">
        <f>((($J1971/60)/60)/24)+DATE(1970,1,1)</f>
        <v>42557.792453703703</v>
      </c>
      <c r="T1971" s="9">
        <f>((($I1971/60)/60)/24)+DATE(1970,1,1)</f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IF($D1972=0,0,$E1972*100/$D1972)</f>
        <v>1131.8</v>
      </c>
      <c r="P1972">
        <f>$E1972/$L1972</f>
        <v>80.727532097004286</v>
      </c>
      <c r="Q1972" t="str">
        <f>LEFT($N1972,SEARCH("/",$N1972) - 1)</f>
        <v>technology</v>
      </c>
      <c r="R1972" t="str">
        <f>RIGHT($N1972,LEN($N1972) - SEARCH("/",$N1972))</f>
        <v>hardware</v>
      </c>
      <c r="S1972" s="9">
        <f>((($J1972/60)/60)/24)+DATE(1970,1,1)</f>
        <v>41324.193298611113</v>
      </c>
      <c r="T1972" s="9">
        <f>((($I1972/60)/60)/24)+DATE(1970,1,1)</f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IF($D1973=0,0,$E1973*100/$D1973)</f>
        <v>263.02771750000005</v>
      </c>
      <c r="P1973">
        <f>$E1973/$L1973</f>
        <v>272.35590732591254</v>
      </c>
      <c r="Q1973" t="str">
        <f>LEFT($N1973,SEARCH("/",$N1973) - 1)</f>
        <v>technology</v>
      </c>
      <c r="R1973" t="str">
        <f>RIGHT($N1973,LEN($N1973) - SEARCH("/",$N1973))</f>
        <v>hardware</v>
      </c>
      <c r="S1973" s="9">
        <f>((($J1973/60)/60)/24)+DATE(1970,1,1)</f>
        <v>41561.500706018516</v>
      </c>
      <c r="T1973" s="9">
        <f>((($I1973/60)/60)/24)+DATE(1970,1,1)</f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IF($D1974=0,0,$E1974*100/$D1974)</f>
        <v>674.48</v>
      </c>
      <c r="P1974">
        <f>$E1974/$L1974</f>
        <v>70.848739495798313</v>
      </c>
      <c r="Q1974" t="str">
        <f>LEFT($N1974,SEARCH("/",$N1974) - 1)</f>
        <v>technology</v>
      </c>
      <c r="R1974" t="str">
        <f>RIGHT($N1974,LEN($N1974) - SEARCH("/",$N1974))</f>
        <v>hardware</v>
      </c>
      <c r="S1974" s="9">
        <f>((($J1974/60)/60)/24)+DATE(1970,1,1)</f>
        <v>41201.012083333335</v>
      </c>
      <c r="T1974" s="9">
        <f>((($I1974/60)/60)/24)+DATE(1970,1,1)</f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IF($D1975=0,0,$E1975*100/$D1975)</f>
        <v>256.83081313131311</v>
      </c>
      <c r="P1975">
        <f>$E1975/$L1975</f>
        <v>247.94003412969283</v>
      </c>
      <c r="Q1975" t="str">
        <f>LEFT($N1975,SEARCH("/",$N1975) - 1)</f>
        <v>technology</v>
      </c>
      <c r="R1975" t="str">
        <f>RIGHT($N1975,LEN($N1975) - SEARCH("/",$N1975))</f>
        <v>hardware</v>
      </c>
      <c r="S1975" s="9">
        <f>((($J1975/60)/60)/24)+DATE(1970,1,1)</f>
        <v>42549.722962962958</v>
      </c>
      <c r="T1975" s="9">
        <f>((($I1975/60)/60)/24)+DATE(1970,1,1)</f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IF($D1976=0,0,$E1976*100/$D1976)</f>
        <v>375.49599999999998</v>
      </c>
      <c r="P1976">
        <f>$E1976/$L1976</f>
        <v>186.81393034825871</v>
      </c>
      <c r="Q1976" t="str">
        <f>LEFT($N1976,SEARCH("/",$N1976) - 1)</f>
        <v>technology</v>
      </c>
      <c r="R1976" t="str">
        <f>RIGHT($N1976,LEN($N1976) - SEARCH("/",$N1976))</f>
        <v>hardware</v>
      </c>
      <c r="S1976" s="9">
        <f>((($J1976/60)/60)/24)+DATE(1970,1,1)</f>
        <v>41445.334131944444</v>
      </c>
      <c r="T1976" s="9">
        <f>((($I1976/60)/60)/24)+DATE(1970,1,1)</f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IF($D1977=0,0,$E1977*100/$D1977)</f>
        <v>208.70837499999996</v>
      </c>
      <c r="P1977">
        <f>$E1977/$L1977</f>
        <v>131.98948616600788</v>
      </c>
      <c r="Q1977" t="str">
        <f>LEFT($N1977,SEARCH("/",$N1977) - 1)</f>
        <v>technology</v>
      </c>
      <c r="R1977" t="str">
        <f>RIGHT($N1977,LEN($N1977) - SEARCH("/",$N1977))</f>
        <v>hardware</v>
      </c>
      <c r="S1977" s="9">
        <f>((($J1977/60)/60)/24)+DATE(1970,1,1)</f>
        <v>41313.755219907405</v>
      </c>
      <c r="T1977" s="9">
        <f>((($I1977/60)/60)/24)+DATE(1970,1,1)</f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IF($D1978=0,0,$E1978*100/$D1978)</f>
        <v>346.6</v>
      </c>
      <c r="P1978">
        <f>$E1978/$L1978</f>
        <v>29.310782241014799</v>
      </c>
      <c r="Q1978" t="str">
        <f>LEFT($N1978,SEARCH("/",$N1978) - 1)</f>
        <v>technology</v>
      </c>
      <c r="R1978" t="str">
        <f>RIGHT($N1978,LEN($N1978) - SEARCH("/",$N1978))</f>
        <v>hardware</v>
      </c>
      <c r="S1978" s="9">
        <f>((($J1978/60)/60)/24)+DATE(1970,1,1)</f>
        <v>41438.899594907409</v>
      </c>
      <c r="T1978" s="9">
        <f>((($I1978/60)/60)/24)+DATE(1970,1,1)</f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IF($D1979=0,0,$E1979*100/$D1979)</f>
        <v>402.33</v>
      </c>
      <c r="P1979">
        <f>$E1979/$L1979</f>
        <v>245.02436053593178</v>
      </c>
      <c r="Q1979" t="str">
        <f>LEFT($N1979,SEARCH("/",$N1979) - 1)</f>
        <v>technology</v>
      </c>
      <c r="R1979" t="str">
        <f>RIGHT($N1979,LEN($N1979) - SEARCH("/",$N1979))</f>
        <v>hardware</v>
      </c>
      <c r="S1979" s="9">
        <f>((($J1979/60)/60)/24)+DATE(1970,1,1)</f>
        <v>42311.216898148152</v>
      </c>
      <c r="T1979" s="9">
        <f>((($I1979/60)/60)/24)+DATE(1970,1,1)</f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IF($D1980=0,0,$E1980*100/$D1980)</f>
        <v>1026.8451399999999</v>
      </c>
      <c r="P1980">
        <f>$E1980/$L1980</f>
        <v>1323.2540463917526</v>
      </c>
      <c r="Q1980" t="str">
        <f>LEFT($N1980,SEARCH("/",$N1980) - 1)</f>
        <v>technology</v>
      </c>
      <c r="R1980" t="str">
        <f>RIGHT($N1980,LEN($N1980) - SEARCH("/",$N1980))</f>
        <v>hardware</v>
      </c>
      <c r="S1980" s="9">
        <f>((($J1980/60)/60)/24)+DATE(1970,1,1)</f>
        <v>41039.225601851853</v>
      </c>
      <c r="T1980" s="9">
        <f>((($I1980/60)/60)/24)+DATE(1970,1,1)</f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IF($D1981=0,0,$E1981*100/$D1981)</f>
        <v>114.901155</v>
      </c>
      <c r="P1981">
        <f>$E1981/$L1981</f>
        <v>282.65966789667897</v>
      </c>
      <c r="Q1981" t="str">
        <f>LEFT($N1981,SEARCH("/",$N1981) - 1)</f>
        <v>technology</v>
      </c>
      <c r="R1981" t="str">
        <f>RIGHT($N1981,LEN($N1981) - SEARCH("/",$N1981))</f>
        <v>hardware</v>
      </c>
      <c r="S1981" s="9">
        <f>((($J1981/60)/60)/24)+DATE(1970,1,1)</f>
        <v>42290.460023148145</v>
      </c>
      <c r="T1981" s="9">
        <f>((($I1981/60)/60)/24)+DATE(1970,1,1)</f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IF($D1982=0,0,$E1982*100/$D1982)</f>
        <v>354.82402000000002</v>
      </c>
      <c r="P1982">
        <f>$E1982/$L1982</f>
        <v>91.214401028277635</v>
      </c>
      <c r="Q1982" t="str">
        <f>LEFT($N1982,SEARCH("/",$N1982) - 1)</f>
        <v>technology</v>
      </c>
      <c r="R1982" t="str">
        <f>RIGHT($N1982,LEN($N1982) - SEARCH("/",$N1982))</f>
        <v>hardware</v>
      </c>
      <c r="S1982" s="9">
        <f>((($J1982/60)/60)/24)+DATE(1970,1,1)</f>
        <v>42423.542384259257</v>
      </c>
      <c r="T1982" s="9">
        <f>((($I1982/60)/60)/24)+DATE(1970,1,1)</f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IF($D1983=0,0,$E1983*100/$D1983)</f>
        <v>5.08</v>
      </c>
      <c r="P1983">
        <f>$E1983/$L1983</f>
        <v>31.75</v>
      </c>
      <c r="Q1983" t="str">
        <f>LEFT($N1983,SEARCH("/",$N1983) - 1)</f>
        <v>photography</v>
      </c>
      <c r="R1983" t="str">
        <f>RIGHT($N1983,LEN($N1983) - SEARCH("/",$N1983))</f>
        <v>people</v>
      </c>
      <c r="S1983" s="9">
        <f>((($J1983/60)/60)/24)+DATE(1970,1,1)</f>
        <v>41799.725289351853</v>
      </c>
      <c r="T1983" s="9">
        <f>((($I1983/60)/60)/24)+DATE(1970,1,1)</f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IF($D1984=0,0,$E1984*100/$D1984)</f>
        <v>0</v>
      </c>
      <c r="P1984" t="e">
        <f>$E1984/$L1984</f>
        <v>#DIV/0!</v>
      </c>
      <c r="Q1984" t="str">
        <f>LEFT($N1984,SEARCH("/",$N1984) - 1)</f>
        <v>photography</v>
      </c>
      <c r="R1984" t="str">
        <f>RIGHT($N1984,LEN($N1984) - SEARCH("/",$N1984))</f>
        <v>people</v>
      </c>
      <c r="S1984" s="9">
        <f>((($J1984/60)/60)/24)+DATE(1970,1,1)</f>
        <v>42678.586655092593</v>
      </c>
      <c r="T1984" s="9">
        <f>((($I1984/60)/60)/24)+DATE(1970,1,1)</f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IF($D1985=0,0,$E1985*100/$D1985)</f>
        <v>4.3</v>
      </c>
      <c r="P1985">
        <f>$E1985/$L1985</f>
        <v>88.6875</v>
      </c>
      <c r="Q1985" t="str">
        <f>LEFT($N1985,SEARCH("/",$N1985) - 1)</f>
        <v>photography</v>
      </c>
      <c r="R1985" t="str">
        <f>RIGHT($N1985,LEN($N1985) - SEARCH("/",$N1985))</f>
        <v>people</v>
      </c>
      <c r="S1985" s="9">
        <f>((($J1985/60)/60)/24)+DATE(1970,1,1)</f>
        <v>42593.011782407411</v>
      </c>
      <c r="T1985" s="9">
        <f>((($I1985/60)/60)/24)+DATE(1970,1,1)</f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IF($D1986=0,0,$E1986*100/$D1986)</f>
        <v>21.146666666666668</v>
      </c>
      <c r="P1986">
        <f>$E1986/$L1986</f>
        <v>453.14285714285717</v>
      </c>
      <c r="Q1986" t="str">
        <f>LEFT($N1986,SEARCH("/",$N1986) - 1)</f>
        <v>photography</v>
      </c>
      <c r="R1986" t="str">
        <f>RIGHT($N1986,LEN($N1986) - SEARCH("/",$N1986))</f>
        <v>people</v>
      </c>
      <c r="S1986" s="9">
        <f>((($J1986/60)/60)/24)+DATE(1970,1,1)</f>
        <v>41913.790289351848</v>
      </c>
      <c r="T1986" s="9">
        <f>((($I1986/60)/60)/24)+DATE(1970,1,1)</f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IF($D1987=0,0,$E1987*100/$D1987)</f>
        <v>3.1875</v>
      </c>
      <c r="P1987">
        <f>$E1987/$L1987</f>
        <v>12.75</v>
      </c>
      <c r="Q1987" t="str">
        <f>LEFT($N1987,SEARCH("/",$N1987) - 1)</f>
        <v>photography</v>
      </c>
      <c r="R1987" t="str">
        <f>RIGHT($N1987,LEN($N1987) - SEARCH("/",$N1987))</f>
        <v>people</v>
      </c>
      <c r="S1987" s="9">
        <f>((($J1987/60)/60)/24)+DATE(1970,1,1)</f>
        <v>42555.698738425926</v>
      </c>
      <c r="T1987" s="9">
        <f>((($I1987/60)/60)/24)+DATE(1970,1,1)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IF($D1988=0,0,$E1988*100/$D1988)</f>
        <v>0.05</v>
      </c>
      <c r="P1988">
        <f>$E1988/$L1988</f>
        <v>1</v>
      </c>
      <c r="Q1988" t="str">
        <f>LEFT($N1988,SEARCH("/",$N1988) - 1)</f>
        <v>photography</v>
      </c>
      <c r="R1988" t="str">
        <f>RIGHT($N1988,LEN($N1988) - SEARCH("/",$N1988))</f>
        <v>people</v>
      </c>
      <c r="S1988" s="9">
        <f>((($J1988/60)/60)/24)+DATE(1970,1,1)</f>
        <v>42413.433831018512</v>
      </c>
      <c r="T1988" s="9">
        <f>((($I1988/60)/60)/24)+DATE(1970,1,1)</f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IF($D1989=0,0,$E1989*100/$D1989)</f>
        <v>42.472727272727276</v>
      </c>
      <c r="P1989">
        <f>$E1989/$L1989</f>
        <v>83.428571428571431</v>
      </c>
      <c r="Q1989" t="str">
        <f>LEFT($N1989,SEARCH("/",$N1989) - 1)</f>
        <v>photography</v>
      </c>
      <c r="R1989" t="str">
        <f>RIGHT($N1989,LEN($N1989) - SEARCH("/",$N1989))</f>
        <v>people</v>
      </c>
      <c r="S1989" s="9">
        <f>((($J1989/60)/60)/24)+DATE(1970,1,1)</f>
        <v>42034.639768518522</v>
      </c>
      <c r="T1989" s="9">
        <f>((($I1989/60)/60)/24)+DATE(1970,1,1)</f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IF($D1990=0,0,$E1990*100/$D1990)</f>
        <v>0.41666666666666669</v>
      </c>
      <c r="P1990">
        <f>$E1990/$L1990</f>
        <v>25</v>
      </c>
      <c r="Q1990" t="str">
        <f>LEFT($N1990,SEARCH("/",$N1990) - 1)</f>
        <v>photography</v>
      </c>
      <c r="R1990" t="str">
        <f>RIGHT($N1990,LEN($N1990) - SEARCH("/",$N1990))</f>
        <v>people</v>
      </c>
      <c r="S1990" s="9">
        <f>((($J1990/60)/60)/24)+DATE(1970,1,1)</f>
        <v>42206.763217592597</v>
      </c>
      <c r="T1990" s="9">
        <f>((($I1990/60)/60)/24)+DATE(1970,1,1)</f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IF($D1991=0,0,$E1991*100/$D1991)</f>
        <v>1</v>
      </c>
      <c r="P1991">
        <f>$E1991/$L1991</f>
        <v>50</v>
      </c>
      <c r="Q1991" t="str">
        <f>LEFT($N1991,SEARCH("/",$N1991) - 1)</f>
        <v>photography</v>
      </c>
      <c r="R1991" t="str">
        <f>RIGHT($N1991,LEN($N1991) - SEARCH("/",$N1991))</f>
        <v>people</v>
      </c>
      <c r="S1991" s="9">
        <f>((($J1991/60)/60)/24)+DATE(1970,1,1)</f>
        <v>42685.680648148147</v>
      </c>
      <c r="T1991" s="9">
        <f>((($I1991/60)/60)/24)+DATE(1970,1,1)</f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IF($D1992=0,0,$E1992*100/$D1992)</f>
        <v>16.966666666666665</v>
      </c>
      <c r="P1992">
        <f>$E1992/$L1992</f>
        <v>101.8</v>
      </c>
      <c r="Q1992" t="str">
        <f>LEFT($N1992,SEARCH("/",$N1992) - 1)</f>
        <v>photography</v>
      </c>
      <c r="R1992" t="str">
        <f>RIGHT($N1992,LEN($N1992) - SEARCH("/",$N1992))</f>
        <v>people</v>
      </c>
      <c r="S1992" s="9">
        <f>((($J1992/60)/60)/24)+DATE(1970,1,1)</f>
        <v>42398.195972222224</v>
      </c>
      <c r="T1992" s="9">
        <f>((($I1992/60)/60)/24)+DATE(1970,1,1)</f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IF($D1993=0,0,$E1993*100/$D1993)</f>
        <v>7</v>
      </c>
      <c r="P1993">
        <f>$E1993/$L1993</f>
        <v>46.666666666666664</v>
      </c>
      <c r="Q1993" t="str">
        <f>LEFT($N1993,SEARCH("/",$N1993) - 1)</f>
        <v>photography</v>
      </c>
      <c r="R1993" t="str">
        <f>RIGHT($N1993,LEN($N1993) - SEARCH("/",$N1993))</f>
        <v>people</v>
      </c>
      <c r="S1993" s="9">
        <f>((($J1993/60)/60)/24)+DATE(1970,1,1)</f>
        <v>42167.89335648148</v>
      </c>
      <c r="T1993" s="9">
        <f>((($I1993/60)/60)/24)+DATE(1970,1,1)</f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IF($D1994=0,0,$E1994*100/$D1994)</f>
        <v>0.13333333333333333</v>
      </c>
      <c r="P1994">
        <f>$E1994/$L1994</f>
        <v>1</v>
      </c>
      <c r="Q1994" t="str">
        <f>LEFT($N1994,SEARCH("/",$N1994) - 1)</f>
        <v>photography</v>
      </c>
      <c r="R1994" t="str">
        <f>RIGHT($N1994,LEN($N1994) - SEARCH("/",$N1994))</f>
        <v>people</v>
      </c>
      <c r="S1994" s="9">
        <f>((($J1994/60)/60)/24)+DATE(1970,1,1)</f>
        <v>42023.143414351856</v>
      </c>
      <c r="T1994" s="9">
        <f>((($I1994/60)/60)/24)+DATE(1970,1,1)</f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IF($D1995=0,0,$E1995*100/$D1995)</f>
        <v>0</v>
      </c>
      <c r="P1995" t="e">
        <f>$E1995/$L1995</f>
        <v>#DIV/0!</v>
      </c>
      <c r="Q1995" t="str">
        <f>LEFT($N1995,SEARCH("/",$N1995) - 1)</f>
        <v>photography</v>
      </c>
      <c r="R1995" t="str">
        <f>RIGHT($N1995,LEN($N1995) - SEARCH("/",$N1995))</f>
        <v>people</v>
      </c>
      <c r="S1995" s="9">
        <f>((($J1995/60)/60)/24)+DATE(1970,1,1)</f>
        <v>42329.58839120371</v>
      </c>
      <c r="T1995" s="9">
        <f>((($I1995/60)/60)/24)+DATE(1970,1,1)</f>
        <v>42359.58839120371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IF($D1996=0,0,$E1996*100/$D1996)</f>
        <v>0</v>
      </c>
      <c r="P1996" t="e">
        <f>$E1996/$L1996</f>
        <v>#DIV/0!</v>
      </c>
      <c r="Q1996" t="str">
        <f>LEFT($N1996,SEARCH("/",$N1996) - 1)</f>
        <v>photography</v>
      </c>
      <c r="R1996" t="str">
        <f>RIGHT($N1996,LEN($N1996) - SEARCH("/",$N1996))</f>
        <v>people</v>
      </c>
      <c r="S1996" s="9">
        <f>((($J1996/60)/60)/24)+DATE(1970,1,1)</f>
        <v>42651.006273148145</v>
      </c>
      <c r="T1996" s="9">
        <f>((($I1996/60)/60)/24)+DATE(1970,1,1)</f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IF($D1997=0,0,$E1997*100/$D1997)</f>
        <v>7.8</v>
      </c>
      <c r="P1997">
        <f>$E1997/$L1997</f>
        <v>26</v>
      </c>
      <c r="Q1997" t="str">
        <f>LEFT($N1997,SEARCH("/",$N1997) - 1)</f>
        <v>photography</v>
      </c>
      <c r="R1997" t="str">
        <f>RIGHT($N1997,LEN($N1997) - SEARCH("/",$N1997))</f>
        <v>people</v>
      </c>
      <c r="S1997" s="9">
        <f>((($J1997/60)/60)/24)+DATE(1970,1,1)</f>
        <v>42181.902037037042</v>
      </c>
      <c r="T1997" s="9">
        <f>((($I1997/60)/60)/24)+DATE(1970,1,1)</f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IF($D1998=0,0,$E1998*100/$D1998)</f>
        <v>0</v>
      </c>
      <c r="P1998" t="e">
        <f>$E1998/$L1998</f>
        <v>#DIV/0!</v>
      </c>
      <c r="Q1998" t="str">
        <f>LEFT($N1998,SEARCH("/",$N1998) - 1)</f>
        <v>photography</v>
      </c>
      <c r="R1998" t="str">
        <f>RIGHT($N1998,LEN($N1998) - SEARCH("/",$N1998))</f>
        <v>people</v>
      </c>
      <c r="S1998" s="9">
        <f>((($J1998/60)/60)/24)+DATE(1970,1,1)</f>
        <v>41800.819571759261</v>
      </c>
      <c r="T1998" s="9">
        <f>((($I1998/60)/60)/24)+DATE(1970,1,1)</f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IF($D1999=0,0,$E1999*100/$D1999)</f>
        <v>0</v>
      </c>
      <c r="P1999" t="e">
        <f>$E1999/$L1999</f>
        <v>#DIV/0!</v>
      </c>
      <c r="Q1999" t="str">
        <f>LEFT($N1999,SEARCH("/",$N1999) - 1)</f>
        <v>photography</v>
      </c>
      <c r="R1999" t="str">
        <f>RIGHT($N1999,LEN($N1999) - SEARCH("/",$N1999))</f>
        <v>people</v>
      </c>
      <c r="S1999" s="9">
        <f>((($J1999/60)/60)/24)+DATE(1970,1,1)</f>
        <v>41847.930694444447</v>
      </c>
      <c r="T1999" s="9">
        <f>((($I1999/60)/60)/24)+DATE(1970,1,1)</f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IF($D2000=0,0,$E2000*100/$D2000)</f>
        <v>26.2</v>
      </c>
      <c r="P2000">
        <f>$E2000/$L2000</f>
        <v>218.33333333333334</v>
      </c>
      <c r="Q2000" t="str">
        <f>LEFT($N2000,SEARCH("/",$N2000) - 1)</f>
        <v>photography</v>
      </c>
      <c r="R2000" t="str">
        <f>RIGHT($N2000,LEN($N2000) - SEARCH("/",$N2000))</f>
        <v>people</v>
      </c>
      <c r="S2000" s="9">
        <f>((($J2000/60)/60)/24)+DATE(1970,1,1)</f>
        <v>41807.118495370371</v>
      </c>
      <c r="T2000" s="9">
        <f>((($I2000/60)/60)/24)+DATE(1970,1,1)</f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IF($D2001=0,0,$E2001*100/$D2001)</f>
        <v>0.76129032258064511</v>
      </c>
      <c r="P2001">
        <f>$E2001/$L2001</f>
        <v>33.714285714285715</v>
      </c>
      <c r="Q2001" t="str">
        <f>LEFT($N2001,SEARCH("/",$N2001) - 1)</f>
        <v>photography</v>
      </c>
      <c r="R2001" t="str">
        <f>RIGHT($N2001,LEN($N2001) - SEARCH("/",$N2001))</f>
        <v>people</v>
      </c>
      <c r="S2001" s="9">
        <f>((($J2001/60)/60)/24)+DATE(1970,1,1)</f>
        <v>41926.482731481483</v>
      </c>
      <c r="T2001" s="9">
        <f>((($I2001/60)/60)/24)+DATE(1970,1,1)</f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IF($D2002=0,0,$E2002*100/$D2002)</f>
        <v>12.5</v>
      </c>
      <c r="P2002">
        <f>$E2002/$L2002</f>
        <v>25</v>
      </c>
      <c r="Q2002" t="str">
        <f>LEFT($N2002,SEARCH("/",$N2002) - 1)</f>
        <v>photography</v>
      </c>
      <c r="R2002" t="str">
        <f>RIGHT($N2002,LEN($N2002) - SEARCH("/",$N2002))</f>
        <v>people</v>
      </c>
      <c r="S2002" s="9">
        <f>((($J2002/60)/60)/24)+DATE(1970,1,1)</f>
        <v>42345.951539351852</v>
      </c>
      <c r="T2002" s="9">
        <f>((($I2002/60)/60)/24)+DATE(1970,1,1)</f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IF($D2003=0,0,$E2003*100/$D2003)</f>
        <v>382.12909090909091</v>
      </c>
      <c r="P2003">
        <f>$E2003/$L2003</f>
        <v>128.38790470372632</v>
      </c>
      <c r="Q2003" t="str">
        <f>LEFT($N2003,SEARCH("/",$N2003) - 1)</f>
        <v>technology</v>
      </c>
      <c r="R2003" t="str">
        <f>RIGHT($N2003,LEN($N2003) - SEARCH("/",$N2003))</f>
        <v>hardware</v>
      </c>
      <c r="S2003" s="9">
        <f>((($J2003/60)/60)/24)+DATE(1970,1,1)</f>
        <v>42136.209675925929</v>
      </c>
      <c r="T2003" s="9">
        <f>((($I2003/60)/60)/24)+DATE(1970,1,1)</f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IF($D2004=0,0,$E2004*100/$D2004)</f>
        <v>216.79422</v>
      </c>
      <c r="P2004">
        <f>$E2004/$L2004</f>
        <v>78.834261818181815</v>
      </c>
      <c r="Q2004" t="str">
        <f>LEFT($N2004,SEARCH("/",$N2004) - 1)</f>
        <v>technology</v>
      </c>
      <c r="R2004" t="str">
        <f>RIGHT($N2004,LEN($N2004) - SEARCH("/",$N2004))</f>
        <v>hardware</v>
      </c>
      <c r="S2004" s="9">
        <f>((($J2004/60)/60)/24)+DATE(1970,1,1)</f>
        <v>42728.71230324074</v>
      </c>
      <c r="T2004" s="9">
        <f>((($I2004/60)/60)/24)+DATE(1970,1,1)</f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IF($D2005=0,0,$E2005*100/$D2005)</f>
        <v>312</v>
      </c>
      <c r="P2005">
        <f>$E2005/$L2005</f>
        <v>91.764705882352942</v>
      </c>
      <c r="Q2005" t="str">
        <f>LEFT($N2005,SEARCH("/",$N2005) - 1)</f>
        <v>technology</v>
      </c>
      <c r="R2005" t="str">
        <f>RIGHT($N2005,LEN($N2005) - SEARCH("/",$N2005))</f>
        <v>hardware</v>
      </c>
      <c r="S2005" s="9">
        <f>((($J2005/60)/60)/24)+DATE(1970,1,1)</f>
        <v>40347.125601851854</v>
      </c>
      <c r="T2005" s="9">
        <f>((($I2005/60)/60)/24)+DATE(1970,1,1)</f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IF($D2006=0,0,$E2006*100/$D2006)</f>
        <v>234.42048</v>
      </c>
      <c r="P2006">
        <f>$E2006/$L2006</f>
        <v>331.10237288135596</v>
      </c>
      <c r="Q2006" t="str">
        <f>LEFT($N2006,SEARCH("/",$N2006) - 1)</f>
        <v>technology</v>
      </c>
      <c r="R2006" t="str">
        <f>RIGHT($N2006,LEN($N2006) - SEARCH("/",$N2006))</f>
        <v>hardware</v>
      </c>
      <c r="S2006" s="9">
        <f>((($J2006/60)/60)/24)+DATE(1970,1,1)</f>
        <v>41800.604895833334</v>
      </c>
      <c r="T2006" s="9">
        <f>((($I2006/60)/60)/24)+DATE(1970,1,1)</f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IF($D2007=0,0,$E2007*100/$D2007)</f>
        <v>123.6801</v>
      </c>
      <c r="P2007">
        <f>$E2007/$L2007</f>
        <v>194.26193717277485</v>
      </c>
      <c r="Q2007" t="str">
        <f>LEFT($N2007,SEARCH("/",$N2007) - 1)</f>
        <v>technology</v>
      </c>
      <c r="R2007" t="str">
        <f>RIGHT($N2007,LEN($N2007) - SEARCH("/",$N2007))</f>
        <v>hardware</v>
      </c>
      <c r="S2007" s="9">
        <f>((($J2007/60)/60)/24)+DATE(1970,1,1)</f>
        <v>41535.812708333331</v>
      </c>
      <c r="T2007" s="9">
        <f>((($I2007/60)/60)/24)+DATE(1970,1,1)</f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IF($D2008=0,0,$E2008*100/$D2008)</f>
        <v>247.84</v>
      </c>
      <c r="P2008">
        <f>$E2008/$L2008</f>
        <v>408.97689768976898</v>
      </c>
      <c r="Q2008" t="str">
        <f>LEFT($N2008,SEARCH("/",$N2008) - 1)</f>
        <v>technology</v>
      </c>
      <c r="R2008" t="str">
        <f>RIGHT($N2008,LEN($N2008) - SEARCH("/",$N2008))</f>
        <v>hardware</v>
      </c>
      <c r="S2008" s="9">
        <f>((($J2008/60)/60)/24)+DATE(1970,1,1)</f>
        <v>41941.500520833331</v>
      </c>
      <c r="T2008" s="9">
        <f>((($I2008/60)/60)/24)+DATE(1970,1,1)</f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IF($D2009=0,0,$E2009*100/$D2009)</f>
        <v>115.7092</v>
      </c>
      <c r="P2009">
        <f>$E2009/$L2009</f>
        <v>84.459270072992695</v>
      </c>
      <c r="Q2009" t="str">
        <f>LEFT($N2009,SEARCH("/",$N2009) - 1)</f>
        <v>technology</v>
      </c>
      <c r="R2009" t="str">
        <f>RIGHT($N2009,LEN($N2009) - SEARCH("/",$N2009))</f>
        <v>hardware</v>
      </c>
      <c r="S2009" s="9">
        <f>((($J2009/60)/60)/24)+DATE(1970,1,1)</f>
        <v>40347.837800925925</v>
      </c>
      <c r="T2009" s="9">
        <f>((($I2009/60)/60)/24)+DATE(1970,1,1)</f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IF($D2010=0,0,$E2010*100/$D2010)</f>
        <v>117.07484768810599</v>
      </c>
      <c r="P2010">
        <f>$E2010/$L2010</f>
        <v>44.853658536585364</v>
      </c>
      <c r="Q2010" t="str">
        <f>LEFT($N2010,SEARCH("/",$N2010) - 1)</f>
        <v>technology</v>
      </c>
      <c r="R2010" t="str">
        <f>RIGHT($N2010,LEN($N2010) - SEARCH("/",$N2010))</f>
        <v>hardware</v>
      </c>
      <c r="S2010" s="9">
        <f>((($J2010/60)/60)/24)+DATE(1970,1,1)</f>
        <v>40761.604421296295</v>
      </c>
      <c r="T2010" s="9">
        <f>((($I2010/60)/60)/24)+DATE(1970,1,1)</f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IF($D2011=0,0,$E2011*100/$D2011)</f>
        <v>305.15800000000002</v>
      </c>
      <c r="P2011">
        <f>$E2011/$L2011</f>
        <v>383.3643216080402</v>
      </c>
      <c r="Q2011" t="str">
        <f>LEFT($N2011,SEARCH("/",$N2011) - 1)</f>
        <v>technology</v>
      </c>
      <c r="R2011" t="str">
        <f>RIGHT($N2011,LEN($N2011) - SEARCH("/",$N2011))</f>
        <v>hardware</v>
      </c>
      <c r="S2011" s="9">
        <f>((($J2011/60)/60)/24)+DATE(1970,1,1)</f>
        <v>42661.323414351849</v>
      </c>
      <c r="T2011" s="9">
        <f>((($I2011/60)/60)/24)+DATE(1970,1,1)</f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IF($D2012=0,0,$E2012*100/$D2012)</f>
        <v>320.053</v>
      </c>
      <c r="P2012">
        <f>$E2012/$L2012</f>
        <v>55.276856649395505</v>
      </c>
      <c r="Q2012" t="str">
        <f>LEFT($N2012,SEARCH("/",$N2012) - 1)</f>
        <v>technology</v>
      </c>
      <c r="R2012" t="str">
        <f>RIGHT($N2012,LEN($N2012) - SEARCH("/",$N2012))</f>
        <v>hardware</v>
      </c>
      <c r="S2012" s="9">
        <f>((($J2012/60)/60)/24)+DATE(1970,1,1)</f>
        <v>42570.996423611112</v>
      </c>
      <c r="T2012" s="9">
        <f>((($I2012/60)/60)/24)+DATE(1970,1,1)</f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IF($D2013=0,0,$E2013*100/$D2013)</f>
        <v>819.56399999999996</v>
      </c>
      <c r="P2013">
        <f>$E2013/$L2013</f>
        <v>422.02059732234807</v>
      </c>
      <c r="Q2013" t="str">
        <f>LEFT($N2013,SEARCH("/",$N2013) - 1)</f>
        <v>technology</v>
      </c>
      <c r="R2013" t="str">
        <f>RIGHT($N2013,LEN($N2013) - SEARCH("/",$N2013))</f>
        <v>hardware</v>
      </c>
      <c r="S2013" s="9">
        <f>((($J2013/60)/60)/24)+DATE(1970,1,1)</f>
        <v>42347.358483796299</v>
      </c>
      <c r="T2013" s="9">
        <f>((($I2013/60)/60)/24)+DATE(1970,1,1)</f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IF($D2014=0,0,$E2014*100/$D2014)</f>
        <v>234.9</v>
      </c>
      <c r="P2014">
        <f>$E2014/$L2014</f>
        <v>64.180327868852459</v>
      </c>
      <c r="Q2014" t="str">
        <f>LEFT($N2014,SEARCH("/",$N2014) - 1)</f>
        <v>technology</v>
      </c>
      <c r="R2014" t="str">
        <f>RIGHT($N2014,LEN($N2014) - SEARCH("/",$N2014))</f>
        <v>hardware</v>
      </c>
      <c r="S2014" s="9">
        <f>((($J2014/60)/60)/24)+DATE(1970,1,1)</f>
        <v>42010.822233796294</v>
      </c>
      <c r="T2014" s="9">
        <f>((($I2014/60)/60)/24)+DATE(1970,1,1)</f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IF($D2015=0,0,$E2015*100/$D2015)</f>
        <v>494.91374999999999</v>
      </c>
      <c r="P2015">
        <f>$E2015/$L2015</f>
        <v>173.57781674704077</v>
      </c>
      <c r="Q2015" t="str">
        <f>LEFT($N2015,SEARCH("/",$N2015) - 1)</f>
        <v>technology</v>
      </c>
      <c r="R2015" t="str">
        <f>RIGHT($N2015,LEN($N2015) - SEARCH("/",$N2015))</f>
        <v>hardware</v>
      </c>
      <c r="S2015" s="9">
        <f>((($J2015/60)/60)/24)+DATE(1970,1,1)</f>
        <v>42499.960810185185</v>
      </c>
      <c r="T2015" s="9">
        <f>((($I2015/60)/60)/24)+DATE(1970,1,1)</f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IF($D2016=0,0,$E2016*100/$D2016)</f>
        <v>7813.7822333333334</v>
      </c>
      <c r="P2016">
        <f>$E2016/$L2016</f>
        <v>88.601680840609291</v>
      </c>
      <c r="Q2016" t="str">
        <f>LEFT($N2016,SEARCH("/",$N2016) - 1)</f>
        <v>technology</v>
      </c>
      <c r="R2016" t="str">
        <f>RIGHT($N2016,LEN($N2016) - SEARCH("/",$N2016))</f>
        <v>hardware</v>
      </c>
      <c r="S2016" s="9">
        <f>((($J2016/60)/60)/24)+DATE(1970,1,1)</f>
        <v>41324.214571759258</v>
      </c>
      <c r="T2016" s="9">
        <f>((($I2016/60)/60)/24)+DATE(1970,1,1)</f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IF($D2017=0,0,$E2017*100/$D2017)</f>
        <v>113.00013888888888</v>
      </c>
      <c r="P2017">
        <f>$E2017/$L2017</f>
        <v>50.222283950617282</v>
      </c>
      <c r="Q2017" t="str">
        <f>LEFT($N2017,SEARCH("/",$N2017) - 1)</f>
        <v>technology</v>
      </c>
      <c r="R2017" t="str">
        <f>RIGHT($N2017,LEN($N2017) - SEARCH("/",$N2017))</f>
        <v>hardware</v>
      </c>
      <c r="S2017" s="9">
        <f>((($J2017/60)/60)/24)+DATE(1970,1,1)</f>
        <v>40765.876886574071</v>
      </c>
      <c r="T2017" s="9">
        <f>((($I2017/60)/60)/24)+DATE(1970,1,1)</f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IF($D2018=0,0,$E2018*100/$D2018)</f>
        <v>921.54219999999998</v>
      </c>
      <c r="P2018">
        <f>$E2018/$L2018</f>
        <v>192.38876826722338</v>
      </c>
      <c r="Q2018" t="str">
        <f>LEFT($N2018,SEARCH("/",$N2018) - 1)</f>
        <v>technology</v>
      </c>
      <c r="R2018" t="str">
        <f>RIGHT($N2018,LEN($N2018) - SEARCH("/",$N2018))</f>
        <v>hardware</v>
      </c>
      <c r="S2018" s="9">
        <f>((($J2018/60)/60)/24)+DATE(1970,1,1)</f>
        <v>41312.88077546296</v>
      </c>
      <c r="T2018" s="9">
        <f>((($I2018/60)/60)/24)+DATE(1970,1,1)</f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IF($D2019=0,0,$E2019*100/$D2019)</f>
        <v>125.1024</v>
      </c>
      <c r="P2019">
        <f>$E2019/$L2019</f>
        <v>73.416901408450698</v>
      </c>
      <c r="Q2019" t="str">
        <f>LEFT($N2019,SEARCH("/",$N2019) - 1)</f>
        <v>technology</v>
      </c>
      <c r="R2019" t="str">
        <f>RIGHT($N2019,LEN($N2019) - SEARCH("/",$N2019))</f>
        <v>hardware</v>
      </c>
      <c r="S2019" s="9">
        <f>((($J2019/60)/60)/24)+DATE(1970,1,1)</f>
        <v>40961.057349537034</v>
      </c>
      <c r="T2019" s="9">
        <f>((($I2019/60)/60)/24)+DATE(1970,1,1)</f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IF($D2020=0,0,$E2020*100/$D2020)</f>
        <v>102.24343076923077</v>
      </c>
      <c r="P2020">
        <f>$E2020/$L2020</f>
        <v>147.68495555555555</v>
      </c>
      <c r="Q2020" t="str">
        <f>LEFT($N2020,SEARCH("/",$N2020) - 1)</f>
        <v>technology</v>
      </c>
      <c r="R2020" t="str">
        <f>RIGHT($N2020,LEN($N2020) - SEARCH("/",$N2020))</f>
        <v>hardware</v>
      </c>
      <c r="S2020" s="9">
        <f>((($J2020/60)/60)/24)+DATE(1970,1,1)</f>
        <v>42199.365844907406</v>
      </c>
      <c r="T2020" s="9">
        <f>((($I2020/60)/60)/24)+DATE(1970,1,1)</f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IF($D2021=0,0,$E2021*100/$D2021)</f>
        <v>484.90974999999997</v>
      </c>
      <c r="P2021">
        <f>$E2021/$L2021</f>
        <v>108.96848314606741</v>
      </c>
      <c r="Q2021" t="str">
        <f>LEFT($N2021,SEARCH("/",$N2021) - 1)</f>
        <v>technology</v>
      </c>
      <c r="R2021" t="str">
        <f>RIGHT($N2021,LEN($N2021) - SEARCH("/",$N2021))</f>
        <v>hardware</v>
      </c>
      <c r="S2021" s="9">
        <f>((($J2021/60)/60)/24)+DATE(1970,1,1)</f>
        <v>42605.70857638889</v>
      </c>
      <c r="T2021" s="9">
        <f>((($I2021/60)/60)/24)+DATE(1970,1,1)</f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IF($D2022=0,0,$E2022*100/$D2022)</f>
        <v>192.33333333333334</v>
      </c>
      <c r="P2022">
        <f>$E2022/$L2022</f>
        <v>23.647540983606557</v>
      </c>
      <c r="Q2022" t="str">
        <f>LEFT($N2022,SEARCH("/",$N2022) - 1)</f>
        <v>technology</v>
      </c>
      <c r="R2022" t="str">
        <f>RIGHT($N2022,LEN($N2022) - SEARCH("/",$N2022))</f>
        <v>hardware</v>
      </c>
      <c r="S2022" s="9">
        <f>((($J2022/60)/60)/24)+DATE(1970,1,1)</f>
        <v>41737.097499999996</v>
      </c>
      <c r="T2022" s="9">
        <f>((($I2022/60)/60)/24)+DATE(1970,1,1)</f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IF($D2023=0,0,$E2023*100/$D2023)</f>
        <v>281.10000000000002</v>
      </c>
      <c r="P2023">
        <f>$E2023/$L2023</f>
        <v>147.94736842105263</v>
      </c>
      <c r="Q2023" t="str">
        <f>LEFT($N2023,SEARCH("/",$N2023) - 1)</f>
        <v>technology</v>
      </c>
      <c r="R2023" t="str">
        <f>RIGHT($N2023,LEN($N2023) - SEARCH("/",$N2023))</f>
        <v>hardware</v>
      </c>
      <c r="S2023" s="9">
        <f>((($J2023/60)/60)/24)+DATE(1970,1,1)</f>
        <v>41861.070567129631</v>
      </c>
      <c r="T2023" s="9">
        <f>((($I2023/60)/60)/24)+DATE(1970,1,1)</f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IF($D2024=0,0,$E2024*100/$D2024)</f>
        <v>125.137</v>
      </c>
      <c r="P2024">
        <f>$E2024/$L2024</f>
        <v>385.03692307692307</v>
      </c>
      <c r="Q2024" t="str">
        <f>LEFT($N2024,SEARCH("/",$N2024) - 1)</f>
        <v>technology</v>
      </c>
      <c r="R2024" t="str">
        <f>RIGHT($N2024,LEN($N2024) - SEARCH("/",$N2024))</f>
        <v>hardware</v>
      </c>
      <c r="S2024" s="9">
        <f>((($J2024/60)/60)/24)+DATE(1970,1,1)</f>
        <v>42502.569120370375</v>
      </c>
      <c r="T2024" s="9">
        <f>((($I2024/60)/60)/24)+DATE(1970,1,1)</f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IF($D2025=0,0,$E2025*100/$D2025)</f>
        <v>161.459</v>
      </c>
      <c r="P2025">
        <f>$E2025/$L2025</f>
        <v>457.39093484419266</v>
      </c>
      <c r="Q2025" t="str">
        <f>LEFT($N2025,SEARCH("/",$N2025) - 1)</f>
        <v>technology</v>
      </c>
      <c r="R2025" t="str">
        <f>RIGHT($N2025,LEN($N2025) - SEARCH("/",$N2025))</f>
        <v>hardware</v>
      </c>
      <c r="S2025" s="9">
        <f>((($J2025/60)/60)/24)+DATE(1970,1,1)</f>
        <v>42136.420752314814</v>
      </c>
      <c r="T2025" s="9">
        <f>((($I2025/60)/60)/24)+DATE(1970,1,1)</f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IF($D2026=0,0,$E2026*100/$D2026)</f>
        <v>585.35</v>
      </c>
      <c r="P2026">
        <f>$E2026/$L2026</f>
        <v>222.99047619047619</v>
      </c>
      <c r="Q2026" t="str">
        <f>LEFT($N2026,SEARCH("/",$N2026) - 1)</f>
        <v>technology</v>
      </c>
      <c r="R2026" t="str">
        <f>RIGHT($N2026,LEN($N2026) - SEARCH("/",$N2026))</f>
        <v>hardware</v>
      </c>
      <c r="S2026" s="9">
        <f>((($J2026/60)/60)/24)+DATE(1970,1,1)</f>
        <v>41099.966944444444</v>
      </c>
      <c r="T2026" s="9">
        <f>((($I2026/60)/60)/24)+DATE(1970,1,1)</f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IF($D2027=0,0,$E2027*100/$D2027)</f>
        <v>201.15</v>
      </c>
      <c r="P2027">
        <f>$E2027/$L2027</f>
        <v>220.74074074074073</v>
      </c>
      <c r="Q2027" t="str">
        <f>LEFT($N2027,SEARCH("/",$N2027) - 1)</f>
        <v>technology</v>
      </c>
      <c r="R2027" t="str">
        <f>RIGHT($N2027,LEN($N2027) - SEARCH("/",$N2027))</f>
        <v>hardware</v>
      </c>
      <c r="S2027" s="9">
        <f>((($J2027/60)/60)/24)+DATE(1970,1,1)</f>
        <v>42136.184560185182</v>
      </c>
      <c r="T2027" s="9">
        <f>((($I2027/60)/60)/24)+DATE(1970,1,1)</f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IF($D2028=0,0,$E2028*100/$D2028)</f>
        <v>133.48307999999997</v>
      </c>
      <c r="P2028">
        <f>$E2028/$L2028</f>
        <v>73.503898678414089</v>
      </c>
      <c r="Q2028" t="str">
        <f>LEFT($N2028,SEARCH("/",$N2028) - 1)</f>
        <v>technology</v>
      </c>
      <c r="R2028" t="str">
        <f>RIGHT($N2028,LEN($N2028) - SEARCH("/",$N2028))</f>
        <v>hardware</v>
      </c>
      <c r="S2028" s="9">
        <f>((($J2028/60)/60)/24)+DATE(1970,1,1)</f>
        <v>41704.735937500001</v>
      </c>
      <c r="T2028" s="9">
        <f>((($I2028/60)/60)/24)+DATE(1970,1,1)</f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IF($D2029=0,0,$E2029*100/$D2029)</f>
        <v>120.249</v>
      </c>
      <c r="P2029">
        <f>$E2029/$L2029</f>
        <v>223.09647495361781</v>
      </c>
      <c r="Q2029" t="str">
        <f>LEFT($N2029,SEARCH("/",$N2029) - 1)</f>
        <v>technology</v>
      </c>
      <c r="R2029" t="str">
        <f>RIGHT($N2029,LEN($N2029) - SEARCH("/",$N2029))</f>
        <v>hardware</v>
      </c>
      <c r="S2029" s="9">
        <f>((($J2029/60)/60)/24)+DATE(1970,1,1)</f>
        <v>42048.813877314817</v>
      </c>
      <c r="T2029" s="9">
        <f>((($I2029/60)/60)/24)+DATE(1970,1,1)</f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IF($D2030=0,0,$E2030*100/$D2030)</f>
        <v>126.16666666666667</v>
      </c>
      <c r="P2030">
        <f>$E2030/$L2030</f>
        <v>47.911392405063289</v>
      </c>
      <c r="Q2030" t="str">
        <f>LEFT($N2030,SEARCH("/",$N2030) - 1)</f>
        <v>technology</v>
      </c>
      <c r="R2030" t="str">
        <f>RIGHT($N2030,LEN($N2030) - SEARCH("/",$N2030))</f>
        <v>hardware</v>
      </c>
      <c r="S2030" s="9">
        <f>((($J2030/60)/60)/24)+DATE(1970,1,1)</f>
        <v>40215.919050925928</v>
      </c>
      <c r="T2030" s="9">
        <f>((($I2030/60)/60)/24)+DATE(1970,1,1)</f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IF($D2031=0,0,$E2031*100/$D2031)</f>
        <v>361.2</v>
      </c>
      <c r="P2031">
        <f>$E2031/$L2031</f>
        <v>96.063829787234042</v>
      </c>
      <c r="Q2031" t="str">
        <f>LEFT($N2031,SEARCH("/",$N2031) - 1)</f>
        <v>technology</v>
      </c>
      <c r="R2031" t="str">
        <f>RIGHT($N2031,LEN($N2031) - SEARCH("/",$N2031))</f>
        <v>hardware</v>
      </c>
      <c r="S2031" s="9">
        <f>((($J2031/60)/60)/24)+DATE(1970,1,1)</f>
        <v>41848.021770833337</v>
      </c>
      <c r="T2031" s="9">
        <f>((($I2031/60)/60)/24)+DATE(1970,1,1)</f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IF($D2032=0,0,$E2032*100/$D2032)</f>
        <v>226.239013671875</v>
      </c>
      <c r="P2032">
        <f>$E2032/$L2032</f>
        <v>118.6144</v>
      </c>
      <c r="Q2032" t="str">
        <f>LEFT($N2032,SEARCH("/",$N2032) - 1)</f>
        <v>technology</v>
      </c>
      <c r="R2032" t="str">
        <f>RIGHT($N2032,LEN($N2032) - SEARCH("/",$N2032))</f>
        <v>hardware</v>
      </c>
      <c r="S2032" s="9">
        <f>((($J2032/60)/60)/24)+DATE(1970,1,1)</f>
        <v>41212.996481481481</v>
      </c>
      <c r="T2032" s="9">
        <f>((($I2032/60)/60)/24)+DATE(1970,1,1)</f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IF($D2033=0,0,$E2033*100/$D2033)</f>
        <v>120.35</v>
      </c>
      <c r="P2033">
        <f>$E2033/$L2033</f>
        <v>118.45472440944881</v>
      </c>
      <c r="Q2033" t="str">
        <f>LEFT($N2033,SEARCH("/",$N2033) - 1)</f>
        <v>technology</v>
      </c>
      <c r="R2033" t="str">
        <f>RIGHT($N2033,LEN($N2033) - SEARCH("/",$N2033))</f>
        <v>hardware</v>
      </c>
      <c r="S2033" s="9">
        <f>((($J2033/60)/60)/24)+DATE(1970,1,1)</f>
        <v>41975.329317129625</v>
      </c>
      <c r="T2033" s="9">
        <f>((($I2033/60)/60)/24)+DATE(1970,1,1)</f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IF($D2034=0,0,$E2034*100/$D2034)</f>
        <v>304.18799999999999</v>
      </c>
      <c r="P2034">
        <f>$E2034/$L2034</f>
        <v>143.21468926553672</v>
      </c>
      <c r="Q2034" t="str">
        <f>LEFT($N2034,SEARCH("/",$N2034) - 1)</f>
        <v>technology</v>
      </c>
      <c r="R2034" t="str">
        <f>RIGHT($N2034,LEN($N2034) - SEARCH("/",$N2034))</f>
        <v>hardware</v>
      </c>
      <c r="S2034" s="9">
        <f>((($J2034/60)/60)/24)+DATE(1970,1,1)</f>
        <v>42689.565671296295</v>
      </c>
      <c r="T2034" s="9">
        <f>((($I2034/60)/60)/24)+DATE(1970,1,1)</f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IF($D2035=0,0,$E2035*100/$D2035)</f>
        <v>178.67599999999999</v>
      </c>
      <c r="P2035">
        <f>$E2035/$L2035</f>
        <v>282.71518987341773</v>
      </c>
      <c r="Q2035" t="str">
        <f>LEFT($N2035,SEARCH("/",$N2035) - 1)</f>
        <v>technology</v>
      </c>
      <c r="R2035" t="str">
        <f>RIGHT($N2035,LEN($N2035) - SEARCH("/",$N2035))</f>
        <v>hardware</v>
      </c>
      <c r="S2035" s="9">
        <f>((($J2035/60)/60)/24)+DATE(1970,1,1)</f>
        <v>41725.082384259258</v>
      </c>
      <c r="T2035" s="9">
        <f>((($I2035/60)/60)/24)+DATE(1970,1,1)</f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IF($D2036=0,0,$E2036*100/$D2036)</f>
        <v>386.81998717948721</v>
      </c>
      <c r="P2036">
        <f>$E2036/$L2036</f>
        <v>593.93620078740162</v>
      </c>
      <c r="Q2036" t="str">
        <f>LEFT($N2036,SEARCH("/",$N2036) - 1)</f>
        <v>technology</v>
      </c>
      <c r="R2036" t="str">
        <f>RIGHT($N2036,LEN($N2036) - SEARCH("/",$N2036))</f>
        <v>hardware</v>
      </c>
      <c r="S2036" s="9">
        <f>((($J2036/60)/60)/24)+DATE(1970,1,1)</f>
        <v>42076.130011574074</v>
      </c>
      <c r="T2036" s="9">
        <f>((($I2036/60)/60)/24)+DATE(1970,1,1)</f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IF($D2037=0,0,$E2037*100/$D2037)</f>
        <v>211.03642500000001</v>
      </c>
      <c r="P2037">
        <f>$E2037/$L2037</f>
        <v>262.15704968944101</v>
      </c>
      <c r="Q2037" t="str">
        <f>LEFT($N2037,SEARCH("/",$N2037) - 1)</f>
        <v>technology</v>
      </c>
      <c r="R2037" t="str">
        <f>RIGHT($N2037,LEN($N2037) - SEARCH("/",$N2037))</f>
        <v>hardware</v>
      </c>
      <c r="S2037" s="9">
        <f>((($J2037/60)/60)/24)+DATE(1970,1,1)</f>
        <v>42311.625081018516</v>
      </c>
      <c r="T2037" s="9">
        <f>((($I2037/60)/60)/24)+DATE(1970,1,1)</f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IF($D2038=0,0,$E2038*100/$D2038)</f>
        <v>131.66833333333332</v>
      </c>
      <c r="P2038">
        <f>$E2038/$L2038</f>
        <v>46.580778301886795</v>
      </c>
      <c r="Q2038" t="str">
        <f>LEFT($N2038,SEARCH("/",$N2038) - 1)</f>
        <v>technology</v>
      </c>
      <c r="R2038" t="str">
        <f>RIGHT($N2038,LEN($N2038) - SEARCH("/",$N2038))</f>
        <v>hardware</v>
      </c>
      <c r="S2038" s="9">
        <f>((($J2038/60)/60)/24)+DATE(1970,1,1)</f>
        <v>41738.864803240744</v>
      </c>
      <c r="T2038" s="9">
        <f>((($I2038/60)/60)/24)+DATE(1970,1,1)</f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IF($D2039=0,0,$E2039*100/$D2039)</f>
        <v>300.47640000000001</v>
      </c>
      <c r="P2039">
        <f>$E2039/$L2039</f>
        <v>70.041118881118877</v>
      </c>
      <c r="Q2039" t="str">
        <f>LEFT($N2039,SEARCH("/",$N2039) - 1)</f>
        <v>technology</v>
      </c>
      <c r="R2039" t="str">
        <f>RIGHT($N2039,LEN($N2039) - SEARCH("/",$N2039))</f>
        <v>hardware</v>
      </c>
      <c r="S2039" s="9">
        <f>((($J2039/60)/60)/24)+DATE(1970,1,1)</f>
        <v>41578.210104166668</v>
      </c>
      <c r="T2039" s="9">
        <f>((($I2039/60)/60)/24)+DATE(1970,1,1)</f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IF($D2040=0,0,$E2040*100/$D2040)</f>
        <v>420.51249999999999</v>
      </c>
      <c r="P2040">
        <f>$E2040/$L2040</f>
        <v>164.90686274509804</v>
      </c>
      <c r="Q2040" t="str">
        <f>LEFT($N2040,SEARCH("/",$N2040) - 1)</f>
        <v>technology</v>
      </c>
      <c r="R2040" t="str">
        <f>RIGHT($N2040,LEN($N2040) - SEARCH("/",$N2040))</f>
        <v>hardware</v>
      </c>
      <c r="S2040" s="9">
        <f>((($J2040/60)/60)/24)+DATE(1970,1,1)</f>
        <v>41424.27107638889</v>
      </c>
      <c r="T2040" s="9">
        <f>((($I2040/60)/60)/24)+DATE(1970,1,1)</f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IF($D2041=0,0,$E2041*100/$D2041)</f>
        <v>136.21680000000001</v>
      </c>
      <c r="P2041">
        <f>$E2041/$L2041</f>
        <v>449.26385224274406</v>
      </c>
      <c r="Q2041" t="str">
        <f>LEFT($N2041,SEARCH("/",$N2041) - 1)</f>
        <v>technology</v>
      </c>
      <c r="R2041" t="str">
        <f>RIGHT($N2041,LEN($N2041) - SEARCH("/",$N2041))</f>
        <v>hardware</v>
      </c>
      <c r="S2041" s="9">
        <f>((($J2041/60)/60)/24)+DATE(1970,1,1)</f>
        <v>42675.438946759255</v>
      </c>
      <c r="T2041" s="9">
        <f>((($I2041/60)/60)/24)+DATE(1970,1,1)</f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IF($D2042=0,0,$E2042*100/$D2042)</f>
        <v>248.17133333333334</v>
      </c>
      <c r="P2042">
        <f>$E2042/$L2042</f>
        <v>27.472841328413285</v>
      </c>
      <c r="Q2042" t="str">
        <f>LEFT($N2042,SEARCH("/",$N2042) - 1)</f>
        <v>technology</v>
      </c>
      <c r="R2042" t="str">
        <f>RIGHT($N2042,LEN($N2042) - SEARCH("/",$N2042))</f>
        <v>hardware</v>
      </c>
      <c r="S2042" s="9">
        <f>((($J2042/60)/60)/24)+DATE(1970,1,1)</f>
        <v>41578.927118055559</v>
      </c>
      <c r="T2042" s="9">
        <f>((($I2042/60)/60)/24)+DATE(1970,1,1)</f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IF($D2043=0,0,$E2043*100/$D2043)</f>
        <v>181.86315789473684</v>
      </c>
      <c r="P2043">
        <f>$E2043/$L2043</f>
        <v>143.97499999999999</v>
      </c>
      <c r="Q2043" t="str">
        <f>LEFT($N2043,SEARCH("/",$N2043) - 1)</f>
        <v>technology</v>
      </c>
      <c r="R2043" t="str">
        <f>RIGHT($N2043,LEN($N2043) - SEARCH("/",$N2043))</f>
        <v>hardware</v>
      </c>
      <c r="S2043" s="9">
        <f>((($J2043/60)/60)/24)+DATE(1970,1,1)</f>
        <v>42654.525775462964</v>
      </c>
      <c r="T2043" s="9">
        <f>((($I2043/60)/60)/24)+DATE(1970,1,1)</f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IF($D2044=0,0,$E2044*100/$D2044)</f>
        <v>123.53</v>
      </c>
      <c r="P2044">
        <f>$E2044/$L2044</f>
        <v>88.23571428571428</v>
      </c>
      <c r="Q2044" t="str">
        <f>LEFT($N2044,SEARCH("/",$N2044) - 1)</f>
        <v>technology</v>
      </c>
      <c r="R2044" t="str">
        <f>RIGHT($N2044,LEN($N2044) - SEARCH("/",$N2044))</f>
        <v>hardware</v>
      </c>
      <c r="S2044" s="9">
        <f>((($J2044/60)/60)/24)+DATE(1970,1,1)</f>
        <v>42331.708032407405</v>
      </c>
      <c r="T2044" s="9">
        <f>((($I2044/60)/60)/24)+DATE(1970,1,1)</f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IF($D2045=0,0,$E2045*100/$D2045)</f>
        <v>506.20938628158842</v>
      </c>
      <c r="P2045">
        <f>$E2045/$L2045</f>
        <v>36.326424870466319</v>
      </c>
      <c r="Q2045" t="str">
        <f>LEFT($N2045,SEARCH("/",$N2045) - 1)</f>
        <v>technology</v>
      </c>
      <c r="R2045" t="str">
        <f>RIGHT($N2045,LEN($N2045) - SEARCH("/",$N2045))</f>
        <v>hardware</v>
      </c>
      <c r="S2045" s="9">
        <f>((($J2045/60)/60)/24)+DATE(1970,1,1)</f>
        <v>42661.176817129628</v>
      </c>
      <c r="T2045" s="9">
        <f>((($I2045/60)/60)/24)+DATE(1970,1,1)</f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IF($D2046=0,0,$E2046*100/$D2046)</f>
        <v>108.21333333333334</v>
      </c>
      <c r="P2046">
        <f>$E2046/$L2046</f>
        <v>90.177777777777777</v>
      </c>
      <c r="Q2046" t="str">
        <f>LEFT($N2046,SEARCH("/",$N2046) - 1)</f>
        <v>technology</v>
      </c>
      <c r="R2046" t="str">
        <f>RIGHT($N2046,LEN($N2046) - SEARCH("/",$N2046))</f>
        <v>hardware</v>
      </c>
      <c r="S2046" s="9">
        <f>((($J2046/60)/60)/24)+DATE(1970,1,1)</f>
        <v>42138.684189814812</v>
      </c>
      <c r="T2046" s="9">
        <f>((($I2046/60)/60)/24)+DATE(1970,1,1)</f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IF($D2047=0,0,$E2047*100/$D2047)</f>
        <v>819.18387755102037</v>
      </c>
      <c r="P2047">
        <f>$E2047/$L2047</f>
        <v>152.62361216730039</v>
      </c>
      <c r="Q2047" t="str">
        <f>LEFT($N2047,SEARCH("/",$N2047) - 1)</f>
        <v>technology</v>
      </c>
      <c r="R2047" t="str">
        <f>RIGHT($N2047,LEN($N2047) - SEARCH("/",$N2047))</f>
        <v>hardware</v>
      </c>
      <c r="S2047" s="9">
        <f>((($J2047/60)/60)/24)+DATE(1970,1,1)</f>
        <v>41069.088506944441</v>
      </c>
      <c r="T2047" s="9">
        <f>((($I2047/60)/60)/24)+DATE(1970,1,1)</f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IF($D2048=0,0,$E2048*100/$D2048)</f>
        <v>121.1</v>
      </c>
      <c r="P2048">
        <f>$E2048/$L2048</f>
        <v>55.806451612903224</v>
      </c>
      <c r="Q2048" t="str">
        <f>LEFT($N2048,SEARCH("/",$N2048) - 1)</f>
        <v>technology</v>
      </c>
      <c r="R2048" t="str">
        <f>RIGHT($N2048,LEN($N2048) - SEARCH("/",$N2048))</f>
        <v>hardware</v>
      </c>
      <c r="S2048" s="9">
        <f>((($J2048/60)/60)/24)+DATE(1970,1,1)</f>
        <v>41387.171805555554</v>
      </c>
      <c r="T2048" s="9">
        <f>((($I2048/60)/60)/24)+DATE(1970,1,1)</f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IF($D2049=0,0,$E2049*100/$D2049)</f>
        <v>102.99897959183673</v>
      </c>
      <c r="P2049">
        <f>$E2049/$L2049</f>
        <v>227.85327313769753</v>
      </c>
      <c r="Q2049" t="str">
        <f>LEFT($N2049,SEARCH("/",$N2049) - 1)</f>
        <v>technology</v>
      </c>
      <c r="R2049" t="str">
        <f>RIGHT($N2049,LEN($N2049) - SEARCH("/",$N2049))</f>
        <v>hardware</v>
      </c>
      <c r="S2049" s="9">
        <f>((($J2049/60)/60)/24)+DATE(1970,1,1)</f>
        <v>42081.903587962966</v>
      </c>
      <c r="T2049" s="9">
        <f>((($I2049/60)/60)/24)+DATE(1970,1,1)</f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IF($D2050=0,0,$E2050*100/$D2050)</f>
        <v>148.33229411764705</v>
      </c>
      <c r="P2050">
        <f>$E2050/$L2050</f>
        <v>91.82989803350327</v>
      </c>
      <c r="Q2050" t="str">
        <f>LEFT($N2050,SEARCH("/",$N2050) - 1)</f>
        <v>technology</v>
      </c>
      <c r="R2050" t="str">
        <f>RIGHT($N2050,LEN($N2050) - SEARCH("/",$N2050))</f>
        <v>hardware</v>
      </c>
      <c r="S2050" s="9">
        <f>((($J2050/60)/60)/24)+DATE(1970,1,1)</f>
        <v>41387.651516203703</v>
      </c>
      <c r="T2050" s="9">
        <f>((($I2050/60)/60)/24)+DATE(1970,1,1)</f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IF($D2051=0,0,$E2051*100/$D2051)</f>
        <v>120.19070000000001</v>
      </c>
      <c r="P2051">
        <f>$E2051/$L2051</f>
        <v>80.991037735849048</v>
      </c>
      <c r="Q2051" t="str">
        <f>LEFT($N2051,SEARCH("/",$N2051) - 1)</f>
        <v>technology</v>
      </c>
      <c r="R2051" t="str">
        <f>RIGHT($N2051,LEN($N2051) - SEARCH("/",$N2051))</f>
        <v>hardware</v>
      </c>
      <c r="S2051" s="9">
        <f>((($J2051/60)/60)/24)+DATE(1970,1,1)</f>
        <v>41575.527349537035</v>
      </c>
      <c r="T2051" s="9">
        <f>((($I2051/60)/60)/24)+DATE(1970,1,1)</f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IF($D2052=0,0,$E2052*100/$D2052)</f>
        <v>473.27</v>
      </c>
      <c r="P2052">
        <f>$E2052/$L2052</f>
        <v>278.39411764705881</v>
      </c>
      <c r="Q2052" t="str">
        <f>LEFT($N2052,SEARCH("/",$N2052) - 1)</f>
        <v>technology</v>
      </c>
      <c r="R2052" t="str">
        <f>RIGHT($N2052,LEN($N2052) - SEARCH("/",$N2052))</f>
        <v>hardware</v>
      </c>
      <c r="S2052" s="9">
        <f>((($J2052/60)/60)/24)+DATE(1970,1,1)</f>
        <v>42115.071504629625</v>
      </c>
      <c r="T2052" s="9">
        <f>((($I2052/60)/60)/24)+DATE(1970,1,1)</f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IF($D2053=0,0,$E2053*100/$D2053)</f>
        <v>130.36250000000001</v>
      </c>
      <c r="P2053">
        <f>$E2053/$L2053</f>
        <v>43.095041322314053</v>
      </c>
      <c r="Q2053" t="str">
        <f>LEFT($N2053,SEARCH("/",$N2053) - 1)</f>
        <v>technology</v>
      </c>
      <c r="R2053" t="str">
        <f>RIGHT($N2053,LEN($N2053) - SEARCH("/",$N2053))</f>
        <v>hardware</v>
      </c>
      <c r="S2053" s="9">
        <f>((($J2053/60)/60)/24)+DATE(1970,1,1)</f>
        <v>41604.022418981483</v>
      </c>
      <c r="T2053" s="9">
        <f>((($I2053/60)/60)/24)+DATE(1970,1,1)</f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IF($D2054=0,0,$E2054*100/$D2054)</f>
        <v>353.048</v>
      </c>
      <c r="P2054">
        <f>$E2054/$L2054</f>
        <v>326.29205175600737</v>
      </c>
      <c r="Q2054" t="str">
        <f>LEFT($N2054,SEARCH("/",$N2054) - 1)</f>
        <v>technology</v>
      </c>
      <c r="R2054" t="str">
        <f>RIGHT($N2054,LEN($N2054) - SEARCH("/",$N2054))</f>
        <v>hardware</v>
      </c>
      <c r="S2054" s="9">
        <f>((($J2054/60)/60)/24)+DATE(1970,1,1)</f>
        <v>42375.08394675926</v>
      </c>
      <c r="T2054" s="9">
        <f>((($I2054/60)/60)/24)+DATE(1970,1,1)</f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IF($D2055=0,0,$E2055*100/$D2055)</f>
        <v>101.02</v>
      </c>
      <c r="P2055">
        <f>$E2055/$L2055</f>
        <v>41.743801652892564</v>
      </c>
      <c r="Q2055" t="str">
        <f>LEFT($N2055,SEARCH("/",$N2055) - 1)</f>
        <v>technology</v>
      </c>
      <c r="R2055" t="str">
        <f>RIGHT($N2055,LEN($N2055) - SEARCH("/",$N2055))</f>
        <v>hardware</v>
      </c>
      <c r="S2055" s="9">
        <f>((($J2055/60)/60)/24)+DATE(1970,1,1)</f>
        <v>42303.617488425924</v>
      </c>
      <c r="T2055" s="9">
        <f>((($I2055/60)/60)/24)+DATE(1970,1,1)</f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IF($D2056=0,0,$E2056*100/$D2056)</f>
        <v>113.59142857142857</v>
      </c>
      <c r="P2056">
        <f>$E2056/$L2056</f>
        <v>64.020933977455712</v>
      </c>
      <c r="Q2056" t="str">
        <f>LEFT($N2056,SEARCH("/",$N2056) - 1)</f>
        <v>technology</v>
      </c>
      <c r="R2056" t="str">
        <f>RIGHT($N2056,LEN($N2056) - SEARCH("/",$N2056))</f>
        <v>hardware</v>
      </c>
      <c r="S2056" s="9">
        <f>((($J2056/60)/60)/24)+DATE(1970,1,1)</f>
        <v>41731.520949074074</v>
      </c>
      <c r="T2056" s="9">
        <f>((($I2056/60)/60)/24)+DATE(1970,1,1)</f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IF($D2057=0,0,$E2057*100/$D2057)</f>
        <v>167.41666666666666</v>
      </c>
      <c r="P2057">
        <f>$E2057/$L2057</f>
        <v>99.455445544554451</v>
      </c>
      <c r="Q2057" t="str">
        <f>LEFT($N2057,SEARCH("/",$N2057) - 1)</f>
        <v>technology</v>
      </c>
      <c r="R2057" t="str">
        <f>RIGHT($N2057,LEN($N2057) - SEARCH("/",$N2057))</f>
        <v>hardware</v>
      </c>
      <c r="S2057" s="9">
        <f>((($J2057/60)/60)/24)+DATE(1970,1,1)</f>
        <v>41946.674108796295</v>
      </c>
      <c r="T2057" s="9">
        <f>((($I2057/60)/60)/24)+DATE(1970,1,1)</f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IF($D2058=0,0,$E2058*100/$D2058)</f>
        <v>153.452</v>
      </c>
      <c r="P2058">
        <f>$E2058/$L2058</f>
        <v>138.49458483754512</v>
      </c>
      <c r="Q2058" t="str">
        <f>LEFT($N2058,SEARCH("/",$N2058) - 1)</f>
        <v>technology</v>
      </c>
      <c r="R2058" t="str">
        <f>RIGHT($N2058,LEN($N2058) - SEARCH("/",$N2058))</f>
        <v>hardware</v>
      </c>
      <c r="S2058" s="9">
        <f>((($J2058/60)/60)/24)+DATE(1970,1,1)</f>
        <v>41351.76090277778</v>
      </c>
      <c r="T2058" s="9">
        <f>((($I2058/60)/60)/24)+DATE(1970,1,1)</f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IF($D2059=0,0,$E2059*100/$D2059)</f>
        <v>202.23220000000001</v>
      </c>
      <c r="P2059">
        <f>$E2059/$L2059</f>
        <v>45.547792792792798</v>
      </c>
      <c r="Q2059" t="str">
        <f>LEFT($N2059,SEARCH("/",$N2059) - 1)</f>
        <v>technology</v>
      </c>
      <c r="R2059" t="str">
        <f>RIGHT($N2059,LEN($N2059) - SEARCH("/",$N2059))</f>
        <v>hardware</v>
      </c>
      <c r="S2059" s="9">
        <f>((($J2059/60)/60)/24)+DATE(1970,1,1)</f>
        <v>42396.494583333333</v>
      </c>
      <c r="T2059" s="9">
        <f>((($I2059/60)/60)/24)+DATE(1970,1,1)</f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IF($D2060=0,0,$E2060*100/$D2060)</f>
        <v>168.28125</v>
      </c>
      <c r="P2060">
        <f>$E2060/$L2060</f>
        <v>10.507317073170732</v>
      </c>
      <c r="Q2060" t="str">
        <f>LEFT($N2060,SEARCH("/",$N2060) - 1)</f>
        <v>technology</v>
      </c>
      <c r="R2060" t="str">
        <f>RIGHT($N2060,LEN($N2060) - SEARCH("/",$N2060))</f>
        <v>hardware</v>
      </c>
      <c r="S2060" s="9">
        <f>((($J2060/60)/60)/24)+DATE(1970,1,1)</f>
        <v>42026.370717592596</v>
      </c>
      <c r="T2060" s="9">
        <f>((($I2060/60)/60)/24)+DATE(1970,1,1)</f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IF($D2061=0,0,$E2061*100/$D2061)</f>
        <v>143.45666666666668</v>
      </c>
      <c r="P2061">
        <f>$E2061/$L2061</f>
        <v>114.76533333333333</v>
      </c>
      <c r="Q2061" t="str">
        <f>LEFT($N2061,SEARCH("/",$N2061) - 1)</f>
        <v>technology</v>
      </c>
      <c r="R2061" t="str">
        <f>RIGHT($N2061,LEN($N2061) - SEARCH("/",$N2061))</f>
        <v>hardware</v>
      </c>
      <c r="S2061" s="9">
        <f>((($J2061/60)/60)/24)+DATE(1970,1,1)</f>
        <v>42361.602476851855</v>
      </c>
      <c r="T2061" s="9">
        <f>((($I2061/60)/60)/24)+DATE(1970,1,1)</f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IF($D2062=0,0,$E2062*100/$D2062)</f>
        <v>196.4</v>
      </c>
      <c r="P2062">
        <f>$E2062/$L2062</f>
        <v>35.997067448680355</v>
      </c>
      <c r="Q2062" t="str">
        <f>LEFT($N2062,SEARCH("/",$N2062) - 1)</f>
        <v>technology</v>
      </c>
      <c r="R2062" t="str">
        <f>RIGHT($N2062,LEN($N2062) - SEARCH("/",$N2062))</f>
        <v>hardware</v>
      </c>
      <c r="S2062" s="9">
        <f>((($J2062/60)/60)/24)+DATE(1970,1,1)</f>
        <v>41783.642939814818</v>
      </c>
      <c r="T2062" s="9">
        <f>((($I2062/60)/60)/24)+DATE(1970,1,1)</f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IF($D2063=0,0,$E2063*100/$D2063)</f>
        <v>107.92</v>
      </c>
      <c r="P2063">
        <f>$E2063/$L2063</f>
        <v>154.17142857142858</v>
      </c>
      <c r="Q2063" t="str">
        <f>LEFT($N2063,SEARCH("/",$N2063) - 1)</f>
        <v>technology</v>
      </c>
      <c r="R2063" t="str">
        <f>RIGHT($N2063,LEN($N2063) - SEARCH("/",$N2063))</f>
        <v>hardware</v>
      </c>
      <c r="S2063" s="9">
        <f>((($J2063/60)/60)/24)+DATE(1970,1,1)</f>
        <v>42705.764513888891</v>
      </c>
      <c r="T2063" s="9">
        <f>((($I2063/60)/60)/24)+DATE(1970,1,1)</f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IF($D2064=0,0,$E2064*100/$D2064)</f>
        <v>114.977</v>
      </c>
      <c r="P2064">
        <f>$E2064/$L2064</f>
        <v>566.38916256157631</v>
      </c>
      <c r="Q2064" t="str">
        <f>LEFT($N2064,SEARCH("/",$N2064) - 1)</f>
        <v>technology</v>
      </c>
      <c r="R2064" t="str">
        <f>RIGHT($N2064,LEN($N2064) - SEARCH("/",$N2064))</f>
        <v>hardware</v>
      </c>
      <c r="S2064" s="9">
        <f>((($J2064/60)/60)/24)+DATE(1970,1,1)</f>
        <v>42423.3830787037</v>
      </c>
      <c r="T2064" s="9">
        <f>((($I2064/60)/60)/24)+DATE(1970,1,1)</f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IF($D2065=0,0,$E2065*100/$D2065)</f>
        <v>148.05000000000001</v>
      </c>
      <c r="P2065">
        <f>$E2065/$L2065</f>
        <v>120.85714285714286</v>
      </c>
      <c r="Q2065" t="str">
        <f>LEFT($N2065,SEARCH("/",$N2065) - 1)</f>
        <v>technology</v>
      </c>
      <c r="R2065" t="str">
        <f>RIGHT($N2065,LEN($N2065) - SEARCH("/",$N2065))</f>
        <v>hardware</v>
      </c>
      <c r="S2065" s="9">
        <f>((($J2065/60)/60)/24)+DATE(1970,1,1)</f>
        <v>42472.73265046296</v>
      </c>
      <c r="T2065" s="9">
        <f>((($I2065/60)/60)/24)+DATE(1970,1,1)</f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IF($D2066=0,0,$E2066*100/$D2066)</f>
        <v>191.16676082790633</v>
      </c>
      <c r="P2066">
        <f>$E2066/$L2066</f>
        <v>86.163845492085343</v>
      </c>
      <c r="Q2066" t="str">
        <f>LEFT($N2066,SEARCH("/",$N2066) - 1)</f>
        <v>technology</v>
      </c>
      <c r="R2066" t="str">
        <f>RIGHT($N2066,LEN($N2066) - SEARCH("/",$N2066))</f>
        <v>hardware</v>
      </c>
      <c r="S2066" s="9">
        <f>((($J2066/60)/60)/24)+DATE(1970,1,1)</f>
        <v>41389.364849537036</v>
      </c>
      <c r="T2066" s="9">
        <f>((($I2066/60)/60)/24)+DATE(1970,1,1)</f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IF($D2067=0,0,$E2067*100/$D2067)</f>
        <v>199.215125</v>
      </c>
      <c r="P2067">
        <f>$E2067/$L2067</f>
        <v>51.212114395886893</v>
      </c>
      <c r="Q2067" t="str">
        <f>LEFT($N2067,SEARCH("/",$N2067) - 1)</f>
        <v>technology</v>
      </c>
      <c r="R2067" t="str">
        <f>RIGHT($N2067,LEN($N2067) - SEARCH("/",$N2067))</f>
        <v>hardware</v>
      </c>
      <c r="S2067" s="9">
        <f>((($J2067/60)/60)/24)+DATE(1970,1,1)</f>
        <v>41603.333668981482</v>
      </c>
      <c r="T2067" s="9">
        <f>((($I2067/60)/60)/24)+DATE(1970,1,1)</f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IF($D2068=0,0,$E2068*100/$D2068)</f>
        <v>218.6</v>
      </c>
      <c r="P2068">
        <f>$E2068/$L2068</f>
        <v>67.261538461538464</v>
      </c>
      <c r="Q2068" t="str">
        <f>LEFT($N2068,SEARCH("/",$N2068) - 1)</f>
        <v>technology</v>
      </c>
      <c r="R2068" t="str">
        <f>RIGHT($N2068,LEN($N2068) - SEARCH("/",$N2068))</f>
        <v>hardware</v>
      </c>
      <c r="S2068" s="9">
        <f>((($J2068/60)/60)/24)+DATE(1970,1,1)</f>
        <v>41844.771793981483</v>
      </c>
      <c r="T2068" s="9">
        <f>((($I2068/60)/60)/24)+DATE(1970,1,1)</f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IF($D2069=0,0,$E2069*100/$D2069)</f>
        <v>126.86868686868686</v>
      </c>
      <c r="P2069">
        <f>$E2069/$L2069</f>
        <v>62.8</v>
      </c>
      <c r="Q2069" t="str">
        <f>LEFT($N2069,SEARCH("/",$N2069) - 1)</f>
        <v>technology</v>
      </c>
      <c r="R2069" t="str">
        <f>RIGHT($N2069,LEN($N2069) - SEARCH("/",$N2069))</f>
        <v>hardware</v>
      </c>
      <c r="S2069" s="9">
        <f>((($J2069/60)/60)/24)+DATE(1970,1,1)</f>
        <v>42115.853888888887</v>
      </c>
      <c r="T2069" s="9">
        <f>((($I2069/60)/60)/24)+DATE(1970,1,1)</f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IF($D2070=0,0,$E2070*100/$D2070)</f>
        <v>105.22387999999999</v>
      </c>
      <c r="P2070">
        <f>$E2070/$L2070</f>
        <v>346.13118421052633</v>
      </c>
      <c r="Q2070" t="str">
        <f>LEFT($N2070,SEARCH("/",$N2070) - 1)</f>
        <v>technology</v>
      </c>
      <c r="R2070" t="str">
        <f>RIGHT($N2070,LEN($N2070) - SEARCH("/",$N2070))</f>
        <v>hardware</v>
      </c>
      <c r="S2070" s="9">
        <f>((($J2070/60)/60)/24)+DATE(1970,1,1)</f>
        <v>42633.841608796298</v>
      </c>
      <c r="T2070" s="9">
        <f>((($I2070/60)/60)/24)+DATE(1970,1,1)</f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IF($D2071=0,0,$E2071*100/$D2071)</f>
        <v>128.40665999999999</v>
      </c>
      <c r="P2071">
        <f>$E2071/$L2071</f>
        <v>244.11912547528519</v>
      </c>
      <c r="Q2071" t="str">
        <f>LEFT($N2071,SEARCH("/",$N2071) - 1)</f>
        <v>technology</v>
      </c>
      <c r="R2071" t="str">
        <f>RIGHT($N2071,LEN($N2071) - SEARCH("/",$N2071))</f>
        <v>hardware</v>
      </c>
      <c r="S2071" s="9">
        <f>((($J2071/60)/60)/24)+DATE(1970,1,1)</f>
        <v>42340.972118055557</v>
      </c>
      <c r="T2071" s="9">
        <f>((($I2071/60)/60)/24)+DATE(1970,1,1)</f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IF($D2072=0,0,$E2072*100/$D2072)</f>
        <v>317.3272</v>
      </c>
      <c r="P2072">
        <f>$E2072/$L2072</f>
        <v>259.25424836601309</v>
      </c>
      <c r="Q2072" t="str">
        <f>LEFT($N2072,SEARCH("/",$N2072) - 1)</f>
        <v>technology</v>
      </c>
      <c r="R2072" t="str">
        <f>RIGHT($N2072,LEN($N2072) - SEARCH("/",$N2072))</f>
        <v>hardware</v>
      </c>
      <c r="S2072" s="9">
        <f>((($J2072/60)/60)/24)+DATE(1970,1,1)</f>
        <v>42519.6565162037</v>
      </c>
      <c r="T2072" s="9">
        <f>((($I2072/60)/60)/24)+DATE(1970,1,1)</f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IF($D2073=0,0,$E2073*100/$D2073)</f>
        <v>280.73</v>
      </c>
      <c r="P2073">
        <f>$E2073/$L2073</f>
        <v>201.96402877697841</v>
      </c>
      <c r="Q2073" t="str">
        <f>LEFT($N2073,SEARCH("/",$N2073) - 1)</f>
        <v>technology</v>
      </c>
      <c r="R2073" t="str">
        <f>RIGHT($N2073,LEN($N2073) - SEARCH("/",$N2073))</f>
        <v>hardware</v>
      </c>
      <c r="S2073" s="9">
        <f>((($J2073/60)/60)/24)+DATE(1970,1,1)</f>
        <v>42600.278749999998</v>
      </c>
      <c r="T2073" s="9">
        <f>((($I2073/60)/60)/24)+DATE(1970,1,1)</f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IF($D2074=0,0,$E2074*100/$D2074)</f>
        <v>110.73146853146854</v>
      </c>
      <c r="P2074">
        <f>$E2074/$L2074</f>
        <v>226.20857142857142</v>
      </c>
      <c r="Q2074" t="str">
        <f>LEFT($N2074,SEARCH("/",$N2074) - 1)</f>
        <v>technology</v>
      </c>
      <c r="R2074" t="str">
        <f>RIGHT($N2074,LEN($N2074) - SEARCH("/",$N2074))</f>
        <v>hardware</v>
      </c>
      <c r="S2074" s="9">
        <f>((($J2074/60)/60)/24)+DATE(1970,1,1)</f>
        <v>42467.581388888888</v>
      </c>
      <c r="T2074" s="9">
        <f>((($I2074/60)/60)/24)+DATE(1970,1,1)</f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IF($D2075=0,0,$E2075*100/$D2075)</f>
        <v>152.60429999999999</v>
      </c>
      <c r="P2075">
        <f>$E2075/$L2075</f>
        <v>324.69</v>
      </c>
      <c r="Q2075" t="str">
        <f>LEFT($N2075,SEARCH("/",$N2075) - 1)</f>
        <v>technology</v>
      </c>
      <c r="R2075" t="str">
        <f>RIGHT($N2075,LEN($N2075) - SEARCH("/",$N2075))</f>
        <v>hardware</v>
      </c>
      <c r="S2075" s="9">
        <f>((($J2075/60)/60)/24)+DATE(1970,1,1)</f>
        <v>42087.668032407411</v>
      </c>
      <c r="T2075" s="9">
        <f>((($I2075/60)/60)/24)+DATE(1970,1,1)</f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IF($D2076=0,0,$E2076*100/$D2076)</f>
        <v>102.5</v>
      </c>
      <c r="P2076">
        <f>$E2076/$L2076</f>
        <v>205</v>
      </c>
      <c r="Q2076" t="str">
        <f>LEFT($N2076,SEARCH("/",$N2076) - 1)</f>
        <v>technology</v>
      </c>
      <c r="R2076" t="str">
        <f>RIGHT($N2076,LEN($N2076) - SEARCH("/",$N2076))</f>
        <v>hardware</v>
      </c>
      <c r="S2076" s="9">
        <f>((($J2076/60)/60)/24)+DATE(1970,1,1)</f>
        <v>42466.826180555552</v>
      </c>
      <c r="T2076" s="9">
        <f>((($I2076/60)/60)/24)+DATE(1970,1,1)</f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IF($D2077=0,0,$E2077*100/$D2077)</f>
        <v>1678.3738373837384</v>
      </c>
      <c r="P2077">
        <f>$E2077/$L2077</f>
        <v>20.465926829268295</v>
      </c>
      <c r="Q2077" t="str">
        <f>LEFT($N2077,SEARCH("/",$N2077) - 1)</f>
        <v>technology</v>
      </c>
      <c r="R2077" t="str">
        <f>RIGHT($N2077,LEN($N2077) - SEARCH("/",$N2077))</f>
        <v>hardware</v>
      </c>
      <c r="S2077" s="9">
        <f>((($J2077/60)/60)/24)+DATE(1970,1,1)</f>
        <v>41450.681574074071</v>
      </c>
      <c r="T2077" s="9">
        <f>((($I2077/60)/60)/24)+DATE(1970,1,1)</f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IF($D2078=0,0,$E2078*100/$D2078)</f>
        <v>543.349156424581</v>
      </c>
      <c r="P2078">
        <f>$E2078/$L2078</f>
        <v>116.35303146309367</v>
      </c>
      <c r="Q2078" t="str">
        <f>LEFT($N2078,SEARCH("/",$N2078) - 1)</f>
        <v>technology</v>
      </c>
      <c r="R2078" t="str">
        <f>RIGHT($N2078,LEN($N2078) - SEARCH("/",$N2078))</f>
        <v>hardware</v>
      </c>
      <c r="S2078" s="9">
        <f>((($J2078/60)/60)/24)+DATE(1970,1,1)</f>
        <v>41803.880659722221</v>
      </c>
      <c r="T2078" s="9">
        <f>((($I2078/60)/60)/24)+DATE(1970,1,1)</f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IF($D2079=0,0,$E2079*100/$D2079)</f>
        <v>115.508</v>
      </c>
      <c r="P2079">
        <f>$E2079/$L2079</f>
        <v>307.20212765957444</v>
      </c>
      <c r="Q2079" t="str">
        <f>LEFT($N2079,SEARCH("/",$N2079) - 1)</f>
        <v>technology</v>
      </c>
      <c r="R2079" t="str">
        <f>RIGHT($N2079,LEN($N2079) - SEARCH("/",$N2079))</f>
        <v>hardware</v>
      </c>
      <c r="S2079" s="9">
        <f>((($J2079/60)/60)/24)+DATE(1970,1,1)</f>
        <v>42103.042546296296</v>
      </c>
      <c r="T2079" s="9">
        <f>((($I2079/60)/60)/24)+DATE(1970,1,1)</f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IF($D2080=0,0,$E2080*100/$D2080)</f>
        <v>131.20500000000001</v>
      </c>
      <c r="P2080">
        <f>$E2080/$L2080</f>
        <v>546.6875</v>
      </c>
      <c r="Q2080" t="str">
        <f>LEFT($N2080,SEARCH("/",$N2080) - 1)</f>
        <v>technology</v>
      </c>
      <c r="R2080" t="str">
        <f>RIGHT($N2080,LEN($N2080) - SEARCH("/",$N2080))</f>
        <v>hardware</v>
      </c>
      <c r="S2080" s="9">
        <f>((($J2080/60)/60)/24)+DATE(1970,1,1)</f>
        <v>42692.771493055552</v>
      </c>
      <c r="T2080" s="9">
        <f>((($I2080/60)/60)/24)+DATE(1970,1,1)</f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IF($D2081=0,0,$E2081*100/$D2081)</f>
        <v>288.17</v>
      </c>
      <c r="P2081">
        <f>$E2081/$L2081</f>
        <v>47.474464579901152</v>
      </c>
      <c r="Q2081" t="str">
        <f>LEFT($N2081,SEARCH("/",$N2081) - 1)</f>
        <v>technology</v>
      </c>
      <c r="R2081" t="str">
        <f>RIGHT($N2081,LEN($N2081) - SEARCH("/",$N2081))</f>
        <v>hardware</v>
      </c>
      <c r="S2081" s="9">
        <f>((($J2081/60)/60)/24)+DATE(1970,1,1)</f>
        <v>42150.71056712963</v>
      </c>
      <c r="T2081" s="9">
        <f>((($I2081/60)/60)/24)+DATE(1970,1,1)</f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IF($D2082=0,0,$E2082*100/$D2082)</f>
        <v>507.8</v>
      </c>
      <c r="P2082">
        <f>$E2082/$L2082</f>
        <v>101.56</v>
      </c>
      <c r="Q2082" t="str">
        <f>LEFT($N2082,SEARCH("/",$N2082) - 1)</f>
        <v>technology</v>
      </c>
      <c r="R2082" t="str">
        <f>RIGHT($N2082,LEN($N2082) - SEARCH("/",$N2082))</f>
        <v>hardware</v>
      </c>
      <c r="S2082" s="9">
        <f>((($J2082/60)/60)/24)+DATE(1970,1,1)</f>
        <v>42289.957175925927</v>
      </c>
      <c r="T2082" s="9">
        <f>((($I2082/60)/60)/24)+DATE(1970,1,1)</f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IF($D2083=0,0,$E2083*100/$D2083)</f>
        <v>114.57142857142857</v>
      </c>
      <c r="P2083">
        <f>$E2083/$L2083</f>
        <v>72.909090909090907</v>
      </c>
      <c r="Q2083" t="str">
        <f>LEFT($N2083,SEARCH("/",$N2083) - 1)</f>
        <v>music</v>
      </c>
      <c r="R2083" t="str">
        <f>RIGHT($N2083,LEN($N2083) - SEARCH("/",$N2083))</f>
        <v>indie rock</v>
      </c>
      <c r="S2083" s="9">
        <f>((($J2083/60)/60)/24)+DATE(1970,1,1)</f>
        <v>41004.156886574077</v>
      </c>
      <c r="T2083" s="9">
        <f>((($I2083/60)/60)/24)+DATE(1970,1,1)</f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IF($D2084=0,0,$E2084*100/$D2084)</f>
        <v>110.73333333333333</v>
      </c>
      <c r="P2084">
        <f>$E2084/$L2084</f>
        <v>43.710526315789473</v>
      </c>
      <c r="Q2084" t="str">
        <f>LEFT($N2084,SEARCH("/",$N2084) - 1)</f>
        <v>music</v>
      </c>
      <c r="R2084" t="str">
        <f>RIGHT($N2084,LEN($N2084) - SEARCH("/",$N2084))</f>
        <v>indie rock</v>
      </c>
      <c r="S2084" s="9">
        <f>((($J2084/60)/60)/24)+DATE(1970,1,1)</f>
        <v>40811.120324074072</v>
      </c>
      <c r="T2084" s="9">
        <f>((($I2084/60)/60)/24)+DATE(1970,1,1)</f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IF($D2085=0,0,$E2085*100/$D2085)</f>
        <v>113.33333333333333</v>
      </c>
      <c r="P2085">
        <f>$E2085/$L2085</f>
        <v>34</v>
      </c>
      <c r="Q2085" t="str">
        <f>LEFT($N2085,SEARCH("/",$N2085) - 1)</f>
        <v>music</v>
      </c>
      <c r="R2085" t="str">
        <f>RIGHT($N2085,LEN($N2085) - SEARCH("/",$N2085))</f>
        <v>indie rock</v>
      </c>
      <c r="S2085" s="9">
        <f>((($J2085/60)/60)/24)+DATE(1970,1,1)</f>
        <v>41034.72216435185</v>
      </c>
      <c r="T2085" s="9">
        <f>((($I2085/60)/60)/24)+DATE(1970,1,1)</f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IF($D2086=0,0,$E2086*100/$D2086)</f>
        <v>108.33333333333333</v>
      </c>
      <c r="P2086">
        <f>$E2086/$L2086</f>
        <v>70.652173913043484</v>
      </c>
      <c r="Q2086" t="str">
        <f>LEFT($N2086,SEARCH("/",$N2086) - 1)</f>
        <v>music</v>
      </c>
      <c r="R2086" t="str">
        <f>RIGHT($N2086,LEN($N2086) - SEARCH("/",$N2086))</f>
        <v>indie rock</v>
      </c>
      <c r="S2086" s="9">
        <f>((($J2086/60)/60)/24)+DATE(1970,1,1)</f>
        <v>41731.833124999997</v>
      </c>
      <c r="T2086" s="9">
        <f>((($I2086/60)/60)/24)+DATE(1970,1,1)</f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IF($D2087=0,0,$E2087*100/$D2087)</f>
        <v>123.53333333333333</v>
      </c>
      <c r="P2087">
        <f>$E2087/$L2087</f>
        <v>89.301204819277103</v>
      </c>
      <c r="Q2087" t="str">
        <f>LEFT($N2087,SEARCH("/",$N2087) - 1)</f>
        <v>music</v>
      </c>
      <c r="R2087" t="str">
        <f>RIGHT($N2087,LEN($N2087) - SEARCH("/",$N2087))</f>
        <v>indie rock</v>
      </c>
      <c r="S2087" s="9">
        <f>((($J2087/60)/60)/24)+DATE(1970,1,1)</f>
        <v>41075.835497685184</v>
      </c>
      <c r="T2087" s="9">
        <f>((($I2087/60)/60)/24)+DATE(1970,1,1)</f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IF($D2088=0,0,$E2088*100/$D2088)</f>
        <v>100.7</v>
      </c>
      <c r="P2088">
        <f>$E2088/$L2088</f>
        <v>115.08571428571429</v>
      </c>
      <c r="Q2088" t="str">
        <f>LEFT($N2088,SEARCH("/",$N2088) - 1)</f>
        <v>music</v>
      </c>
      <c r="R2088" t="str">
        <f>RIGHT($N2088,LEN($N2088) - SEARCH("/",$N2088))</f>
        <v>indie rock</v>
      </c>
      <c r="S2088" s="9">
        <f>((($J2088/60)/60)/24)+DATE(1970,1,1)</f>
        <v>40860.67050925926</v>
      </c>
      <c r="T2088" s="9">
        <f>((($I2088/60)/60)/24)+DATE(1970,1,1)</f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IF($D2089=0,0,$E2089*100/$D2089)</f>
        <v>103.53333333333333</v>
      </c>
      <c r="P2089">
        <f>$E2089/$L2089</f>
        <v>62.12</v>
      </c>
      <c r="Q2089" t="str">
        <f>LEFT($N2089,SEARCH("/",$N2089) - 1)</f>
        <v>music</v>
      </c>
      <c r="R2089" t="str">
        <f>RIGHT($N2089,LEN($N2089) - SEARCH("/",$N2089))</f>
        <v>indie rock</v>
      </c>
      <c r="S2089" s="9">
        <f>((($J2089/60)/60)/24)+DATE(1970,1,1)</f>
        <v>40764.204375000001</v>
      </c>
      <c r="T2089" s="9">
        <f>((($I2089/60)/60)/24)+DATE(1970,1,1)</f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IF($D2090=0,0,$E2090*100/$D2090)</f>
        <v>115.51066666666667</v>
      </c>
      <c r="P2090">
        <f>$E2090/$L2090</f>
        <v>46.204266666666669</v>
      </c>
      <c r="Q2090" t="str">
        <f>LEFT($N2090,SEARCH("/",$N2090) - 1)</f>
        <v>music</v>
      </c>
      <c r="R2090" t="str">
        <f>RIGHT($N2090,LEN($N2090) - SEARCH("/",$N2090))</f>
        <v>indie rock</v>
      </c>
      <c r="S2090" s="9">
        <f>((($J2090/60)/60)/24)+DATE(1970,1,1)</f>
        <v>40395.714722222219</v>
      </c>
      <c r="T2090" s="9">
        <f>((($I2090/60)/60)/24)+DATE(1970,1,1)</f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IF($D2091=0,0,$E2091*100/$D2091)</f>
        <v>120.4004</v>
      </c>
      <c r="P2091">
        <f>$E2091/$L2091</f>
        <v>48.54854838709678</v>
      </c>
      <c r="Q2091" t="str">
        <f>LEFT($N2091,SEARCH("/",$N2091) - 1)</f>
        <v>music</v>
      </c>
      <c r="R2091" t="str">
        <f>RIGHT($N2091,LEN($N2091) - SEARCH("/",$N2091))</f>
        <v>indie rock</v>
      </c>
      <c r="S2091" s="9">
        <f>((($J2091/60)/60)/24)+DATE(1970,1,1)</f>
        <v>41453.076319444444</v>
      </c>
      <c r="T2091" s="9">
        <f>((($I2091/60)/60)/24)+DATE(1970,1,1)</f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IF($D2092=0,0,$E2092*100/$D2092)</f>
        <v>115.040375</v>
      </c>
      <c r="P2092">
        <f>$E2092/$L2092</f>
        <v>57.520187499999999</v>
      </c>
      <c r="Q2092" t="str">
        <f>LEFT($N2092,SEARCH("/",$N2092) - 1)</f>
        <v>music</v>
      </c>
      <c r="R2092" t="str">
        <f>RIGHT($N2092,LEN($N2092) - SEARCH("/",$N2092))</f>
        <v>indie rock</v>
      </c>
      <c r="S2092" s="9">
        <f>((($J2092/60)/60)/24)+DATE(1970,1,1)</f>
        <v>41299.381423611114</v>
      </c>
      <c r="T2092" s="9">
        <f>((($I2092/60)/60)/24)+DATE(1970,1,1)</f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IF($D2093=0,0,$E2093*100/$D2093)</f>
        <v>120.46777777777778</v>
      </c>
      <c r="P2093">
        <f>$E2093/$L2093</f>
        <v>88.147154471544724</v>
      </c>
      <c r="Q2093" t="str">
        <f>LEFT($N2093,SEARCH("/",$N2093) - 1)</f>
        <v>music</v>
      </c>
      <c r="R2093" t="str">
        <f>RIGHT($N2093,LEN($N2093) - SEARCH("/",$N2093))</f>
        <v>indie rock</v>
      </c>
      <c r="S2093" s="9">
        <f>((($J2093/60)/60)/24)+DATE(1970,1,1)</f>
        <v>40555.322662037033</v>
      </c>
      <c r="T2093" s="9">
        <f>((($I2093/60)/60)/24)+DATE(1970,1,1)</f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IF($D2094=0,0,$E2094*100/$D2094)</f>
        <v>101.28333333333333</v>
      </c>
      <c r="P2094">
        <f>$E2094/$L2094</f>
        <v>110.49090909090908</v>
      </c>
      <c r="Q2094" t="str">
        <f>LEFT($N2094,SEARCH("/",$N2094) - 1)</f>
        <v>music</v>
      </c>
      <c r="R2094" t="str">
        <f>RIGHT($N2094,LEN($N2094) - SEARCH("/",$N2094))</f>
        <v>indie rock</v>
      </c>
      <c r="S2094" s="9">
        <f>((($J2094/60)/60)/24)+DATE(1970,1,1)</f>
        <v>40763.707546296297</v>
      </c>
      <c r="T2094" s="9">
        <f>((($I2094/60)/60)/24)+DATE(1970,1,1)</f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IF($D2095=0,0,$E2095*100/$D2095)</f>
        <v>102.46666666666667</v>
      </c>
      <c r="P2095">
        <f>$E2095/$L2095</f>
        <v>66.826086956521735</v>
      </c>
      <c r="Q2095" t="str">
        <f>LEFT($N2095,SEARCH("/",$N2095) - 1)</f>
        <v>music</v>
      </c>
      <c r="R2095" t="str">
        <f>RIGHT($N2095,LEN($N2095) - SEARCH("/",$N2095))</f>
        <v>indie rock</v>
      </c>
      <c r="S2095" s="9">
        <f>((($J2095/60)/60)/24)+DATE(1970,1,1)</f>
        <v>41205.854537037041</v>
      </c>
      <c r="T2095" s="9">
        <f>((($I2095/60)/60)/24)+DATE(1970,1,1)</f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IF($D2096=0,0,$E2096*100/$D2096)</f>
        <v>120.54285714285714</v>
      </c>
      <c r="P2096">
        <f>$E2096/$L2096</f>
        <v>58.597222222222221</v>
      </c>
      <c r="Q2096" t="str">
        <f>LEFT($N2096,SEARCH("/",$N2096) - 1)</f>
        <v>music</v>
      </c>
      <c r="R2096" t="str">
        <f>RIGHT($N2096,LEN($N2096) - SEARCH("/",$N2096))</f>
        <v>indie rock</v>
      </c>
      <c r="S2096" s="9">
        <f>((($J2096/60)/60)/24)+DATE(1970,1,1)</f>
        <v>40939.02002314815</v>
      </c>
      <c r="T2096" s="9">
        <f>((($I2096/60)/60)/24)+DATE(1970,1,1)</f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IF($D2097=0,0,$E2097*100/$D2097)</f>
        <v>100</v>
      </c>
      <c r="P2097">
        <f>$E2097/$L2097</f>
        <v>113.63636363636364</v>
      </c>
      <c r="Q2097" t="str">
        <f>LEFT($N2097,SEARCH("/",$N2097) - 1)</f>
        <v>music</v>
      </c>
      <c r="R2097" t="str">
        <f>RIGHT($N2097,LEN($N2097) - SEARCH("/",$N2097))</f>
        <v>indie rock</v>
      </c>
      <c r="S2097" s="9">
        <f>((($J2097/60)/60)/24)+DATE(1970,1,1)</f>
        <v>40758.733483796292</v>
      </c>
      <c r="T2097" s="9">
        <f>((($I2097/60)/60)/24)+DATE(1970,1,1)</f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IF($D2098=0,0,$E2098*100/$D2098)</f>
        <v>101.66666666666667</v>
      </c>
      <c r="P2098">
        <f>$E2098/$L2098</f>
        <v>43.571428571428569</v>
      </c>
      <c r="Q2098" t="str">
        <f>LEFT($N2098,SEARCH("/",$N2098) - 1)</f>
        <v>music</v>
      </c>
      <c r="R2098" t="str">
        <f>RIGHT($N2098,LEN($N2098) - SEARCH("/",$N2098))</f>
        <v>indie rock</v>
      </c>
      <c r="S2098" s="9">
        <f>((($J2098/60)/60)/24)+DATE(1970,1,1)</f>
        <v>41192.758506944447</v>
      </c>
      <c r="T2098" s="9">
        <f>((($I2098/60)/60)/24)+DATE(1970,1,1)</f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IF($D2099=0,0,$E2099*100/$D2099)</f>
        <v>100</v>
      </c>
      <c r="P2099">
        <f>$E2099/$L2099</f>
        <v>78.94736842105263</v>
      </c>
      <c r="Q2099" t="str">
        <f>LEFT($N2099,SEARCH("/",$N2099) - 1)</f>
        <v>music</v>
      </c>
      <c r="R2099" t="str">
        <f>RIGHT($N2099,LEN($N2099) - SEARCH("/",$N2099))</f>
        <v>indie rock</v>
      </c>
      <c r="S2099" s="9">
        <f>((($J2099/60)/60)/24)+DATE(1970,1,1)</f>
        <v>40818.58489583333</v>
      </c>
      <c r="T2099" s="9">
        <f>((($I2099/60)/60)/24)+DATE(1970,1,1)</f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IF($D2100=0,0,$E2100*100/$D2100)</f>
        <v>100.33333333333333</v>
      </c>
      <c r="P2100">
        <f>$E2100/$L2100</f>
        <v>188.125</v>
      </c>
      <c r="Q2100" t="str">
        <f>LEFT($N2100,SEARCH("/",$N2100) - 1)</f>
        <v>music</v>
      </c>
      <c r="R2100" t="str">
        <f>RIGHT($N2100,LEN($N2100) - SEARCH("/",$N2100))</f>
        <v>indie rock</v>
      </c>
      <c r="S2100" s="9">
        <f>((($J2100/60)/60)/24)+DATE(1970,1,1)</f>
        <v>40946.11383101852</v>
      </c>
      <c r="T2100" s="9">
        <f>((($I2100/60)/60)/24)+DATE(1970,1,1)</f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IF($D2101=0,0,$E2101*100/$D2101)</f>
        <v>132.36666666666667</v>
      </c>
      <c r="P2101">
        <f>$E2101/$L2101</f>
        <v>63.031746031746032</v>
      </c>
      <c r="Q2101" t="str">
        <f>LEFT($N2101,SEARCH("/",$N2101) - 1)</f>
        <v>music</v>
      </c>
      <c r="R2101" t="str">
        <f>RIGHT($N2101,LEN($N2101) - SEARCH("/",$N2101))</f>
        <v>indie rock</v>
      </c>
      <c r="S2101" s="9">
        <f>((($J2101/60)/60)/24)+DATE(1970,1,1)</f>
        <v>42173.746342592596</v>
      </c>
      <c r="T2101" s="9">
        <f>((($I2101/60)/60)/24)+DATE(1970,1,1)</f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IF($D2102=0,0,$E2102*100/$D2102)</f>
        <v>136.66666666666666</v>
      </c>
      <c r="P2102">
        <f>$E2102/$L2102</f>
        <v>30.37037037037037</v>
      </c>
      <c r="Q2102" t="str">
        <f>LEFT($N2102,SEARCH("/",$N2102) - 1)</f>
        <v>music</v>
      </c>
      <c r="R2102" t="str">
        <f>RIGHT($N2102,LEN($N2102) - SEARCH("/",$N2102))</f>
        <v>indie rock</v>
      </c>
      <c r="S2102" s="9">
        <f>((($J2102/60)/60)/24)+DATE(1970,1,1)</f>
        <v>41074.834965277776</v>
      </c>
      <c r="T2102" s="9">
        <f>((($I2102/60)/60)/24)+DATE(1970,1,1)</f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IF($D2103=0,0,$E2103*100/$D2103)</f>
        <v>113.25</v>
      </c>
      <c r="P2103">
        <f>$E2103/$L2103</f>
        <v>51.477272727272727</v>
      </c>
      <c r="Q2103" t="str">
        <f>LEFT($N2103,SEARCH("/",$N2103) - 1)</f>
        <v>music</v>
      </c>
      <c r="R2103" t="str">
        <f>RIGHT($N2103,LEN($N2103) - SEARCH("/",$N2103))</f>
        <v>indie rock</v>
      </c>
      <c r="S2103" s="9">
        <f>((($J2103/60)/60)/24)+DATE(1970,1,1)</f>
        <v>40892.149467592593</v>
      </c>
      <c r="T2103" s="9">
        <f>((($I2103/60)/60)/24)+DATE(1970,1,1)</f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IF($D2104=0,0,$E2104*100/$D2104)</f>
        <v>136</v>
      </c>
      <c r="P2104">
        <f>$E2104/$L2104</f>
        <v>35.789473684210527</v>
      </c>
      <c r="Q2104" t="str">
        <f>LEFT($N2104,SEARCH("/",$N2104) - 1)</f>
        <v>music</v>
      </c>
      <c r="R2104" t="str">
        <f>RIGHT($N2104,LEN($N2104) - SEARCH("/",$N2104))</f>
        <v>indie rock</v>
      </c>
      <c r="S2104" s="9">
        <f>((($J2104/60)/60)/24)+DATE(1970,1,1)</f>
        <v>40638.868611111109</v>
      </c>
      <c r="T2104" s="9">
        <f>((($I2104/60)/60)/24)+DATE(1970,1,1)</f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IF($D2105=0,0,$E2105*100/$D2105)</f>
        <v>146.12318374694613</v>
      </c>
      <c r="P2105">
        <f>$E2105/$L2105</f>
        <v>98.817391304347822</v>
      </c>
      <c r="Q2105" t="str">
        <f>LEFT($N2105,SEARCH("/",$N2105) - 1)</f>
        <v>music</v>
      </c>
      <c r="R2105" t="str">
        <f>RIGHT($N2105,LEN($N2105) - SEARCH("/",$N2105))</f>
        <v>indie rock</v>
      </c>
      <c r="S2105" s="9">
        <f>((($J2105/60)/60)/24)+DATE(1970,1,1)</f>
        <v>41192.754942129628</v>
      </c>
      <c r="T2105" s="9">
        <f>((($I2105/60)/60)/24)+DATE(1970,1,1)</f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IF($D2106=0,0,$E2106*100/$D2106)</f>
        <v>129.5</v>
      </c>
      <c r="P2106">
        <f>$E2106/$L2106</f>
        <v>28</v>
      </c>
      <c r="Q2106" t="str">
        <f>LEFT($N2106,SEARCH("/",$N2106) - 1)</f>
        <v>music</v>
      </c>
      <c r="R2106" t="str">
        <f>RIGHT($N2106,LEN($N2106) - SEARCH("/",$N2106))</f>
        <v>indie rock</v>
      </c>
      <c r="S2106" s="9">
        <f>((($J2106/60)/60)/24)+DATE(1970,1,1)</f>
        <v>41394.074467592596</v>
      </c>
      <c r="T2106" s="9">
        <f>((($I2106/60)/60)/24)+DATE(1970,1,1)</f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IF($D2107=0,0,$E2107*100/$D2107)</f>
        <v>254</v>
      </c>
      <c r="P2107">
        <f>$E2107/$L2107</f>
        <v>51.313131313131315</v>
      </c>
      <c r="Q2107" t="str">
        <f>LEFT($N2107,SEARCH("/",$N2107) - 1)</f>
        <v>music</v>
      </c>
      <c r="R2107" t="str">
        <f>RIGHT($N2107,LEN($N2107) - SEARCH("/",$N2107))</f>
        <v>indie rock</v>
      </c>
      <c r="S2107" s="9">
        <f>((($J2107/60)/60)/24)+DATE(1970,1,1)</f>
        <v>41951.788807870369</v>
      </c>
      <c r="T2107" s="9">
        <f>((($I2107/60)/60)/24)+DATE(1970,1,1)</f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IF($D2108=0,0,$E2108*100/$D2108)</f>
        <v>107.04545454545455</v>
      </c>
      <c r="P2108">
        <f>$E2108/$L2108</f>
        <v>53.522727272727273</v>
      </c>
      <c r="Q2108" t="str">
        <f>LEFT($N2108,SEARCH("/",$N2108) - 1)</f>
        <v>music</v>
      </c>
      <c r="R2108" t="str">
        <f>RIGHT($N2108,LEN($N2108) - SEARCH("/",$N2108))</f>
        <v>indie rock</v>
      </c>
      <c r="S2108" s="9">
        <f>((($J2108/60)/60)/24)+DATE(1970,1,1)</f>
        <v>41270.21497685185</v>
      </c>
      <c r="T2108" s="9">
        <f>((($I2108/60)/60)/24)+DATE(1970,1,1)</f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IF($D2109=0,0,$E2109*100/$D2109)</f>
        <v>107.733</v>
      </c>
      <c r="P2109">
        <f>$E2109/$L2109</f>
        <v>37.149310344827583</v>
      </c>
      <c r="Q2109" t="str">
        <f>LEFT($N2109,SEARCH("/",$N2109) - 1)</f>
        <v>music</v>
      </c>
      <c r="R2109" t="str">
        <f>RIGHT($N2109,LEN($N2109) - SEARCH("/",$N2109))</f>
        <v>indie rock</v>
      </c>
      <c r="S2109" s="9">
        <f>((($J2109/60)/60)/24)+DATE(1970,1,1)</f>
        <v>41934.71056712963</v>
      </c>
      <c r="T2109" s="9">
        <f>((($I2109/60)/60)/24)+DATE(1970,1,1)</f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IF($D2110=0,0,$E2110*100/$D2110)</f>
        <v>107.3125</v>
      </c>
      <c r="P2110">
        <f>$E2110/$L2110</f>
        <v>89.895287958115176</v>
      </c>
      <c r="Q2110" t="str">
        <f>LEFT($N2110,SEARCH("/",$N2110) - 1)</f>
        <v>music</v>
      </c>
      <c r="R2110" t="str">
        <f>RIGHT($N2110,LEN($N2110) - SEARCH("/",$N2110))</f>
        <v>indie rock</v>
      </c>
      <c r="S2110" s="9">
        <f>((($J2110/60)/60)/24)+DATE(1970,1,1)</f>
        <v>41135.175694444442</v>
      </c>
      <c r="T2110" s="9">
        <f>((($I2110/60)/60)/24)+DATE(1970,1,1)</f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IF($D2111=0,0,$E2111*100/$D2111)</f>
        <v>106.52500000000001</v>
      </c>
      <c r="P2111">
        <f>$E2111/$L2111</f>
        <v>106.52500000000001</v>
      </c>
      <c r="Q2111" t="str">
        <f>LEFT($N2111,SEARCH("/",$N2111) - 1)</f>
        <v>music</v>
      </c>
      <c r="R2111" t="str">
        <f>RIGHT($N2111,LEN($N2111) - SEARCH("/",$N2111))</f>
        <v>indie rock</v>
      </c>
      <c r="S2111" s="9">
        <f>((($J2111/60)/60)/24)+DATE(1970,1,1)</f>
        <v>42160.708530092597</v>
      </c>
      <c r="T2111" s="9">
        <f>((($I2111/60)/60)/24)+DATE(1970,1,1)</f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IF($D2112=0,0,$E2112*100/$D2112)</f>
        <v>100.35</v>
      </c>
      <c r="P2112">
        <f>$E2112/$L2112</f>
        <v>52.815789473684212</v>
      </c>
      <c r="Q2112" t="str">
        <f>LEFT($N2112,SEARCH("/",$N2112) - 1)</f>
        <v>music</v>
      </c>
      <c r="R2112" t="str">
        <f>RIGHT($N2112,LEN($N2112) - SEARCH("/",$N2112))</f>
        <v>indie rock</v>
      </c>
      <c r="S2112" s="9">
        <f>((($J2112/60)/60)/24)+DATE(1970,1,1)</f>
        <v>41759.670937499999</v>
      </c>
      <c r="T2112" s="9">
        <f>((($I2112/60)/60)/24)+DATE(1970,1,1)</f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IF($D2113=0,0,$E2113*100/$D2113)</f>
        <v>106.5</v>
      </c>
      <c r="P2113">
        <f>$E2113/$L2113</f>
        <v>54.615384615384613</v>
      </c>
      <c r="Q2113" t="str">
        <f>LEFT($N2113,SEARCH("/",$N2113) - 1)</f>
        <v>music</v>
      </c>
      <c r="R2113" t="str">
        <f>RIGHT($N2113,LEN($N2113) - SEARCH("/",$N2113))</f>
        <v>indie rock</v>
      </c>
      <c r="S2113" s="9">
        <f>((($J2113/60)/60)/24)+DATE(1970,1,1)</f>
        <v>40703.197048611109</v>
      </c>
      <c r="T2113" s="9">
        <f>((($I2113/60)/60)/24)+DATE(1970,1,1)</f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IF($D2114=0,0,$E2114*100/$D2114)</f>
        <v>100</v>
      </c>
      <c r="P2114">
        <f>$E2114/$L2114</f>
        <v>27.272727272727273</v>
      </c>
      <c r="Q2114" t="str">
        <f>LEFT($N2114,SEARCH("/",$N2114) - 1)</f>
        <v>music</v>
      </c>
      <c r="R2114" t="str">
        <f>RIGHT($N2114,LEN($N2114) - SEARCH("/",$N2114))</f>
        <v>indie rock</v>
      </c>
      <c r="S2114" s="9">
        <f>((($J2114/60)/60)/24)+DATE(1970,1,1)</f>
        <v>41365.928159722222</v>
      </c>
      <c r="T2114" s="9">
        <f>((($I2114/60)/60)/24)+DATE(1970,1,1)</f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IF($D2115=0,0,$E2115*100/$D2115)</f>
        <v>104.85714285714286</v>
      </c>
      <c r="P2115">
        <f>$E2115/$L2115</f>
        <v>68.598130841121488</v>
      </c>
      <c r="Q2115" t="str">
        <f>LEFT($N2115,SEARCH("/",$N2115) - 1)</f>
        <v>music</v>
      </c>
      <c r="R2115" t="str">
        <f>RIGHT($N2115,LEN($N2115) - SEARCH("/",$N2115))</f>
        <v>indie rock</v>
      </c>
      <c r="S2115" s="9">
        <f>((($J2115/60)/60)/24)+DATE(1970,1,1)</f>
        <v>41870.86546296296</v>
      </c>
      <c r="T2115" s="9">
        <f>((($I2115/60)/60)/24)+DATE(1970,1,1)</f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IF($D2116=0,0,$E2116*100/$D2116)</f>
        <v>104.7</v>
      </c>
      <c r="P2116">
        <f>$E2116/$L2116</f>
        <v>35.612244897959187</v>
      </c>
      <c r="Q2116" t="str">
        <f>LEFT($N2116,SEARCH("/",$N2116) - 1)</f>
        <v>music</v>
      </c>
      <c r="R2116" t="str">
        <f>RIGHT($N2116,LEN($N2116) - SEARCH("/",$N2116))</f>
        <v>indie rock</v>
      </c>
      <c r="S2116" s="9">
        <f>((($J2116/60)/60)/24)+DATE(1970,1,1)</f>
        <v>40458.815625000003</v>
      </c>
      <c r="T2116" s="9">
        <f>((($I2116/60)/60)/24)+DATE(1970,1,1)</f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IF($D2117=0,0,$E2117*100/$D2117)</f>
        <v>225.66666666666666</v>
      </c>
      <c r="P2117">
        <f>$E2117/$L2117</f>
        <v>94.027777777777771</v>
      </c>
      <c r="Q2117" t="str">
        <f>LEFT($N2117,SEARCH("/",$N2117) - 1)</f>
        <v>music</v>
      </c>
      <c r="R2117" t="str">
        <f>RIGHT($N2117,LEN($N2117) - SEARCH("/",$N2117))</f>
        <v>indie rock</v>
      </c>
      <c r="S2117" s="9">
        <f>((($J2117/60)/60)/24)+DATE(1970,1,1)</f>
        <v>40564.081030092595</v>
      </c>
      <c r="T2117" s="9">
        <f>((($I2117/60)/60)/24)+DATE(1970,1,1)</f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IF($D2118=0,0,$E2118*100/$D2118)</f>
        <v>100.90416666666667</v>
      </c>
      <c r="P2118">
        <f>$E2118/$L2118</f>
        <v>526.45652173913038</v>
      </c>
      <c r="Q2118" t="str">
        <f>LEFT($N2118,SEARCH("/",$N2118) - 1)</f>
        <v>music</v>
      </c>
      <c r="R2118" t="str">
        <f>RIGHT($N2118,LEN($N2118) - SEARCH("/",$N2118))</f>
        <v>indie rock</v>
      </c>
      <c r="S2118" s="9">
        <f>((($J2118/60)/60)/24)+DATE(1970,1,1)</f>
        <v>41136.777812500004</v>
      </c>
      <c r="T2118" s="9">
        <f>((($I2118/60)/60)/24)+DATE(1970,1,1)</f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IF($D2119=0,0,$E2119*100/$D2119)</f>
        <v>147.75</v>
      </c>
      <c r="P2119">
        <f>$E2119/$L2119</f>
        <v>50.657142857142858</v>
      </c>
      <c r="Q2119" t="str">
        <f>LEFT($N2119,SEARCH("/",$N2119) - 1)</f>
        <v>music</v>
      </c>
      <c r="R2119" t="str">
        <f>RIGHT($N2119,LEN($N2119) - SEARCH("/",$N2119))</f>
        <v>indie rock</v>
      </c>
      <c r="S2119" s="9">
        <f>((($J2119/60)/60)/24)+DATE(1970,1,1)</f>
        <v>42290.059594907405</v>
      </c>
      <c r="T2119" s="9">
        <f>((($I2119/60)/60)/24)+DATE(1970,1,1)</f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IF($D2120=0,0,$E2120*100/$D2120)</f>
        <v>134.61099999999999</v>
      </c>
      <c r="P2120">
        <f>$E2120/$L2120</f>
        <v>79.182941176470578</v>
      </c>
      <c r="Q2120" t="str">
        <f>LEFT($N2120,SEARCH("/",$N2120) - 1)</f>
        <v>music</v>
      </c>
      <c r="R2120" t="str">
        <f>RIGHT($N2120,LEN($N2120) - SEARCH("/",$N2120))</f>
        <v>indie rock</v>
      </c>
      <c r="S2120" s="9">
        <f>((($J2120/60)/60)/24)+DATE(1970,1,1)</f>
        <v>40718.839537037034</v>
      </c>
      <c r="T2120" s="9">
        <f>((($I2120/60)/60)/24)+DATE(1970,1,1)</f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IF($D2121=0,0,$E2121*100/$D2121)</f>
        <v>100.75</v>
      </c>
      <c r="P2121">
        <f>$E2121/$L2121</f>
        <v>91.590909090909093</v>
      </c>
      <c r="Q2121" t="str">
        <f>LEFT($N2121,SEARCH("/",$N2121) - 1)</f>
        <v>music</v>
      </c>
      <c r="R2121" t="str">
        <f>RIGHT($N2121,LEN($N2121) - SEARCH("/",$N2121))</f>
        <v>indie rock</v>
      </c>
      <c r="S2121" s="9">
        <f>((($J2121/60)/60)/24)+DATE(1970,1,1)</f>
        <v>41107.130150462966</v>
      </c>
      <c r="T2121" s="9">
        <f>((($I2121/60)/60)/24)+DATE(1970,1,1)</f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IF($D2122=0,0,$E2122*100/$D2122)</f>
        <v>100.880375</v>
      </c>
      <c r="P2122">
        <f>$E2122/$L2122</f>
        <v>116.96275362318841</v>
      </c>
      <c r="Q2122" t="str">
        <f>LEFT($N2122,SEARCH("/",$N2122) - 1)</f>
        <v>music</v>
      </c>
      <c r="R2122" t="str">
        <f>RIGHT($N2122,LEN($N2122) - SEARCH("/",$N2122))</f>
        <v>indie rock</v>
      </c>
      <c r="S2122" s="9">
        <f>((($J2122/60)/60)/24)+DATE(1970,1,1)</f>
        <v>41591.964537037034</v>
      </c>
      <c r="T2122" s="9">
        <f>((($I2122/60)/60)/24)+DATE(1970,1,1)</f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IF($D2123=0,0,$E2123*100/$D2123)</f>
        <v>0.56799999999999995</v>
      </c>
      <c r="P2123">
        <f>$E2123/$L2123</f>
        <v>28.4</v>
      </c>
      <c r="Q2123" t="str">
        <f>LEFT($N2123,SEARCH("/",$N2123) - 1)</f>
        <v>games</v>
      </c>
      <c r="R2123" t="str">
        <f>RIGHT($N2123,LEN($N2123) - SEARCH("/",$N2123))</f>
        <v>video games</v>
      </c>
      <c r="S2123" s="9">
        <f>((($J2123/60)/60)/24)+DATE(1970,1,1)</f>
        <v>42716.7424537037</v>
      </c>
      <c r="T2123" s="9">
        <f>((($I2123/60)/60)/24)+DATE(1970,1,1)</f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IF($D2124=0,0,$E2124*100/$D2124)</f>
        <v>0.38750000000000001</v>
      </c>
      <c r="P2124">
        <f>$E2124/$L2124</f>
        <v>103.33333333333333</v>
      </c>
      <c r="Q2124" t="str">
        <f>LEFT($N2124,SEARCH("/",$N2124) - 1)</f>
        <v>games</v>
      </c>
      <c r="R2124" t="str">
        <f>RIGHT($N2124,LEN($N2124) - SEARCH("/",$N2124))</f>
        <v>video games</v>
      </c>
      <c r="S2124" s="9">
        <f>((($J2124/60)/60)/24)+DATE(1970,1,1)</f>
        <v>42712.300567129627</v>
      </c>
      <c r="T2124" s="9">
        <f>((($I2124/60)/60)/24)+DATE(1970,1,1)</f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IF($D2125=0,0,$E2125*100/$D2125)</f>
        <v>10</v>
      </c>
      <c r="P2125">
        <f>$E2125/$L2125</f>
        <v>10</v>
      </c>
      <c r="Q2125" t="str">
        <f>LEFT($N2125,SEARCH("/",$N2125) - 1)</f>
        <v>games</v>
      </c>
      <c r="R2125" t="str">
        <f>RIGHT($N2125,LEN($N2125) - SEARCH("/",$N2125))</f>
        <v>video games</v>
      </c>
      <c r="S2125" s="9">
        <f>((($J2125/60)/60)/24)+DATE(1970,1,1)</f>
        <v>40198.424849537041</v>
      </c>
      <c r="T2125" s="9">
        <f>((($I2125/60)/60)/24)+DATE(1970,1,1)</f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IF($D2126=0,0,$E2126*100/$D2126)</f>
        <v>10.454545454545455</v>
      </c>
      <c r="P2126">
        <f>$E2126/$L2126</f>
        <v>23</v>
      </c>
      <c r="Q2126" t="str">
        <f>LEFT($N2126,SEARCH("/",$N2126) - 1)</f>
        <v>games</v>
      </c>
      <c r="R2126" t="str">
        <f>RIGHT($N2126,LEN($N2126) - SEARCH("/",$N2126))</f>
        <v>video games</v>
      </c>
      <c r="S2126" s="9">
        <f>((($J2126/60)/60)/24)+DATE(1970,1,1)</f>
        <v>40464.028182870366</v>
      </c>
      <c r="T2126" s="9">
        <f>((($I2126/60)/60)/24)+DATE(1970,1,1)</f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IF($D2127=0,0,$E2127*100/$D2127)</f>
        <v>1.42</v>
      </c>
      <c r="P2127">
        <f>$E2127/$L2127</f>
        <v>31.555555555555557</v>
      </c>
      <c r="Q2127" t="str">
        <f>LEFT($N2127,SEARCH("/",$N2127) - 1)</f>
        <v>games</v>
      </c>
      <c r="R2127" t="str">
        <f>RIGHT($N2127,LEN($N2127) - SEARCH("/",$N2127))</f>
        <v>video games</v>
      </c>
      <c r="S2127" s="9">
        <f>((($J2127/60)/60)/24)+DATE(1970,1,1)</f>
        <v>42191.023530092592</v>
      </c>
      <c r="T2127" s="9">
        <f>((($I2127/60)/60)/24)+DATE(1970,1,1)</f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IF($D2128=0,0,$E2128*100/$D2128)</f>
        <v>0.05</v>
      </c>
      <c r="P2128">
        <f>$E2128/$L2128</f>
        <v>5</v>
      </c>
      <c r="Q2128" t="str">
        <f>LEFT($N2128,SEARCH("/",$N2128) - 1)</f>
        <v>games</v>
      </c>
      <c r="R2128" t="str">
        <f>RIGHT($N2128,LEN($N2128) - SEARCH("/",$N2128))</f>
        <v>video games</v>
      </c>
      <c r="S2128" s="9">
        <f>((($J2128/60)/60)/24)+DATE(1970,1,1)</f>
        <v>41951.973229166666</v>
      </c>
      <c r="T2128" s="9">
        <f>((($I2128/60)/60)/24)+DATE(1970,1,1)</f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IF($D2129=0,0,$E2129*100/$D2129)</f>
        <v>28.842857142857142</v>
      </c>
      <c r="P2129">
        <f>$E2129/$L2129</f>
        <v>34.220338983050844</v>
      </c>
      <c r="Q2129" t="str">
        <f>LEFT($N2129,SEARCH("/",$N2129) - 1)</f>
        <v>games</v>
      </c>
      <c r="R2129" t="str">
        <f>RIGHT($N2129,LEN($N2129) - SEARCH("/",$N2129))</f>
        <v>video games</v>
      </c>
      <c r="S2129" s="9">
        <f>((($J2129/60)/60)/24)+DATE(1970,1,1)</f>
        <v>42045.50535879629</v>
      </c>
      <c r="T2129" s="9">
        <f>((($I2129/60)/60)/24)+DATE(1970,1,1)</f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IF($D2130=0,0,$E2130*100/$D2130)</f>
        <v>0.16666666666666666</v>
      </c>
      <c r="P2130">
        <f>$E2130/$L2130</f>
        <v>25</v>
      </c>
      <c r="Q2130" t="str">
        <f>LEFT($N2130,SEARCH("/",$N2130) - 1)</f>
        <v>games</v>
      </c>
      <c r="R2130" t="str">
        <f>RIGHT($N2130,LEN($N2130) - SEARCH("/",$N2130))</f>
        <v>video games</v>
      </c>
      <c r="S2130" s="9">
        <f>((($J2130/60)/60)/24)+DATE(1970,1,1)</f>
        <v>41843.772789351853</v>
      </c>
      <c r="T2130" s="9">
        <f>((($I2130/60)/60)/24)+DATE(1970,1,1)</f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IF($D2131=0,0,$E2131*100/$D2131)</f>
        <v>11.8</v>
      </c>
      <c r="P2131">
        <f>$E2131/$L2131</f>
        <v>19.666666666666668</v>
      </c>
      <c r="Q2131" t="str">
        <f>LEFT($N2131,SEARCH("/",$N2131) - 1)</f>
        <v>games</v>
      </c>
      <c r="R2131" t="str">
        <f>RIGHT($N2131,LEN($N2131) - SEARCH("/",$N2131))</f>
        <v>video games</v>
      </c>
      <c r="S2131" s="9">
        <f>((($J2131/60)/60)/24)+DATE(1970,1,1)</f>
        <v>42409.024305555555</v>
      </c>
      <c r="T2131" s="9">
        <f>((($I2131/60)/60)/24)+DATE(1970,1,1)</f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IF($D2132=0,0,$E2132*100/$D2132)</f>
        <v>0.20238095238095238</v>
      </c>
      <c r="P2132">
        <f>$E2132/$L2132</f>
        <v>21.25</v>
      </c>
      <c r="Q2132" t="str">
        <f>LEFT($N2132,SEARCH("/",$N2132) - 1)</f>
        <v>games</v>
      </c>
      <c r="R2132" t="str">
        <f>RIGHT($N2132,LEN($N2132) - SEARCH("/",$N2132))</f>
        <v>video games</v>
      </c>
      <c r="S2132" s="9">
        <f>((($J2132/60)/60)/24)+DATE(1970,1,1)</f>
        <v>41832.086377314816</v>
      </c>
      <c r="T2132" s="9">
        <f>((($I2132/60)/60)/24)+DATE(1970,1,1)</f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IF($D2133=0,0,$E2133*100/$D2133)</f>
        <v>5</v>
      </c>
      <c r="P2133">
        <f>$E2133/$L2133</f>
        <v>8.3333333333333339</v>
      </c>
      <c r="Q2133" t="str">
        <f>LEFT($N2133,SEARCH("/",$N2133) - 1)</f>
        <v>games</v>
      </c>
      <c r="R2133" t="str">
        <f>RIGHT($N2133,LEN($N2133) - SEARCH("/",$N2133))</f>
        <v>video games</v>
      </c>
      <c r="S2133" s="9">
        <f>((($J2133/60)/60)/24)+DATE(1970,1,1)</f>
        <v>42167.207071759258</v>
      </c>
      <c r="T2133" s="9">
        <f>((($I2133/60)/60)/24)+DATE(1970,1,1)</f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IF($D2134=0,0,$E2134*100/$D2134)</f>
        <v>2.1129899999999999</v>
      </c>
      <c r="P2134">
        <f>$E2134/$L2134</f>
        <v>21.34333333333333</v>
      </c>
      <c r="Q2134" t="str">
        <f>LEFT($N2134,SEARCH("/",$N2134) - 1)</f>
        <v>games</v>
      </c>
      <c r="R2134" t="str">
        <f>RIGHT($N2134,LEN($N2134) - SEARCH("/",$N2134))</f>
        <v>video games</v>
      </c>
      <c r="S2134" s="9">
        <f>((($J2134/60)/60)/24)+DATE(1970,1,1)</f>
        <v>41643.487175925926</v>
      </c>
      <c r="T2134" s="9">
        <f>((($I2134/60)/60)/24)+DATE(1970,1,1)</f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IF($D2135=0,0,$E2135*100/$D2135)</f>
        <v>1.6</v>
      </c>
      <c r="P2135">
        <f>$E2135/$L2135</f>
        <v>5.333333333333333</v>
      </c>
      <c r="Q2135" t="str">
        <f>LEFT($N2135,SEARCH("/",$N2135) - 1)</f>
        <v>games</v>
      </c>
      <c r="R2135" t="str">
        <f>RIGHT($N2135,LEN($N2135) - SEARCH("/",$N2135))</f>
        <v>video games</v>
      </c>
      <c r="S2135" s="9">
        <f>((($J2135/60)/60)/24)+DATE(1970,1,1)</f>
        <v>40619.097210648149</v>
      </c>
      <c r="T2135" s="9">
        <f>((($I2135/60)/60)/24)+DATE(1970,1,1)</f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IF($D2136=0,0,$E2136*100/$D2136)</f>
        <v>1.7333333333333334</v>
      </c>
      <c r="P2136">
        <f>$E2136/$L2136</f>
        <v>34.666666666666664</v>
      </c>
      <c r="Q2136" t="str">
        <f>LEFT($N2136,SEARCH("/",$N2136) - 1)</f>
        <v>games</v>
      </c>
      <c r="R2136" t="str">
        <f>RIGHT($N2136,LEN($N2136) - SEARCH("/",$N2136))</f>
        <v>video games</v>
      </c>
      <c r="S2136" s="9">
        <f>((($J2136/60)/60)/24)+DATE(1970,1,1)</f>
        <v>41361.886469907404</v>
      </c>
      <c r="T2136" s="9">
        <f>((($I2136/60)/60)/24)+DATE(1970,1,1)</f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IF($D2137=0,0,$E2137*100/$D2137)</f>
        <v>9.56</v>
      </c>
      <c r="P2137">
        <f>$E2137/$L2137</f>
        <v>21.727272727272727</v>
      </c>
      <c r="Q2137" t="str">
        <f>LEFT($N2137,SEARCH("/",$N2137) - 1)</f>
        <v>games</v>
      </c>
      <c r="R2137" t="str">
        <f>RIGHT($N2137,LEN($N2137) - SEARCH("/",$N2137))</f>
        <v>video games</v>
      </c>
      <c r="S2137" s="9">
        <f>((($J2137/60)/60)/24)+DATE(1970,1,1)</f>
        <v>41156.963344907403</v>
      </c>
      <c r="T2137" s="9">
        <f>((($I2137/60)/60)/24)+DATE(1970,1,1)</f>
        <v>41186.963344907403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IF($D2138=0,0,$E2138*100/$D2138)</f>
        <v>5.9612499999999999E-2</v>
      </c>
      <c r="P2138">
        <f>$E2138/$L2138</f>
        <v>11.922499999999999</v>
      </c>
      <c r="Q2138" t="str">
        <f>LEFT($N2138,SEARCH("/",$N2138) - 1)</f>
        <v>games</v>
      </c>
      <c r="R2138" t="str">
        <f>RIGHT($N2138,LEN($N2138) - SEARCH("/",$N2138))</f>
        <v>video games</v>
      </c>
      <c r="S2138" s="9">
        <f>((($J2138/60)/60)/24)+DATE(1970,1,1)</f>
        <v>41536.509097222224</v>
      </c>
      <c r="T2138" s="9">
        <f>((($I2138/60)/60)/24)+DATE(1970,1,1)</f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IF($D2139=0,0,$E2139*100/$D2139)</f>
        <v>28.405999999999999</v>
      </c>
      <c r="P2139">
        <f>$E2139/$L2139</f>
        <v>26.59737827715356</v>
      </c>
      <c r="Q2139" t="str">
        <f>LEFT($N2139,SEARCH("/",$N2139) - 1)</f>
        <v>games</v>
      </c>
      <c r="R2139" t="str">
        <f>RIGHT($N2139,LEN($N2139) - SEARCH("/",$N2139))</f>
        <v>video games</v>
      </c>
      <c r="S2139" s="9">
        <f>((($J2139/60)/60)/24)+DATE(1970,1,1)</f>
        <v>41948.771168981482</v>
      </c>
      <c r="T2139" s="9">
        <f>((($I2139/60)/60)/24)+DATE(1970,1,1)</f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IF($D2140=0,0,$E2140*100/$D2140)</f>
        <v>12.8</v>
      </c>
      <c r="P2140">
        <f>$E2140/$L2140</f>
        <v>10.666666666666666</v>
      </c>
      <c r="Q2140" t="str">
        <f>LEFT($N2140,SEARCH("/",$N2140) - 1)</f>
        <v>games</v>
      </c>
      <c r="R2140" t="str">
        <f>RIGHT($N2140,LEN($N2140) - SEARCH("/",$N2140))</f>
        <v>video games</v>
      </c>
      <c r="S2140" s="9">
        <f>((($J2140/60)/60)/24)+DATE(1970,1,1)</f>
        <v>41557.013182870374</v>
      </c>
      <c r="T2140" s="9">
        <f>((($I2140/60)/60)/24)+DATE(1970,1,1)</f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IF($D2141=0,0,$E2141*100/$D2141)</f>
        <v>5.42</v>
      </c>
      <c r="P2141">
        <f>$E2141/$L2141</f>
        <v>29.035714285714285</v>
      </c>
      <c r="Q2141" t="str">
        <f>LEFT($N2141,SEARCH("/",$N2141) - 1)</f>
        <v>games</v>
      </c>
      <c r="R2141" t="str">
        <f>RIGHT($N2141,LEN($N2141) - SEARCH("/",$N2141))</f>
        <v>video games</v>
      </c>
      <c r="S2141" s="9">
        <f>((($J2141/60)/60)/24)+DATE(1970,1,1)</f>
        <v>42647.750092592592</v>
      </c>
      <c r="T2141" s="9">
        <f>((($I2141/60)/60)/24)+DATE(1970,1,1)</f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IF($D2142=0,0,$E2142*100/$D2142)</f>
        <v>0.112</v>
      </c>
      <c r="P2142">
        <f>$E2142/$L2142</f>
        <v>50.909090909090907</v>
      </c>
      <c r="Q2142" t="str">
        <f>LEFT($N2142,SEARCH("/",$N2142) - 1)</f>
        <v>games</v>
      </c>
      <c r="R2142" t="str">
        <f>RIGHT($N2142,LEN($N2142) - SEARCH("/",$N2142))</f>
        <v>video games</v>
      </c>
      <c r="S2142" s="9">
        <f>((($J2142/60)/60)/24)+DATE(1970,1,1)</f>
        <v>41255.833611111113</v>
      </c>
      <c r="T2142" s="9">
        <f>((($I2142/60)/60)/24)+DATE(1970,1,1)</f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IF($D2143=0,0,$E2143*100/$D2143)</f>
        <v>0</v>
      </c>
      <c r="P2143" t="e">
        <f>$E2143/$L2143</f>
        <v>#DIV/0!</v>
      </c>
      <c r="Q2143" t="str">
        <f>LEFT($N2143,SEARCH("/",$N2143) - 1)</f>
        <v>games</v>
      </c>
      <c r="R2143" t="str">
        <f>RIGHT($N2143,LEN($N2143) - SEARCH("/",$N2143))</f>
        <v>video games</v>
      </c>
      <c r="S2143" s="9">
        <f>((($J2143/60)/60)/24)+DATE(1970,1,1)</f>
        <v>41927.235636574071</v>
      </c>
      <c r="T2143" s="9">
        <f>((($I2143/60)/60)/24)+DATE(1970,1,1)</f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IF($D2144=0,0,$E2144*100/$D2144)</f>
        <v>5.7238095238095239</v>
      </c>
      <c r="P2144">
        <f>$E2144/$L2144</f>
        <v>50.083333333333336</v>
      </c>
      <c r="Q2144" t="str">
        <f>LEFT($N2144,SEARCH("/",$N2144) - 1)</f>
        <v>games</v>
      </c>
      <c r="R2144" t="str">
        <f>RIGHT($N2144,LEN($N2144) - SEARCH("/",$N2144))</f>
        <v>video games</v>
      </c>
      <c r="S2144" s="9">
        <f>((($J2144/60)/60)/24)+DATE(1970,1,1)</f>
        <v>42340.701504629629</v>
      </c>
      <c r="T2144" s="9">
        <f>((($I2144/60)/60)/24)+DATE(1970,1,1)</f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IF($D2145=0,0,$E2145*100/$D2145)</f>
        <v>11.25</v>
      </c>
      <c r="P2145">
        <f>$E2145/$L2145</f>
        <v>45</v>
      </c>
      <c r="Q2145" t="str">
        <f>LEFT($N2145,SEARCH("/",$N2145) - 1)</f>
        <v>games</v>
      </c>
      <c r="R2145" t="str">
        <f>RIGHT($N2145,LEN($N2145) - SEARCH("/",$N2145))</f>
        <v>video games</v>
      </c>
      <c r="S2145" s="9">
        <f>((($J2145/60)/60)/24)+DATE(1970,1,1)</f>
        <v>40332.886712962965</v>
      </c>
      <c r="T2145" s="9">
        <f>((($I2145/60)/60)/24)+DATE(1970,1,1)</f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IF($D2146=0,0,$E2146*100/$D2146)</f>
        <v>1.7098591549295774</v>
      </c>
      <c r="P2146">
        <f>$E2146/$L2146</f>
        <v>25.291666666666668</v>
      </c>
      <c r="Q2146" t="str">
        <f>LEFT($N2146,SEARCH("/",$N2146) - 1)</f>
        <v>games</v>
      </c>
      <c r="R2146" t="str">
        <f>RIGHT($N2146,LEN($N2146) - SEARCH("/",$N2146))</f>
        <v>video games</v>
      </c>
      <c r="S2146" s="9">
        <f>((($J2146/60)/60)/24)+DATE(1970,1,1)</f>
        <v>41499.546759259261</v>
      </c>
      <c r="T2146" s="9">
        <f>((($I2146/60)/60)/24)+DATE(1970,1,1)</f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IF($D2147=0,0,$E2147*100/$D2147)</f>
        <v>30.433333333333334</v>
      </c>
      <c r="P2147">
        <f>$E2147/$L2147</f>
        <v>51.292134831460672</v>
      </c>
      <c r="Q2147" t="str">
        <f>LEFT($N2147,SEARCH("/",$N2147) - 1)</f>
        <v>games</v>
      </c>
      <c r="R2147" t="str">
        <f>RIGHT($N2147,LEN($N2147) - SEARCH("/",$N2147))</f>
        <v>video games</v>
      </c>
      <c r="S2147" s="9">
        <f>((($J2147/60)/60)/24)+DATE(1970,1,1)</f>
        <v>41575.237430555557</v>
      </c>
      <c r="T2147" s="9">
        <f>((($I2147/60)/60)/24)+DATE(1970,1,1)</f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IF($D2148=0,0,$E2148*100/$D2148)</f>
        <v>0.02</v>
      </c>
      <c r="P2148">
        <f>$E2148/$L2148</f>
        <v>1</v>
      </c>
      <c r="Q2148" t="str">
        <f>LEFT($N2148,SEARCH("/",$N2148) - 1)</f>
        <v>games</v>
      </c>
      <c r="R2148" t="str">
        <f>RIGHT($N2148,LEN($N2148) - SEARCH("/",$N2148))</f>
        <v>video games</v>
      </c>
      <c r="S2148" s="9">
        <f>((($J2148/60)/60)/24)+DATE(1970,1,1)</f>
        <v>42397.679513888885</v>
      </c>
      <c r="T2148" s="9">
        <f>((($I2148/60)/60)/24)+DATE(1970,1,1)</f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IF($D2149=0,0,$E2149*100/$D2149)</f>
        <v>0.69641025641025645</v>
      </c>
      <c r="P2149">
        <f>$E2149/$L2149</f>
        <v>49.381818181818183</v>
      </c>
      <c r="Q2149" t="str">
        <f>LEFT($N2149,SEARCH("/",$N2149) - 1)</f>
        <v>games</v>
      </c>
      <c r="R2149" t="str">
        <f>RIGHT($N2149,LEN($N2149) - SEARCH("/",$N2149))</f>
        <v>video games</v>
      </c>
      <c r="S2149" s="9">
        <f>((($J2149/60)/60)/24)+DATE(1970,1,1)</f>
        <v>41927.295694444445</v>
      </c>
      <c r="T2149" s="9">
        <f>((($I2149/60)/60)/24)+DATE(1970,1,1)</f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IF($D2150=0,0,$E2150*100/$D2150)</f>
        <v>2</v>
      </c>
      <c r="P2150">
        <f>$E2150/$L2150</f>
        <v>1</v>
      </c>
      <c r="Q2150" t="str">
        <f>LEFT($N2150,SEARCH("/",$N2150) - 1)</f>
        <v>games</v>
      </c>
      <c r="R2150" t="str">
        <f>RIGHT($N2150,LEN($N2150) - SEARCH("/",$N2150))</f>
        <v>video games</v>
      </c>
      <c r="S2150" s="9">
        <f>((($J2150/60)/60)/24)+DATE(1970,1,1)</f>
        <v>42066.733587962968</v>
      </c>
      <c r="T2150" s="9">
        <f>((($I2150/60)/60)/24)+DATE(1970,1,1)</f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IF($D2151=0,0,$E2151*100/$D2151)</f>
        <v>0</v>
      </c>
      <c r="P2151" t="e">
        <f>$E2151/$L2151</f>
        <v>#DIV/0!</v>
      </c>
      <c r="Q2151" t="str">
        <f>LEFT($N2151,SEARCH("/",$N2151) - 1)</f>
        <v>games</v>
      </c>
      <c r="R2151" t="str">
        <f>RIGHT($N2151,LEN($N2151) - SEARCH("/",$N2151))</f>
        <v>video games</v>
      </c>
      <c r="S2151" s="9">
        <f>((($J2151/60)/60)/24)+DATE(1970,1,1)</f>
        <v>40355.024953703702</v>
      </c>
      <c r="T2151" s="9">
        <f>((($I2151/60)/60)/24)+DATE(1970,1,1)</f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IF($D2152=0,0,$E2152*100/$D2152)</f>
        <v>0.81</v>
      </c>
      <c r="P2152">
        <f>$E2152/$L2152</f>
        <v>101.25</v>
      </c>
      <c r="Q2152" t="str">
        <f>LEFT($N2152,SEARCH("/",$N2152) - 1)</f>
        <v>games</v>
      </c>
      <c r="R2152" t="str">
        <f>RIGHT($N2152,LEN($N2152) - SEARCH("/",$N2152))</f>
        <v>video games</v>
      </c>
      <c r="S2152" s="9">
        <f>((($J2152/60)/60)/24)+DATE(1970,1,1)</f>
        <v>42534.284710648149</v>
      </c>
      <c r="T2152" s="9">
        <f>((($I2152/60)/60)/24)+DATE(1970,1,1)</f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IF($D2153=0,0,$E2153*100/$D2153)</f>
        <v>0.26222222222222225</v>
      </c>
      <c r="P2153">
        <f>$E2153/$L2153</f>
        <v>19.666666666666668</v>
      </c>
      <c r="Q2153" t="str">
        <f>LEFT($N2153,SEARCH("/",$N2153) - 1)</f>
        <v>games</v>
      </c>
      <c r="R2153" t="str">
        <f>RIGHT($N2153,LEN($N2153) - SEARCH("/",$N2153))</f>
        <v>video games</v>
      </c>
      <c r="S2153" s="9">
        <f>((($J2153/60)/60)/24)+DATE(1970,1,1)</f>
        <v>42520.847384259265</v>
      </c>
      <c r="T2153" s="9">
        <f>((($I2153/60)/60)/24)+DATE(1970,1,1)</f>
        <v>42550.847384259265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IF($D2154=0,0,$E2154*100/$D2154)</f>
        <v>0.16666666666666666</v>
      </c>
      <c r="P2154">
        <f>$E2154/$L2154</f>
        <v>12.5</v>
      </c>
      <c r="Q2154" t="str">
        <f>LEFT($N2154,SEARCH("/",$N2154) - 1)</f>
        <v>games</v>
      </c>
      <c r="R2154" t="str">
        <f>RIGHT($N2154,LEN($N2154) - SEARCH("/",$N2154))</f>
        <v>video games</v>
      </c>
      <c r="S2154" s="9">
        <f>((($J2154/60)/60)/24)+DATE(1970,1,1)</f>
        <v>41683.832280092596</v>
      </c>
      <c r="T2154" s="9">
        <f>((($I2154/60)/60)/24)+DATE(1970,1,1)</f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IF($D2155=0,0,$E2155*100/$D2155)</f>
        <v>9.124454880912446E-3</v>
      </c>
      <c r="P2155">
        <f>$E2155/$L2155</f>
        <v>8.5</v>
      </c>
      <c r="Q2155" t="str">
        <f>LEFT($N2155,SEARCH("/",$N2155) - 1)</f>
        <v>games</v>
      </c>
      <c r="R2155" t="str">
        <f>RIGHT($N2155,LEN($N2155) - SEARCH("/",$N2155))</f>
        <v>video games</v>
      </c>
      <c r="S2155" s="9">
        <f>((($J2155/60)/60)/24)+DATE(1970,1,1)</f>
        <v>41974.911087962959</v>
      </c>
      <c r="T2155" s="9">
        <f>((($I2155/60)/60)/24)+DATE(1970,1,1)</f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IF($D2156=0,0,$E2156*100/$D2156)</f>
        <v>0.8</v>
      </c>
      <c r="P2156">
        <f>$E2156/$L2156</f>
        <v>1</v>
      </c>
      <c r="Q2156" t="str">
        <f>LEFT($N2156,SEARCH("/",$N2156) - 1)</f>
        <v>games</v>
      </c>
      <c r="R2156" t="str">
        <f>RIGHT($N2156,LEN($N2156) - SEARCH("/",$N2156))</f>
        <v>video games</v>
      </c>
      <c r="S2156" s="9">
        <f>((($J2156/60)/60)/24)+DATE(1970,1,1)</f>
        <v>41647.632256944446</v>
      </c>
      <c r="T2156" s="9">
        <f>((($I2156/60)/60)/24)+DATE(1970,1,1)</f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IF($D2157=0,0,$E2157*100/$D2157)</f>
        <v>2.2999999999999998</v>
      </c>
      <c r="P2157">
        <f>$E2157/$L2157</f>
        <v>23</v>
      </c>
      <c r="Q2157" t="str">
        <f>LEFT($N2157,SEARCH("/",$N2157) - 1)</f>
        <v>games</v>
      </c>
      <c r="R2157" t="str">
        <f>RIGHT($N2157,LEN($N2157) - SEARCH("/",$N2157))</f>
        <v>video games</v>
      </c>
      <c r="S2157" s="9">
        <f>((($J2157/60)/60)/24)+DATE(1970,1,1)</f>
        <v>42430.747511574074</v>
      </c>
      <c r="T2157" s="9">
        <f>((($I2157/60)/60)/24)+DATE(1970,1,1)</f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IF($D2158=0,0,$E2158*100/$D2158)</f>
        <v>2.6660714285714286</v>
      </c>
      <c r="P2158">
        <f>$E2158/$L2158</f>
        <v>17.987951807228917</v>
      </c>
      <c r="Q2158" t="str">
        <f>LEFT($N2158,SEARCH("/",$N2158) - 1)</f>
        <v>games</v>
      </c>
      <c r="R2158" t="str">
        <f>RIGHT($N2158,LEN($N2158) - SEARCH("/",$N2158))</f>
        <v>video games</v>
      </c>
      <c r="S2158" s="9">
        <f>((($J2158/60)/60)/24)+DATE(1970,1,1)</f>
        <v>41488.85423611111</v>
      </c>
      <c r="T2158" s="9">
        <f>((($I2158/60)/60)/24)+DATE(1970,1,1)</f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IF($D2159=0,0,$E2159*100/$D2159)</f>
        <v>28.192</v>
      </c>
      <c r="P2159">
        <f>$E2159/$L2159</f>
        <v>370.94736842105266</v>
      </c>
      <c r="Q2159" t="str">
        <f>LEFT($N2159,SEARCH("/",$N2159) - 1)</f>
        <v>games</v>
      </c>
      <c r="R2159" t="str">
        <f>RIGHT($N2159,LEN($N2159) - SEARCH("/",$N2159))</f>
        <v>video games</v>
      </c>
      <c r="S2159" s="9">
        <f>((($J2159/60)/60)/24)+DATE(1970,1,1)</f>
        <v>42694.98128472222</v>
      </c>
      <c r="T2159" s="9">
        <f>((($I2159/60)/60)/24)+DATE(1970,1,1)</f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IF($D2160=0,0,$E2160*100/$D2160)</f>
        <v>6.5900366666666663</v>
      </c>
      <c r="P2160">
        <f>$E2160/$L2160</f>
        <v>63.569485530546629</v>
      </c>
      <c r="Q2160" t="str">
        <f>LEFT($N2160,SEARCH("/",$N2160) - 1)</f>
        <v>games</v>
      </c>
      <c r="R2160" t="str">
        <f>RIGHT($N2160,LEN($N2160) - SEARCH("/",$N2160))</f>
        <v>video games</v>
      </c>
      <c r="S2160" s="9">
        <f>((($J2160/60)/60)/24)+DATE(1970,1,1)</f>
        <v>41264.853865740741</v>
      </c>
      <c r="T2160" s="9">
        <f>((($I2160/60)/60)/24)+DATE(1970,1,1)</f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IF($D2161=0,0,$E2161*100/$D2161)</f>
        <v>0.72222222222222221</v>
      </c>
      <c r="P2161">
        <f>$E2161/$L2161</f>
        <v>13</v>
      </c>
      <c r="Q2161" t="str">
        <f>LEFT($N2161,SEARCH("/",$N2161) - 1)</f>
        <v>games</v>
      </c>
      <c r="R2161" t="str">
        <f>RIGHT($N2161,LEN($N2161) - SEARCH("/",$N2161))</f>
        <v>video games</v>
      </c>
      <c r="S2161" s="9">
        <f>((($J2161/60)/60)/24)+DATE(1970,1,1)</f>
        <v>40710.731180555551</v>
      </c>
      <c r="T2161" s="9">
        <f>((($I2161/60)/60)/24)+DATE(1970,1,1)</f>
        <v>40740.731180555551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IF($D2162=0,0,$E2162*100/$D2162)</f>
        <v>0.85</v>
      </c>
      <c r="P2162">
        <f>$E2162/$L2162</f>
        <v>5.3125</v>
      </c>
      <c r="Q2162" t="str">
        <f>LEFT($N2162,SEARCH("/",$N2162) - 1)</f>
        <v>games</v>
      </c>
      <c r="R2162" t="str">
        <f>RIGHT($N2162,LEN($N2162) - SEARCH("/",$N2162))</f>
        <v>video games</v>
      </c>
      <c r="S2162" s="9">
        <f>((($J2162/60)/60)/24)+DATE(1970,1,1)</f>
        <v>41018.711863425924</v>
      </c>
      <c r="T2162" s="9">
        <f>((($I2162/60)/60)/24)+DATE(1970,1,1)</f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IF($D2163=0,0,$E2163*100/$D2163)</f>
        <v>115.75</v>
      </c>
      <c r="P2163">
        <f>$E2163/$L2163</f>
        <v>35.615384615384613</v>
      </c>
      <c r="Q2163" t="str">
        <f>LEFT($N2163,SEARCH("/",$N2163) - 1)</f>
        <v>music</v>
      </c>
      <c r="R2163" t="str">
        <f>RIGHT($N2163,LEN($N2163) - SEARCH("/",$N2163))</f>
        <v>rock</v>
      </c>
      <c r="S2163" s="9">
        <f>((($J2163/60)/60)/24)+DATE(1970,1,1)</f>
        <v>42240.852534722217</v>
      </c>
      <c r="T2163" s="9">
        <f>((($I2163/60)/60)/24)+DATE(1970,1,1)</f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IF($D2164=0,0,$E2164*100/$D2164)</f>
        <v>112.26666666666667</v>
      </c>
      <c r="P2164">
        <f>$E2164/$L2164</f>
        <v>87.103448275862064</v>
      </c>
      <c r="Q2164" t="str">
        <f>LEFT($N2164,SEARCH("/",$N2164) - 1)</f>
        <v>music</v>
      </c>
      <c r="R2164" t="str">
        <f>RIGHT($N2164,LEN($N2164) - SEARCH("/",$N2164))</f>
        <v>rock</v>
      </c>
      <c r="S2164" s="9">
        <f>((($J2164/60)/60)/24)+DATE(1970,1,1)</f>
        <v>41813.766099537039</v>
      </c>
      <c r="T2164" s="9">
        <f>((($I2164/60)/60)/24)+DATE(1970,1,1)</f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IF($D2165=0,0,$E2165*100/$D2165)</f>
        <v>132.19999999999999</v>
      </c>
      <c r="P2165">
        <f>$E2165/$L2165</f>
        <v>75.11363636363636</v>
      </c>
      <c r="Q2165" t="str">
        <f>LEFT($N2165,SEARCH("/",$N2165) - 1)</f>
        <v>music</v>
      </c>
      <c r="R2165" t="str">
        <f>RIGHT($N2165,LEN($N2165) - SEARCH("/",$N2165))</f>
        <v>rock</v>
      </c>
      <c r="S2165" s="9">
        <f>((($J2165/60)/60)/24)+DATE(1970,1,1)</f>
        <v>42111.899537037039</v>
      </c>
      <c r="T2165" s="9">
        <f>((($I2165/60)/60)/24)+DATE(1970,1,1)</f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IF($D2166=0,0,$E2166*100/$D2166)</f>
        <v>102.63636363636364</v>
      </c>
      <c r="P2166">
        <f>$E2166/$L2166</f>
        <v>68.01204819277109</v>
      </c>
      <c r="Q2166" t="str">
        <f>LEFT($N2166,SEARCH("/",$N2166) - 1)</f>
        <v>music</v>
      </c>
      <c r="R2166" t="str">
        <f>RIGHT($N2166,LEN($N2166) - SEARCH("/",$N2166))</f>
        <v>rock</v>
      </c>
      <c r="S2166" s="9">
        <f>((($J2166/60)/60)/24)+DATE(1970,1,1)</f>
        <v>42515.71775462963</v>
      </c>
      <c r="T2166" s="9">
        <f>((($I2166/60)/60)/24)+DATE(1970,1,1)</f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IF($D2167=0,0,$E2167*100/$D2167)</f>
        <v>138.63999999999999</v>
      </c>
      <c r="P2167">
        <f>$E2167/$L2167</f>
        <v>29.623931623931625</v>
      </c>
      <c r="Q2167" t="str">
        <f>LEFT($N2167,SEARCH("/",$N2167) - 1)</f>
        <v>music</v>
      </c>
      <c r="R2167" t="str">
        <f>RIGHT($N2167,LEN($N2167) - SEARCH("/",$N2167))</f>
        <v>rock</v>
      </c>
      <c r="S2167" s="9">
        <f>((($J2167/60)/60)/24)+DATE(1970,1,1)</f>
        <v>42438.667071759264</v>
      </c>
      <c r="T2167" s="9">
        <f>((($I2167/60)/60)/24)+DATE(1970,1,1)</f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IF($D2168=0,0,$E2168*100/$D2168)</f>
        <v>146.6</v>
      </c>
      <c r="P2168">
        <f>$E2168/$L2168</f>
        <v>91.625</v>
      </c>
      <c r="Q2168" t="str">
        <f>LEFT($N2168,SEARCH("/",$N2168) - 1)</f>
        <v>music</v>
      </c>
      <c r="R2168" t="str">
        <f>RIGHT($N2168,LEN($N2168) - SEARCH("/",$N2168))</f>
        <v>rock</v>
      </c>
      <c r="S2168" s="9">
        <f>((($J2168/60)/60)/24)+DATE(1970,1,1)</f>
        <v>41933.838171296295</v>
      </c>
      <c r="T2168" s="9">
        <f>((($I2168/60)/60)/24)+DATE(1970,1,1)</f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IF($D2169=0,0,$E2169*100/$D2169)</f>
        <v>120</v>
      </c>
      <c r="P2169">
        <f>$E2169/$L2169</f>
        <v>22.5</v>
      </c>
      <c r="Q2169" t="str">
        <f>LEFT($N2169,SEARCH("/",$N2169) - 1)</f>
        <v>music</v>
      </c>
      <c r="R2169" t="str">
        <f>RIGHT($N2169,LEN($N2169) - SEARCH("/",$N2169))</f>
        <v>rock</v>
      </c>
      <c r="S2169" s="9">
        <f>((($J2169/60)/60)/24)+DATE(1970,1,1)</f>
        <v>41153.066400462965</v>
      </c>
      <c r="T2169" s="9">
        <f>((($I2169/60)/60)/24)+DATE(1970,1,1)</f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IF($D2170=0,0,$E2170*100/$D2170)</f>
        <v>121.58161111111112</v>
      </c>
      <c r="P2170">
        <f>$E2170/$L2170</f>
        <v>64.366735294117646</v>
      </c>
      <c r="Q2170" t="str">
        <f>LEFT($N2170,SEARCH("/",$N2170) - 1)</f>
        <v>music</v>
      </c>
      <c r="R2170" t="str">
        <f>RIGHT($N2170,LEN($N2170) - SEARCH("/",$N2170))</f>
        <v>rock</v>
      </c>
      <c r="S2170" s="9">
        <f>((($J2170/60)/60)/24)+DATE(1970,1,1)</f>
        <v>42745.600243055553</v>
      </c>
      <c r="T2170" s="9">
        <f>((($I2170/60)/60)/24)+DATE(1970,1,1)</f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IF($D2171=0,0,$E2171*100/$D2171)</f>
        <v>100</v>
      </c>
      <c r="P2171">
        <f>$E2171/$L2171</f>
        <v>21.857142857142858</v>
      </c>
      <c r="Q2171" t="str">
        <f>LEFT($N2171,SEARCH("/",$N2171) - 1)</f>
        <v>music</v>
      </c>
      <c r="R2171" t="str">
        <f>RIGHT($N2171,LEN($N2171) - SEARCH("/",$N2171))</f>
        <v>rock</v>
      </c>
      <c r="S2171" s="9">
        <f>((($J2171/60)/60)/24)+DATE(1970,1,1)</f>
        <v>42793.700821759259</v>
      </c>
      <c r="T2171" s="9">
        <f>((($I2171/60)/60)/24)+DATE(1970,1,1)</f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IF($D2172=0,0,$E2172*100/$D2172)</f>
        <v>180.85714285714286</v>
      </c>
      <c r="P2172">
        <f>$E2172/$L2172</f>
        <v>33.315789473684212</v>
      </c>
      <c r="Q2172" t="str">
        <f>LEFT($N2172,SEARCH("/",$N2172) - 1)</f>
        <v>music</v>
      </c>
      <c r="R2172" t="str">
        <f>RIGHT($N2172,LEN($N2172) - SEARCH("/",$N2172))</f>
        <v>rock</v>
      </c>
      <c r="S2172" s="9">
        <f>((($J2172/60)/60)/24)+DATE(1970,1,1)</f>
        <v>42198.750254629631</v>
      </c>
      <c r="T2172" s="9">
        <f>((($I2172/60)/60)/24)+DATE(1970,1,1)</f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IF($D2173=0,0,$E2173*100/$D2173)</f>
        <v>106.075</v>
      </c>
      <c r="P2173">
        <f>$E2173/$L2173</f>
        <v>90.276595744680847</v>
      </c>
      <c r="Q2173" t="str">
        <f>LEFT($N2173,SEARCH("/",$N2173) - 1)</f>
        <v>music</v>
      </c>
      <c r="R2173" t="str">
        <f>RIGHT($N2173,LEN($N2173) - SEARCH("/",$N2173))</f>
        <v>rock</v>
      </c>
      <c r="S2173" s="9">
        <f>((($J2173/60)/60)/24)+DATE(1970,1,1)</f>
        <v>42141.95711805555</v>
      </c>
      <c r="T2173" s="9">
        <f>((($I2173/60)/60)/24)+DATE(1970,1,1)</f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IF($D2174=0,0,$E2174*100/$D2174)</f>
        <v>100</v>
      </c>
      <c r="P2174">
        <f>$E2174/$L2174</f>
        <v>76.92307692307692</v>
      </c>
      <c r="Q2174" t="str">
        <f>LEFT($N2174,SEARCH("/",$N2174) - 1)</f>
        <v>music</v>
      </c>
      <c r="R2174" t="str">
        <f>RIGHT($N2174,LEN($N2174) - SEARCH("/",$N2174))</f>
        <v>rock</v>
      </c>
      <c r="S2174" s="9">
        <f>((($J2174/60)/60)/24)+DATE(1970,1,1)</f>
        <v>42082.580092592587</v>
      </c>
      <c r="T2174" s="9">
        <f>((($I2174/60)/60)/24)+DATE(1970,1,1)</f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IF($D2175=0,0,$E2175*100/$D2175)</f>
        <v>126.92857142857143</v>
      </c>
      <c r="P2175">
        <f>$E2175/$L2175</f>
        <v>59.233333333333334</v>
      </c>
      <c r="Q2175" t="str">
        <f>LEFT($N2175,SEARCH("/",$N2175) - 1)</f>
        <v>music</v>
      </c>
      <c r="R2175" t="str">
        <f>RIGHT($N2175,LEN($N2175) - SEARCH("/",$N2175))</f>
        <v>rock</v>
      </c>
      <c r="S2175" s="9">
        <f>((($J2175/60)/60)/24)+DATE(1970,1,1)</f>
        <v>41495.692627314813</v>
      </c>
      <c r="T2175" s="9">
        <f>((($I2175/60)/60)/24)+DATE(1970,1,1)</f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IF($D2176=0,0,$E2176*100/$D2176)</f>
        <v>102.97499999999999</v>
      </c>
      <c r="P2176">
        <f>$E2176/$L2176</f>
        <v>65.38095238095238</v>
      </c>
      <c r="Q2176" t="str">
        <f>LEFT($N2176,SEARCH("/",$N2176) - 1)</f>
        <v>music</v>
      </c>
      <c r="R2176" t="str">
        <f>RIGHT($N2176,LEN($N2176) - SEARCH("/",$N2176))</f>
        <v>rock</v>
      </c>
      <c r="S2176" s="9">
        <f>((($J2176/60)/60)/24)+DATE(1970,1,1)</f>
        <v>42465.542905092589</v>
      </c>
      <c r="T2176" s="9">
        <f>((($I2176/60)/60)/24)+DATE(1970,1,1)</f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IF($D2177=0,0,$E2177*100/$D2177)</f>
        <v>250</v>
      </c>
      <c r="P2177">
        <f>$E2177/$L2177</f>
        <v>67.307692307692307</v>
      </c>
      <c r="Q2177" t="str">
        <f>LEFT($N2177,SEARCH("/",$N2177) - 1)</f>
        <v>music</v>
      </c>
      <c r="R2177" t="str">
        <f>RIGHT($N2177,LEN($N2177) - SEARCH("/",$N2177))</f>
        <v>rock</v>
      </c>
      <c r="S2177" s="9">
        <f>((($J2177/60)/60)/24)+DATE(1970,1,1)</f>
        <v>42565.009097222224</v>
      </c>
      <c r="T2177" s="9">
        <f>((($I2177/60)/60)/24)+DATE(1970,1,1)</f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IF($D2178=0,0,$E2178*100/$D2178)</f>
        <v>126.02</v>
      </c>
      <c r="P2178">
        <f>$E2178/$L2178</f>
        <v>88.74647887323944</v>
      </c>
      <c r="Q2178" t="str">
        <f>LEFT($N2178,SEARCH("/",$N2178) - 1)</f>
        <v>music</v>
      </c>
      <c r="R2178" t="str">
        <f>RIGHT($N2178,LEN($N2178) - SEARCH("/",$N2178))</f>
        <v>rock</v>
      </c>
      <c r="S2178" s="9">
        <f>((($J2178/60)/60)/24)+DATE(1970,1,1)</f>
        <v>42096.633206018523</v>
      </c>
      <c r="T2178" s="9">
        <f>((($I2178/60)/60)/24)+DATE(1970,1,1)</f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IF($D2179=0,0,$E2179*100/$D2179)</f>
        <v>100.12</v>
      </c>
      <c r="P2179">
        <f>$E2179/$L2179</f>
        <v>65.868421052631575</v>
      </c>
      <c r="Q2179" t="str">
        <f>LEFT($N2179,SEARCH("/",$N2179) - 1)</f>
        <v>music</v>
      </c>
      <c r="R2179" t="str">
        <f>RIGHT($N2179,LEN($N2179) - SEARCH("/",$N2179))</f>
        <v>rock</v>
      </c>
      <c r="S2179" s="9">
        <f>((($J2179/60)/60)/24)+DATE(1970,1,1)</f>
        <v>42502.250775462962</v>
      </c>
      <c r="T2179" s="9">
        <f>((($I2179/60)/60)/24)+DATE(1970,1,1)</f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IF($D2180=0,0,$E2180*100/$D2180)</f>
        <v>138.63999999999999</v>
      </c>
      <c r="P2180">
        <f>$E2180/$L2180</f>
        <v>40.349243306169967</v>
      </c>
      <c r="Q2180" t="str">
        <f>LEFT($N2180,SEARCH("/",$N2180) - 1)</f>
        <v>music</v>
      </c>
      <c r="R2180" t="str">
        <f>RIGHT($N2180,LEN($N2180) - SEARCH("/",$N2180))</f>
        <v>rock</v>
      </c>
      <c r="S2180" s="9">
        <f>((($J2180/60)/60)/24)+DATE(1970,1,1)</f>
        <v>42723.63653935185</v>
      </c>
      <c r="T2180" s="9">
        <f>((($I2180/60)/60)/24)+DATE(1970,1,1)</f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IF($D2181=0,0,$E2181*100/$D2181)</f>
        <v>161.4</v>
      </c>
      <c r="P2181">
        <f>$E2181/$L2181</f>
        <v>76.857142857142861</v>
      </c>
      <c r="Q2181" t="str">
        <f>LEFT($N2181,SEARCH("/",$N2181) - 1)</f>
        <v>music</v>
      </c>
      <c r="R2181" t="str">
        <f>RIGHT($N2181,LEN($N2181) - SEARCH("/",$N2181))</f>
        <v>rock</v>
      </c>
      <c r="S2181" s="9">
        <f>((($J2181/60)/60)/24)+DATE(1970,1,1)</f>
        <v>42075.171203703707</v>
      </c>
      <c r="T2181" s="9">
        <f>((($I2181/60)/60)/24)+DATE(1970,1,1)</f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IF($D2182=0,0,$E2182*100/$D2182)</f>
        <v>107.1842</v>
      </c>
      <c r="P2182">
        <f>$E2182/$L2182</f>
        <v>68.707820512820518</v>
      </c>
      <c r="Q2182" t="str">
        <f>LEFT($N2182,SEARCH("/",$N2182) - 1)</f>
        <v>music</v>
      </c>
      <c r="R2182" t="str">
        <f>RIGHT($N2182,LEN($N2182) - SEARCH("/",$N2182))</f>
        <v>rock</v>
      </c>
      <c r="S2182" s="9">
        <f>((($J2182/60)/60)/24)+DATE(1970,1,1)</f>
        <v>42279.669768518521</v>
      </c>
      <c r="T2182" s="9">
        <f>((($I2182/60)/60)/24)+DATE(1970,1,1)</f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IF($D2183=0,0,$E2183*100/$D2183)</f>
        <v>153.1</v>
      </c>
      <c r="P2183">
        <f>$E2183/$L2183</f>
        <v>57.773584905660378</v>
      </c>
      <c r="Q2183" t="str">
        <f>LEFT($N2183,SEARCH("/",$N2183) - 1)</f>
        <v>games</v>
      </c>
      <c r="R2183" t="str">
        <f>RIGHT($N2183,LEN($N2183) - SEARCH("/",$N2183))</f>
        <v>tabletop games</v>
      </c>
      <c r="S2183" s="9">
        <f>((($J2183/60)/60)/24)+DATE(1970,1,1)</f>
        <v>42773.005243055552</v>
      </c>
      <c r="T2183" s="9">
        <f>((($I2183/60)/60)/24)+DATE(1970,1,1)</f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IF($D2184=0,0,$E2184*100/$D2184)</f>
        <v>524.16666666666663</v>
      </c>
      <c r="P2184">
        <f>$E2184/$L2184</f>
        <v>44.171348314606739</v>
      </c>
      <c r="Q2184" t="str">
        <f>LEFT($N2184,SEARCH("/",$N2184) - 1)</f>
        <v>games</v>
      </c>
      <c r="R2184" t="str">
        <f>RIGHT($N2184,LEN($N2184) - SEARCH("/",$N2184))</f>
        <v>tabletop games</v>
      </c>
      <c r="S2184" s="9">
        <f>((($J2184/60)/60)/24)+DATE(1970,1,1)</f>
        <v>41879.900752314818</v>
      </c>
      <c r="T2184" s="9">
        <f>((($I2184/60)/60)/24)+DATE(1970,1,1)</f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IF($D2185=0,0,$E2185*100/$D2185)</f>
        <v>489.27777777777777</v>
      </c>
      <c r="P2185">
        <f>$E2185/$L2185</f>
        <v>31.566308243727597</v>
      </c>
      <c r="Q2185" t="str">
        <f>LEFT($N2185,SEARCH("/",$N2185) - 1)</f>
        <v>games</v>
      </c>
      <c r="R2185" t="str">
        <f>RIGHT($N2185,LEN($N2185) - SEARCH("/",$N2185))</f>
        <v>tabletop games</v>
      </c>
      <c r="S2185" s="9">
        <f>((($J2185/60)/60)/24)+DATE(1970,1,1)</f>
        <v>42745.365474537044</v>
      </c>
      <c r="T2185" s="9">
        <f>((($I2185/60)/60)/24)+DATE(1970,1,1)</f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IF($D2186=0,0,$E2186*100/$D2186)</f>
        <v>284.74</v>
      </c>
      <c r="P2186">
        <f>$E2186/$L2186</f>
        <v>107.04511278195488</v>
      </c>
      <c r="Q2186" t="str">
        <f>LEFT($N2186,SEARCH("/",$N2186) - 1)</f>
        <v>games</v>
      </c>
      <c r="R2186" t="str">
        <f>RIGHT($N2186,LEN($N2186) - SEARCH("/",$N2186))</f>
        <v>tabletop games</v>
      </c>
      <c r="S2186" s="9">
        <f>((($J2186/60)/60)/24)+DATE(1970,1,1)</f>
        <v>42380.690289351856</v>
      </c>
      <c r="T2186" s="9">
        <f>((($I2186/60)/60)/24)+DATE(1970,1,1)</f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IF($D2187=0,0,$E2187*100/$D2187)</f>
        <v>1856.97</v>
      </c>
      <c r="P2187">
        <f>$E2187/$L2187</f>
        <v>149.03451043338683</v>
      </c>
      <c r="Q2187" t="str">
        <f>LEFT($N2187,SEARCH("/",$N2187) - 1)</f>
        <v>games</v>
      </c>
      <c r="R2187" t="str">
        <f>RIGHT($N2187,LEN($N2187) - SEARCH("/",$N2187))</f>
        <v>tabletop games</v>
      </c>
      <c r="S2187" s="9">
        <f>((($J2187/60)/60)/24)+DATE(1970,1,1)</f>
        <v>41319.349988425929</v>
      </c>
      <c r="T2187" s="9">
        <f>((($I2187/60)/60)/24)+DATE(1970,1,1)</f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IF($D2188=0,0,$E2188*100/$D2188)</f>
        <v>109.675</v>
      </c>
      <c r="P2188">
        <f>$E2188/$L2188</f>
        <v>55.956632653061227</v>
      </c>
      <c r="Q2188" t="str">
        <f>LEFT($N2188,SEARCH("/",$N2188) - 1)</f>
        <v>games</v>
      </c>
      <c r="R2188" t="str">
        <f>RIGHT($N2188,LEN($N2188) - SEARCH("/",$N2188))</f>
        <v>tabletop games</v>
      </c>
      <c r="S2188" s="9">
        <f>((($J2188/60)/60)/24)+DATE(1970,1,1)</f>
        <v>42583.615081018521</v>
      </c>
      <c r="T2188" s="9">
        <f>((($I2188/60)/60)/24)+DATE(1970,1,1)</f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IF($D2189=0,0,$E2189*100/$D2189)</f>
        <v>1014.6425</v>
      </c>
      <c r="P2189">
        <f>$E2189/$L2189</f>
        <v>56.970381807973048</v>
      </c>
      <c r="Q2189" t="str">
        <f>LEFT($N2189,SEARCH("/",$N2189) - 1)</f>
        <v>games</v>
      </c>
      <c r="R2189" t="str">
        <f>RIGHT($N2189,LEN($N2189) - SEARCH("/",$N2189))</f>
        <v>tabletop games</v>
      </c>
      <c r="S2189" s="9">
        <f>((($J2189/60)/60)/24)+DATE(1970,1,1)</f>
        <v>42068.209097222221</v>
      </c>
      <c r="T2189" s="9">
        <f>((($I2189/60)/60)/24)+DATE(1970,1,1)</f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IF($D2190=0,0,$E2190*100/$D2190)</f>
        <v>412.17692027666544</v>
      </c>
      <c r="P2190">
        <f>$E2190/$L2190</f>
        <v>44.056420233463037</v>
      </c>
      <c r="Q2190" t="str">
        <f>LEFT($N2190,SEARCH("/",$N2190) - 1)</f>
        <v>games</v>
      </c>
      <c r="R2190" t="str">
        <f>RIGHT($N2190,LEN($N2190) - SEARCH("/",$N2190))</f>
        <v>tabletop games</v>
      </c>
      <c r="S2190" s="9">
        <f>((($J2190/60)/60)/24)+DATE(1970,1,1)</f>
        <v>42633.586122685185</v>
      </c>
      <c r="T2190" s="9">
        <f>((($I2190/60)/60)/24)+DATE(1970,1,1)</f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IF($D2191=0,0,$E2191*100/$D2191)</f>
        <v>503.25</v>
      </c>
      <c r="P2191">
        <f>$E2191/$L2191</f>
        <v>68.625</v>
      </c>
      <c r="Q2191" t="str">
        <f>LEFT($N2191,SEARCH("/",$N2191) - 1)</f>
        <v>games</v>
      </c>
      <c r="R2191" t="str">
        <f>RIGHT($N2191,LEN($N2191) - SEARCH("/",$N2191))</f>
        <v>tabletop games</v>
      </c>
      <c r="S2191" s="9">
        <f>((($J2191/60)/60)/24)+DATE(1970,1,1)</f>
        <v>42467.788194444445</v>
      </c>
      <c r="T2191" s="9">
        <f>((($I2191/60)/60)/24)+DATE(1970,1,1)</f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IF($D2192=0,0,$E2192*100/$D2192)</f>
        <v>184.61052631578949</v>
      </c>
      <c r="P2192">
        <f>$E2192/$L2192</f>
        <v>65.318435754189949</v>
      </c>
      <c r="Q2192" t="str">
        <f>LEFT($N2192,SEARCH("/",$N2192) - 1)</f>
        <v>games</v>
      </c>
      <c r="R2192" t="str">
        <f>RIGHT($N2192,LEN($N2192) - SEARCH("/",$N2192))</f>
        <v>tabletop games</v>
      </c>
      <c r="S2192" s="9">
        <f>((($J2192/60)/60)/24)+DATE(1970,1,1)</f>
        <v>42417.625046296293</v>
      </c>
      <c r="T2192" s="9">
        <f>((($I2192/60)/60)/24)+DATE(1970,1,1)</f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IF($D2193=0,0,$E2193*100/$D2193)</f>
        <v>119.73333333333333</v>
      </c>
      <c r="P2193">
        <f>$E2193/$L2193</f>
        <v>35.92</v>
      </c>
      <c r="Q2193" t="str">
        <f>LEFT($N2193,SEARCH("/",$N2193) - 1)</f>
        <v>games</v>
      </c>
      <c r="R2193" t="str">
        <f>RIGHT($N2193,LEN($N2193) - SEARCH("/",$N2193))</f>
        <v>tabletop games</v>
      </c>
      <c r="S2193" s="9">
        <f>((($J2193/60)/60)/24)+DATE(1970,1,1)</f>
        <v>42768.833645833336</v>
      </c>
      <c r="T2193" s="9">
        <f>((($I2193/60)/60)/24)+DATE(1970,1,1)</f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IF($D2194=0,0,$E2194*100/$D2194)</f>
        <v>1081.2401666666667</v>
      </c>
      <c r="P2194">
        <f>$E2194/$L2194</f>
        <v>40.070667078443485</v>
      </c>
      <c r="Q2194" t="str">
        <f>LEFT($N2194,SEARCH("/",$N2194) - 1)</f>
        <v>games</v>
      </c>
      <c r="R2194" t="str">
        <f>RIGHT($N2194,LEN($N2194) - SEARCH("/",$N2194))</f>
        <v>tabletop games</v>
      </c>
      <c r="S2194" s="9">
        <f>((($J2194/60)/60)/24)+DATE(1970,1,1)</f>
        <v>42691.8512037037</v>
      </c>
      <c r="T2194" s="9">
        <f>((($I2194/60)/60)/24)+DATE(1970,1,1)</f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IF($D2195=0,0,$E2195*100/$D2195)</f>
        <v>452.37333333333333</v>
      </c>
      <c r="P2195">
        <f>$E2195/$L2195</f>
        <v>75.647714604236342</v>
      </c>
      <c r="Q2195" t="str">
        <f>LEFT($N2195,SEARCH("/",$N2195) - 1)</f>
        <v>games</v>
      </c>
      <c r="R2195" t="str">
        <f>RIGHT($N2195,LEN($N2195) - SEARCH("/",$N2195))</f>
        <v>tabletop games</v>
      </c>
      <c r="S2195" s="9">
        <f>((($J2195/60)/60)/24)+DATE(1970,1,1)</f>
        <v>42664.405925925923</v>
      </c>
      <c r="T2195" s="9">
        <f>((($I2195/60)/60)/24)+DATE(1970,1,1)</f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IF($D2196=0,0,$E2196*100/$D2196)</f>
        <v>537.37</v>
      </c>
      <c r="P2196">
        <f>$E2196/$L2196</f>
        <v>61.203872437357631</v>
      </c>
      <c r="Q2196" t="str">
        <f>LEFT($N2196,SEARCH("/",$N2196) - 1)</f>
        <v>games</v>
      </c>
      <c r="R2196" t="str">
        <f>RIGHT($N2196,LEN($N2196) - SEARCH("/",$N2196))</f>
        <v>tabletop games</v>
      </c>
      <c r="S2196" s="9">
        <f>((($J2196/60)/60)/24)+DATE(1970,1,1)</f>
        <v>42425.757986111115</v>
      </c>
      <c r="T2196" s="9">
        <f>((($I2196/60)/60)/24)+DATE(1970,1,1)</f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IF($D2197=0,0,$E2197*100/$D2197)</f>
        <v>120.32608695652173</v>
      </c>
      <c r="P2197">
        <f>$E2197/$L2197</f>
        <v>48.130434782608695</v>
      </c>
      <c r="Q2197" t="str">
        <f>LEFT($N2197,SEARCH("/",$N2197) - 1)</f>
        <v>games</v>
      </c>
      <c r="R2197" t="str">
        <f>RIGHT($N2197,LEN($N2197) - SEARCH("/",$N2197))</f>
        <v>tabletop games</v>
      </c>
      <c r="S2197" s="9">
        <f>((($J2197/60)/60)/24)+DATE(1970,1,1)</f>
        <v>42197.771990740745</v>
      </c>
      <c r="T2197" s="9">
        <f>((($I2197/60)/60)/24)+DATE(1970,1,1)</f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IF($D2198=0,0,$E2198*100/$D2198)</f>
        <v>113.83571428571429</v>
      </c>
      <c r="P2198">
        <f>$E2198/$L2198</f>
        <v>68.106837606837601</v>
      </c>
      <c r="Q2198" t="str">
        <f>LEFT($N2198,SEARCH("/",$N2198) - 1)</f>
        <v>games</v>
      </c>
      <c r="R2198" t="str">
        <f>RIGHT($N2198,LEN($N2198) - SEARCH("/",$N2198))</f>
        <v>tabletop games</v>
      </c>
      <c r="S2198" s="9">
        <f>((($J2198/60)/60)/24)+DATE(1970,1,1)</f>
        <v>42675.487291666665</v>
      </c>
      <c r="T2198" s="9">
        <f>((($I2198/60)/60)/24)+DATE(1970,1,1)</f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IF($D2199=0,0,$E2199*100/$D2199)</f>
        <v>951.03110000000004</v>
      </c>
      <c r="P2199">
        <f>$E2199/$L2199</f>
        <v>65.891300230946882</v>
      </c>
      <c r="Q2199" t="str">
        <f>LEFT($N2199,SEARCH("/",$N2199) - 1)</f>
        <v>games</v>
      </c>
      <c r="R2199" t="str">
        <f>RIGHT($N2199,LEN($N2199) - SEARCH("/",$N2199))</f>
        <v>tabletop games</v>
      </c>
      <c r="S2199" s="9">
        <f>((($J2199/60)/60)/24)+DATE(1970,1,1)</f>
        <v>42033.584016203706</v>
      </c>
      <c r="T2199" s="9">
        <f>((($I2199/60)/60)/24)+DATE(1970,1,1)</f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IF($D2200=0,0,$E2200*100/$D2200)</f>
        <v>132.89250000000001</v>
      </c>
      <c r="P2200">
        <f>$E2200/$L2200</f>
        <v>81.654377880184327</v>
      </c>
      <c r="Q2200" t="str">
        <f>LEFT($N2200,SEARCH("/",$N2200) - 1)</f>
        <v>games</v>
      </c>
      <c r="R2200" t="str">
        <f>RIGHT($N2200,LEN($N2200) - SEARCH("/",$N2200))</f>
        <v>tabletop games</v>
      </c>
      <c r="S2200" s="9">
        <f>((($J2200/60)/60)/24)+DATE(1970,1,1)</f>
        <v>42292.513888888891</v>
      </c>
      <c r="T2200" s="9">
        <f>((($I2200/60)/60)/24)+DATE(1970,1,1)</f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IF($D2201=0,0,$E2201*100/$D2201)</f>
        <v>146.97777777777779</v>
      </c>
      <c r="P2201">
        <f>$E2201/$L2201</f>
        <v>52.701195219123505</v>
      </c>
      <c r="Q2201" t="str">
        <f>LEFT($N2201,SEARCH("/",$N2201) - 1)</f>
        <v>games</v>
      </c>
      <c r="R2201" t="str">
        <f>RIGHT($N2201,LEN($N2201) - SEARCH("/",$N2201))</f>
        <v>tabletop games</v>
      </c>
      <c r="S2201" s="9">
        <f>((($J2201/60)/60)/24)+DATE(1970,1,1)</f>
        <v>42262.416643518518</v>
      </c>
      <c r="T2201" s="9">
        <f>((($I2201/60)/60)/24)+DATE(1970,1,1)</f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IF($D2202=0,0,$E2202*100/$D2202)</f>
        <v>542.15</v>
      </c>
      <c r="P2202">
        <f>$E2202/$L2202</f>
        <v>41.228136882129277</v>
      </c>
      <c r="Q2202" t="str">
        <f>LEFT($N2202,SEARCH("/",$N2202) - 1)</f>
        <v>games</v>
      </c>
      <c r="R2202" t="str">
        <f>RIGHT($N2202,LEN($N2202) - SEARCH("/",$N2202))</f>
        <v>tabletop games</v>
      </c>
      <c r="S2202" s="9">
        <f>((($J2202/60)/60)/24)+DATE(1970,1,1)</f>
        <v>42163.625787037032</v>
      </c>
      <c r="T2202" s="9">
        <f>((($I2202/60)/60)/24)+DATE(1970,1,1)</f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IF($D2203=0,0,$E2203*100/$D2203)</f>
        <v>382.71818181818179</v>
      </c>
      <c r="P2203">
        <f>$E2203/$L2203</f>
        <v>15.035357142857142</v>
      </c>
      <c r="Q2203" t="str">
        <f>LEFT($N2203,SEARCH("/",$N2203) - 1)</f>
        <v>music</v>
      </c>
      <c r="R2203" t="str">
        <f>RIGHT($N2203,LEN($N2203) - SEARCH("/",$N2203))</f>
        <v>electronic music</v>
      </c>
      <c r="S2203" s="9">
        <f>((($J2203/60)/60)/24)+DATE(1970,1,1)</f>
        <v>41276.846817129634</v>
      </c>
      <c r="T2203" s="9">
        <f>((($I2203/60)/60)/24)+DATE(1970,1,1)</f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IF($D2204=0,0,$E2204*100/$D2204)</f>
        <v>704.18124999999998</v>
      </c>
      <c r="P2204">
        <f>$E2204/$L2204</f>
        <v>39.066920943134534</v>
      </c>
      <c r="Q2204" t="str">
        <f>LEFT($N2204,SEARCH("/",$N2204) - 1)</f>
        <v>music</v>
      </c>
      <c r="R2204" t="str">
        <f>RIGHT($N2204,LEN($N2204) - SEARCH("/",$N2204))</f>
        <v>electronic music</v>
      </c>
      <c r="S2204" s="9">
        <f>((($J2204/60)/60)/24)+DATE(1970,1,1)</f>
        <v>41184.849166666667</v>
      </c>
      <c r="T2204" s="9">
        <f>((($I2204/60)/60)/24)+DATE(1970,1,1)</f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IF($D2205=0,0,$E2205*100/$D2205)</f>
        <v>109.55</v>
      </c>
      <c r="P2205">
        <f>$E2205/$L2205</f>
        <v>43.82</v>
      </c>
      <c r="Q2205" t="str">
        <f>LEFT($N2205,SEARCH("/",$N2205) - 1)</f>
        <v>music</v>
      </c>
      <c r="R2205" t="str">
        <f>RIGHT($N2205,LEN($N2205) - SEARCH("/",$N2205))</f>
        <v>electronic music</v>
      </c>
      <c r="S2205" s="9">
        <f>((($J2205/60)/60)/24)+DATE(1970,1,1)</f>
        <v>42241.85974537037</v>
      </c>
      <c r="T2205" s="9">
        <f>((($I2205/60)/60)/24)+DATE(1970,1,1)</f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IF($D2206=0,0,$E2206*100/$D2206)</f>
        <v>132.86666666666667</v>
      </c>
      <c r="P2206">
        <f>$E2206/$L2206</f>
        <v>27.301369863013697</v>
      </c>
      <c r="Q2206" t="str">
        <f>LEFT($N2206,SEARCH("/",$N2206) - 1)</f>
        <v>music</v>
      </c>
      <c r="R2206" t="str">
        <f>RIGHT($N2206,LEN($N2206) - SEARCH("/",$N2206))</f>
        <v>electronic music</v>
      </c>
      <c r="S2206" s="9">
        <f>((($J2206/60)/60)/24)+DATE(1970,1,1)</f>
        <v>41312.311562499999</v>
      </c>
      <c r="T2206" s="9">
        <f>((($I2206/60)/60)/24)+DATE(1970,1,1)</f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IF($D2207=0,0,$E2207*100/$D2207)</f>
        <v>152</v>
      </c>
      <c r="P2207">
        <f>$E2207/$L2207</f>
        <v>42.222222222222221</v>
      </c>
      <c r="Q2207" t="str">
        <f>LEFT($N2207,SEARCH("/",$N2207) - 1)</f>
        <v>music</v>
      </c>
      <c r="R2207" t="str">
        <f>RIGHT($N2207,LEN($N2207) - SEARCH("/",$N2207))</f>
        <v>electronic music</v>
      </c>
      <c r="S2207" s="9">
        <f>((($J2207/60)/60)/24)+DATE(1970,1,1)</f>
        <v>41031.82163194444</v>
      </c>
      <c r="T2207" s="9">
        <f>((($I2207/60)/60)/24)+DATE(1970,1,1)</f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IF($D2208=0,0,$E2208*100/$D2208)</f>
        <v>102.72727272727273</v>
      </c>
      <c r="P2208">
        <f>$E2208/$L2208</f>
        <v>33.235294117647058</v>
      </c>
      <c r="Q2208" t="str">
        <f>LEFT($N2208,SEARCH("/",$N2208) - 1)</f>
        <v>music</v>
      </c>
      <c r="R2208" t="str">
        <f>RIGHT($N2208,LEN($N2208) - SEARCH("/",$N2208))</f>
        <v>electronic music</v>
      </c>
      <c r="S2208" s="9">
        <f>((($J2208/60)/60)/24)+DATE(1970,1,1)</f>
        <v>40997.257222222222</v>
      </c>
      <c r="T2208" s="9">
        <f>((($I2208/60)/60)/24)+DATE(1970,1,1)</f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IF($D2209=0,0,$E2209*100/$D2209)</f>
        <v>100</v>
      </c>
      <c r="P2209">
        <f>$E2209/$L2209</f>
        <v>285.71428571428572</v>
      </c>
      <c r="Q2209" t="str">
        <f>LEFT($N2209,SEARCH("/",$N2209) - 1)</f>
        <v>music</v>
      </c>
      <c r="R2209" t="str">
        <f>RIGHT($N2209,LEN($N2209) - SEARCH("/",$N2209))</f>
        <v>electronic music</v>
      </c>
      <c r="S2209" s="9">
        <f>((($J2209/60)/60)/24)+DATE(1970,1,1)</f>
        <v>41564.194131944445</v>
      </c>
      <c r="T2209" s="9">
        <f>((($I2209/60)/60)/24)+DATE(1970,1,1)</f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IF($D2210=0,0,$E2210*100/$D2210)</f>
        <v>101.6</v>
      </c>
      <c r="P2210">
        <f>$E2210/$L2210</f>
        <v>42.333333333333336</v>
      </c>
      <c r="Q2210" t="str">
        <f>LEFT($N2210,SEARCH("/",$N2210) - 1)</f>
        <v>music</v>
      </c>
      <c r="R2210" t="str">
        <f>RIGHT($N2210,LEN($N2210) - SEARCH("/",$N2210))</f>
        <v>electronic music</v>
      </c>
      <c r="S2210" s="9">
        <f>((($J2210/60)/60)/24)+DATE(1970,1,1)</f>
        <v>40946.882245370369</v>
      </c>
      <c r="T2210" s="9">
        <f>((($I2210/60)/60)/24)+DATE(1970,1,1)</f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IF($D2211=0,0,$E2211*100/$D2211)</f>
        <v>150.80000000000001</v>
      </c>
      <c r="P2211">
        <f>$E2211/$L2211</f>
        <v>50.266666666666666</v>
      </c>
      <c r="Q2211" t="str">
        <f>LEFT($N2211,SEARCH("/",$N2211) - 1)</f>
        <v>music</v>
      </c>
      <c r="R2211" t="str">
        <f>RIGHT($N2211,LEN($N2211) - SEARCH("/",$N2211))</f>
        <v>electronic music</v>
      </c>
      <c r="S2211" s="9">
        <f>((($J2211/60)/60)/24)+DATE(1970,1,1)</f>
        <v>41732.479675925926</v>
      </c>
      <c r="T2211" s="9">
        <f>((($I2211/60)/60)/24)+DATE(1970,1,1)</f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IF($D2212=0,0,$E2212*100/$D2212)</f>
        <v>111.425</v>
      </c>
      <c r="P2212">
        <f>$E2212/$L2212</f>
        <v>61.902777777777779</v>
      </c>
      <c r="Q2212" t="str">
        <f>LEFT($N2212,SEARCH("/",$N2212) - 1)</f>
        <v>music</v>
      </c>
      <c r="R2212" t="str">
        <f>RIGHT($N2212,LEN($N2212) - SEARCH("/",$N2212))</f>
        <v>electronic music</v>
      </c>
      <c r="S2212" s="9">
        <f>((($J2212/60)/60)/24)+DATE(1970,1,1)</f>
        <v>40956.066087962965</v>
      </c>
      <c r="T2212" s="9">
        <f>((($I2212/60)/60)/24)+DATE(1970,1,1)</f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IF($D2213=0,0,$E2213*100/$D2213)</f>
        <v>195.6</v>
      </c>
      <c r="P2213">
        <f>$E2213/$L2213</f>
        <v>40.75</v>
      </c>
      <c r="Q2213" t="str">
        <f>LEFT($N2213,SEARCH("/",$N2213) - 1)</f>
        <v>music</v>
      </c>
      <c r="R2213" t="str">
        <f>RIGHT($N2213,LEN($N2213) - SEARCH("/",$N2213))</f>
        <v>electronic music</v>
      </c>
      <c r="S2213" s="9">
        <f>((($J2213/60)/60)/24)+DATE(1970,1,1)</f>
        <v>41716.785011574073</v>
      </c>
      <c r="T2213" s="9">
        <f>((($I2213/60)/60)/24)+DATE(1970,1,1)</f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IF($D2214=0,0,$E2214*100/$D2214)</f>
        <v>114.38333333333334</v>
      </c>
      <c r="P2214">
        <f>$E2214/$L2214</f>
        <v>55.796747967479675</v>
      </c>
      <c r="Q2214" t="str">
        <f>LEFT($N2214,SEARCH("/",$N2214) - 1)</f>
        <v>music</v>
      </c>
      <c r="R2214" t="str">
        <f>RIGHT($N2214,LEN($N2214) - SEARCH("/",$N2214))</f>
        <v>electronic music</v>
      </c>
      <c r="S2214" s="9">
        <f>((($J2214/60)/60)/24)+DATE(1970,1,1)</f>
        <v>41548.747418981482</v>
      </c>
      <c r="T2214" s="9">
        <f>((($I2214/60)/60)/24)+DATE(1970,1,1)</f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IF($D2215=0,0,$E2215*100/$D2215)</f>
        <v>200</v>
      </c>
      <c r="P2215">
        <f>$E2215/$L2215</f>
        <v>10</v>
      </c>
      <c r="Q2215" t="str">
        <f>LEFT($N2215,SEARCH("/",$N2215) - 1)</f>
        <v>music</v>
      </c>
      <c r="R2215" t="str">
        <f>RIGHT($N2215,LEN($N2215) - SEARCH("/",$N2215))</f>
        <v>electronic music</v>
      </c>
      <c r="S2215" s="9">
        <f>((($J2215/60)/60)/24)+DATE(1970,1,1)</f>
        <v>42109.826145833329</v>
      </c>
      <c r="T2215" s="9">
        <f>((($I2215/60)/60)/24)+DATE(1970,1,1)</f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IF($D2216=0,0,$E2216*100/$D2216)</f>
        <v>292.50166666666667</v>
      </c>
      <c r="P2216">
        <f>$E2216/$L2216</f>
        <v>73.125416666666666</v>
      </c>
      <c r="Q2216" t="str">
        <f>LEFT($N2216,SEARCH("/",$N2216) - 1)</f>
        <v>music</v>
      </c>
      <c r="R2216" t="str">
        <f>RIGHT($N2216,LEN($N2216) - SEARCH("/",$N2216))</f>
        <v>electronic music</v>
      </c>
      <c r="S2216" s="9">
        <f>((($J2216/60)/60)/24)+DATE(1970,1,1)</f>
        <v>41646.792222222226</v>
      </c>
      <c r="T2216" s="9">
        <f>((($I2216/60)/60)/24)+DATE(1970,1,1)</f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IF($D2217=0,0,$E2217*100/$D2217)</f>
        <v>156.36363636363637</v>
      </c>
      <c r="P2217">
        <f>$E2217/$L2217</f>
        <v>26.060606060606062</v>
      </c>
      <c r="Q2217" t="str">
        <f>LEFT($N2217,SEARCH("/",$N2217) - 1)</f>
        <v>music</v>
      </c>
      <c r="R2217" t="str">
        <f>RIGHT($N2217,LEN($N2217) - SEARCH("/",$N2217))</f>
        <v>electronic music</v>
      </c>
      <c r="S2217" s="9">
        <f>((($J2217/60)/60)/24)+DATE(1970,1,1)</f>
        <v>40958.717268518521</v>
      </c>
      <c r="T2217" s="9">
        <f>((($I2217/60)/60)/24)+DATE(1970,1,1)</f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IF($D2218=0,0,$E2218*100/$D2218)</f>
        <v>105.66666666666667</v>
      </c>
      <c r="P2218">
        <f>$E2218/$L2218</f>
        <v>22.642857142857142</v>
      </c>
      <c r="Q2218" t="str">
        <f>LEFT($N2218,SEARCH("/",$N2218) - 1)</f>
        <v>music</v>
      </c>
      <c r="R2218" t="str">
        <f>RIGHT($N2218,LEN($N2218) - SEARCH("/",$N2218))</f>
        <v>electronic music</v>
      </c>
      <c r="S2218" s="9">
        <f>((($J2218/60)/60)/24)+DATE(1970,1,1)</f>
        <v>42194.751678240747</v>
      </c>
      <c r="T2218" s="9">
        <f>((($I2218/60)/60)/24)+DATE(1970,1,1)</f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IF($D2219=0,0,$E2219*100/$D2219)</f>
        <v>101.19047619047619</v>
      </c>
      <c r="P2219">
        <f>$E2219/$L2219</f>
        <v>47.222222222222221</v>
      </c>
      <c r="Q2219" t="str">
        <f>LEFT($N2219,SEARCH("/",$N2219) - 1)</f>
        <v>music</v>
      </c>
      <c r="R2219" t="str">
        <f>RIGHT($N2219,LEN($N2219) - SEARCH("/",$N2219))</f>
        <v>electronic music</v>
      </c>
      <c r="S2219" s="9">
        <f>((($J2219/60)/60)/24)+DATE(1970,1,1)</f>
        <v>42299.776770833334</v>
      </c>
      <c r="T2219" s="9">
        <f>((($I2219/60)/60)/24)+DATE(1970,1,1)</f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IF($D2220=0,0,$E2220*100/$D2220)</f>
        <v>122.833</v>
      </c>
      <c r="P2220">
        <f>$E2220/$L2220</f>
        <v>32.324473684210524</v>
      </c>
      <c r="Q2220" t="str">
        <f>LEFT($N2220,SEARCH("/",$N2220) - 1)</f>
        <v>music</v>
      </c>
      <c r="R2220" t="str">
        <f>RIGHT($N2220,LEN($N2220) - SEARCH("/",$N2220))</f>
        <v>electronic music</v>
      </c>
      <c r="S2220" s="9">
        <f>((($J2220/60)/60)/24)+DATE(1970,1,1)</f>
        <v>41127.812303240738</v>
      </c>
      <c r="T2220" s="9">
        <f>((($I2220/60)/60)/24)+DATE(1970,1,1)</f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IF($D2221=0,0,$E2221*100/$D2221)</f>
        <v>101.5</v>
      </c>
      <c r="P2221">
        <f>$E2221/$L2221</f>
        <v>53.421052631578945</v>
      </c>
      <c r="Q2221" t="str">
        <f>LEFT($N2221,SEARCH("/",$N2221) - 1)</f>
        <v>music</v>
      </c>
      <c r="R2221" t="str">
        <f>RIGHT($N2221,LEN($N2221) - SEARCH("/",$N2221))</f>
        <v>electronic music</v>
      </c>
      <c r="S2221" s="9">
        <f>((($J2221/60)/60)/24)+DATE(1970,1,1)</f>
        <v>42205.718888888892</v>
      </c>
      <c r="T2221" s="9">
        <f>((($I2221/60)/60)/24)+DATE(1970,1,1)</f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IF($D2222=0,0,$E2222*100/$D2222)</f>
        <v>101.14285714285714</v>
      </c>
      <c r="P2222">
        <f>$E2222/$L2222</f>
        <v>51.304347826086953</v>
      </c>
      <c r="Q2222" t="str">
        <f>LEFT($N2222,SEARCH("/",$N2222) - 1)</f>
        <v>music</v>
      </c>
      <c r="R2222" t="str">
        <f>RIGHT($N2222,LEN($N2222) - SEARCH("/",$N2222))</f>
        <v>electronic music</v>
      </c>
      <c r="S2222" s="9">
        <f>((($J2222/60)/60)/24)+DATE(1970,1,1)</f>
        <v>41452.060601851852</v>
      </c>
      <c r="T2222" s="9">
        <f>((($I2222/60)/60)/24)+DATE(1970,1,1)</f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IF($D2223=0,0,$E2223*100/$D2223)</f>
        <v>108.12</v>
      </c>
      <c r="P2223">
        <f>$E2223/$L2223</f>
        <v>37.197247706422019</v>
      </c>
      <c r="Q2223" t="str">
        <f>LEFT($N2223,SEARCH("/",$N2223) - 1)</f>
        <v>games</v>
      </c>
      <c r="R2223" t="str">
        <f>RIGHT($N2223,LEN($N2223) - SEARCH("/",$N2223))</f>
        <v>tabletop games</v>
      </c>
      <c r="S2223" s="9">
        <f>((($J2223/60)/60)/24)+DATE(1970,1,1)</f>
        <v>42452.666770833333</v>
      </c>
      <c r="T2223" s="9">
        <f>((($I2223/60)/60)/24)+DATE(1970,1,1)</f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IF($D2224=0,0,$E2224*100/$D2224)</f>
        <v>162.6</v>
      </c>
      <c r="P2224">
        <f>$E2224/$L2224</f>
        <v>27.1</v>
      </c>
      <c r="Q2224" t="str">
        <f>LEFT($N2224,SEARCH("/",$N2224) - 1)</f>
        <v>games</v>
      </c>
      <c r="R2224" t="str">
        <f>RIGHT($N2224,LEN($N2224) - SEARCH("/",$N2224))</f>
        <v>tabletop games</v>
      </c>
      <c r="S2224" s="9">
        <f>((($J2224/60)/60)/24)+DATE(1970,1,1)</f>
        <v>40906.787581018521</v>
      </c>
      <c r="T2224" s="9">
        <f>((($I2224/60)/60)/24)+DATE(1970,1,1)</f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IF($D2225=0,0,$E2225*100/$D2225)</f>
        <v>105.8</v>
      </c>
      <c r="P2225">
        <f>$E2225/$L2225</f>
        <v>206.31</v>
      </c>
      <c r="Q2225" t="str">
        <f>LEFT($N2225,SEARCH("/",$N2225) - 1)</f>
        <v>games</v>
      </c>
      <c r="R2225" t="str">
        <f>RIGHT($N2225,LEN($N2225) - SEARCH("/",$N2225))</f>
        <v>tabletop games</v>
      </c>
      <c r="S2225" s="9">
        <f>((($J2225/60)/60)/24)+DATE(1970,1,1)</f>
        <v>42152.640833333338</v>
      </c>
      <c r="T2225" s="9">
        <f>((($I2225/60)/60)/24)+DATE(1970,1,1)</f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IF($D2226=0,0,$E2226*100/$D2226)</f>
        <v>243.15</v>
      </c>
      <c r="P2226">
        <f>$E2226/$L2226</f>
        <v>82.145270270270274</v>
      </c>
      <c r="Q2226" t="str">
        <f>LEFT($N2226,SEARCH("/",$N2226) - 1)</f>
        <v>games</v>
      </c>
      <c r="R2226" t="str">
        <f>RIGHT($N2226,LEN($N2226) - SEARCH("/",$N2226))</f>
        <v>tabletop games</v>
      </c>
      <c r="S2226" s="9">
        <f>((($J2226/60)/60)/24)+DATE(1970,1,1)</f>
        <v>42644.667534722219</v>
      </c>
      <c r="T2226" s="9">
        <f>((($I2226/60)/60)/24)+DATE(1970,1,1)</f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IF($D2227=0,0,$E2227*100/$D2227)</f>
        <v>944.83338095238094</v>
      </c>
      <c r="P2227">
        <f>$E2227/$L2227</f>
        <v>164.79651993355483</v>
      </c>
      <c r="Q2227" t="str">
        <f>LEFT($N2227,SEARCH("/",$N2227) - 1)</f>
        <v>games</v>
      </c>
      <c r="R2227" t="str">
        <f>RIGHT($N2227,LEN($N2227) - SEARCH("/",$N2227))</f>
        <v>tabletop games</v>
      </c>
      <c r="S2227" s="9">
        <f>((($J2227/60)/60)/24)+DATE(1970,1,1)</f>
        <v>41873.79184027778</v>
      </c>
      <c r="T2227" s="9">
        <f>((($I2227/60)/60)/24)+DATE(1970,1,1)</f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IF($D2228=0,0,$E2228*100/$D2228)</f>
        <v>108.46283333333335</v>
      </c>
      <c r="P2228">
        <f>$E2228/$L2228</f>
        <v>60.820280373831778</v>
      </c>
      <c r="Q2228" t="str">
        <f>LEFT($N2228,SEARCH("/",$N2228) - 1)</f>
        <v>games</v>
      </c>
      <c r="R2228" t="str">
        <f>RIGHT($N2228,LEN($N2228) - SEARCH("/",$N2228))</f>
        <v>tabletop games</v>
      </c>
      <c r="S2228" s="9">
        <f>((($J2228/60)/60)/24)+DATE(1970,1,1)</f>
        <v>42381.79886574074</v>
      </c>
      <c r="T2228" s="9">
        <f>((($I2228/60)/60)/24)+DATE(1970,1,1)</f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IF($D2229=0,0,$E2229*100/$D2229)</f>
        <v>157.37692307692308</v>
      </c>
      <c r="P2229">
        <f>$E2229/$L2229</f>
        <v>67.970099667774093</v>
      </c>
      <c r="Q2229" t="str">
        <f>LEFT($N2229,SEARCH("/",$N2229) - 1)</f>
        <v>games</v>
      </c>
      <c r="R2229" t="str">
        <f>RIGHT($N2229,LEN($N2229) - SEARCH("/",$N2229))</f>
        <v>tabletop games</v>
      </c>
      <c r="S2229" s="9">
        <f>((($J2229/60)/60)/24)+DATE(1970,1,1)</f>
        <v>41561.807349537034</v>
      </c>
      <c r="T2229" s="9">
        <f>((($I2229/60)/60)/24)+DATE(1970,1,1)</f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IF($D2230=0,0,$E2230*100/$D2230)</f>
        <v>1174.49</v>
      </c>
      <c r="P2230">
        <f>$E2230/$L2230</f>
        <v>81.561805555555551</v>
      </c>
      <c r="Q2230" t="str">
        <f>LEFT($N2230,SEARCH("/",$N2230) - 1)</f>
        <v>games</v>
      </c>
      <c r="R2230" t="str">
        <f>RIGHT($N2230,LEN($N2230) - SEARCH("/",$N2230))</f>
        <v>tabletop games</v>
      </c>
      <c r="S2230" s="9">
        <f>((($J2230/60)/60)/24)+DATE(1970,1,1)</f>
        <v>42202.278194444443</v>
      </c>
      <c r="T2230" s="9">
        <f>((($I2230/60)/60)/24)+DATE(1970,1,1)</f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IF($D2231=0,0,$E2231*100/$D2231)</f>
        <v>171.04755366949576</v>
      </c>
      <c r="P2231">
        <f>$E2231/$L2231</f>
        <v>25.42547309833024</v>
      </c>
      <c r="Q2231" t="str">
        <f>LEFT($N2231,SEARCH("/",$N2231) - 1)</f>
        <v>games</v>
      </c>
      <c r="R2231" t="str">
        <f>RIGHT($N2231,LEN($N2231) - SEARCH("/",$N2231))</f>
        <v>tabletop games</v>
      </c>
      <c r="S2231" s="9">
        <f>((($J2231/60)/60)/24)+DATE(1970,1,1)</f>
        <v>41484.664247685185</v>
      </c>
      <c r="T2231" s="9">
        <f>((($I2231/60)/60)/24)+DATE(1970,1,1)</f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IF($D2232=0,0,$E2232*100/$D2232)</f>
        <v>125.95294117647059</v>
      </c>
      <c r="P2232">
        <f>$E2232/$L2232</f>
        <v>21.497991967871485</v>
      </c>
      <c r="Q2232" t="str">
        <f>LEFT($N2232,SEARCH("/",$N2232) - 1)</f>
        <v>games</v>
      </c>
      <c r="R2232" t="str">
        <f>RIGHT($N2232,LEN($N2232) - SEARCH("/",$N2232))</f>
        <v>tabletop games</v>
      </c>
      <c r="S2232" s="9">
        <f>((($J2232/60)/60)/24)+DATE(1970,1,1)</f>
        <v>41724.881099537037</v>
      </c>
      <c r="T2232" s="9">
        <f>((($I2232/60)/60)/24)+DATE(1970,1,1)</f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IF($D2233=0,0,$E2233*100/$D2233)</f>
        <v>1212.1296</v>
      </c>
      <c r="P2233">
        <f>$E2233/$L2233</f>
        <v>27.226630727762803</v>
      </c>
      <c r="Q2233" t="str">
        <f>LEFT($N2233,SEARCH("/",$N2233) - 1)</f>
        <v>games</v>
      </c>
      <c r="R2233" t="str">
        <f>RIGHT($N2233,LEN($N2233) - SEARCH("/",$N2233))</f>
        <v>tabletop games</v>
      </c>
      <c r="S2233" s="9">
        <f>((($J2233/60)/60)/24)+DATE(1970,1,1)</f>
        <v>41423.910891203705</v>
      </c>
      <c r="T2233" s="9">
        <f>((($I2233/60)/60)/24)+DATE(1970,1,1)</f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IF($D2234=0,0,$E2234*100/$D2234)</f>
        <v>495.8</v>
      </c>
      <c r="P2234">
        <f>$E2234/$L2234</f>
        <v>25.091093117408906</v>
      </c>
      <c r="Q2234" t="str">
        <f>LEFT($N2234,SEARCH("/",$N2234) - 1)</f>
        <v>games</v>
      </c>
      <c r="R2234" t="str">
        <f>RIGHT($N2234,LEN($N2234) - SEARCH("/",$N2234))</f>
        <v>tabletop games</v>
      </c>
      <c r="S2234" s="9">
        <f>((($J2234/60)/60)/24)+DATE(1970,1,1)</f>
        <v>41806.794074074074</v>
      </c>
      <c r="T2234" s="9">
        <f>((($I2234/60)/60)/24)+DATE(1970,1,1)</f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IF($D2235=0,0,$E2235*100/$D2235)</f>
        <v>332.04</v>
      </c>
      <c r="P2235">
        <f>$E2235/$L2235</f>
        <v>21.230179028132991</v>
      </c>
      <c r="Q2235" t="str">
        <f>LEFT($N2235,SEARCH("/",$N2235) - 1)</f>
        <v>games</v>
      </c>
      <c r="R2235" t="str">
        <f>RIGHT($N2235,LEN($N2235) - SEARCH("/",$N2235))</f>
        <v>tabletop games</v>
      </c>
      <c r="S2235" s="9">
        <f>((($J2235/60)/60)/24)+DATE(1970,1,1)</f>
        <v>42331.378923611104</v>
      </c>
      <c r="T2235" s="9">
        <f>((($I2235/60)/60)/24)+DATE(1970,1,1)</f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IF($D2236=0,0,$E2236*100/$D2236)</f>
        <v>1165</v>
      </c>
      <c r="P2236">
        <f>$E2236/$L2236</f>
        <v>41.607142857142854</v>
      </c>
      <c r="Q2236" t="str">
        <f>LEFT($N2236,SEARCH("/",$N2236) - 1)</f>
        <v>games</v>
      </c>
      <c r="R2236" t="str">
        <f>RIGHT($N2236,LEN($N2236) - SEARCH("/",$N2236))</f>
        <v>tabletop games</v>
      </c>
      <c r="S2236" s="9">
        <f>((($J2236/60)/60)/24)+DATE(1970,1,1)</f>
        <v>42710.824618055558</v>
      </c>
      <c r="T2236" s="9">
        <f>((($I2236/60)/60)/24)+DATE(1970,1,1)</f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IF($D2237=0,0,$E2237*100/$D2237)</f>
        <v>153.3153846153846</v>
      </c>
      <c r="P2237">
        <f>$E2237/$L2237</f>
        <v>135.58503401360545</v>
      </c>
      <c r="Q2237" t="str">
        <f>LEFT($N2237,SEARCH("/",$N2237) - 1)</f>
        <v>games</v>
      </c>
      <c r="R2237" t="str">
        <f>RIGHT($N2237,LEN($N2237) - SEARCH("/",$N2237))</f>
        <v>tabletop games</v>
      </c>
      <c r="S2237" s="9">
        <f>((($J2237/60)/60)/24)+DATE(1970,1,1)</f>
        <v>42062.022118055553</v>
      </c>
      <c r="T2237" s="9">
        <f>((($I2237/60)/60)/24)+DATE(1970,1,1)</f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IF($D2238=0,0,$E2238*100/$D2238)</f>
        <v>537.10714285714289</v>
      </c>
      <c r="P2238">
        <f>$E2238/$L2238</f>
        <v>22.116176470588236</v>
      </c>
      <c r="Q2238" t="str">
        <f>LEFT($N2238,SEARCH("/",$N2238) - 1)</f>
        <v>games</v>
      </c>
      <c r="R2238" t="str">
        <f>RIGHT($N2238,LEN($N2238) - SEARCH("/",$N2238))</f>
        <v>tabletop games</v>
      </c>
      <c r="S2238" s="9">
        <f>((($J2238/60)/60)/24)+DATE(1970,1,1)</f>
        <v>42371.617164351846</v>
      </c>
      <c r="T2238" s="9">
        <f>((($I2238/60)/60)/24)+DATE(1970,1,1)</f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IF($D2239=0,0,$E2239*100/$D2239)</f>
        <v>352.92777777777781</v>
      </c>
      <c r="P2239">
        <f>$E2239/$L2239</f>
        <v>64.625635808748726</v>
      </c>
      <c r="Q2239" t="str">
        <f>LEFT($N2239,SEARCH("/",$N2239) - 1)</f>
        <v>games</v>
      </c>
      <c r="R2239" t="str">
        <f>RIGHT($N2239,LEN($N2239) - SEARCH("/",$N2239))</f>
        <v>tabletop games</v>
      </c>
      <c r="S2239" s="9">
        <f>((($J2239/60)/60)/24)+DATE(1970,1,1)</f>
        <v>41915.003275462965</v>
      </c>
      <c r="T2239" s="9">
        <f>((($I2239/60)/60)/24)+DATE(1970,1,1)</f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IF($D2240=0,0,$E2240*100/$D2240)</f>
        <v>137.4</v>
      </c>
      <c r="P2240">
        <f>$E2240/$L2240</f>
        <v>69.569620253164558</v>
      </c>
      <c r="Q2240" t="str">
        <f>LEFT($N2240,SEARCH("/",$N2240) - 1)</f>
        <v>games</v>
      </c>
      <c r="R2240" t="str">
        <f>RIGHT($N2240,LEN($N2240) - SEARCH("/",$N2240))</f>
        <v>tabletop games</v>
      </c>
      <c r="S2240" s="9">
        <f>((($J2240/60)/60)/24)+DATE(1970,1,1)</f>
        <v>42774.621712962966</v>
      </c>
      <c r="T2240" s="9">
        <f>((($I2240/60)/60)/24)+DATE(1970,1,1)</f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IF($D2241=0,0,$E2241*100/$D2241)</f>
        <v>128.02668</v>
      </c>
      <c r="P2241">
        <f>$E2241/$L2241</f>
        <v>75.133028169014082</v>
      </c>
      <c r="Q2241" t="str">
        <f>LEFT($N2241,SEARCH("/",$N2241) - 1)</f>
        <v>games</v>
      </c>
      <c r="R2241" t="str">
        <f>RIGHT($N2241,LEN($N2241) - SEARCH("/",$N2241))</f>
        <v>tabletop games</v>
      </c>
      <c r="S2241" s="9">
        <f>((($J2241/60)/60)/24)+DATE(1970,1,1)</f>
        <v>41572.958495370374</v>
      </c>
      <c r="T2241" s="9">
        <f>((($I2241/60)/60)/24)+DATE(1970,1,1)</f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IF($D2242=0,0,$E2242*100/$D2242)</f>
        <v>270.68</v>
      </c>
      <c r="P2242">
        <f>$E2242/$L2242</f>
        <v>140.97916666666666</v>
      </c>
      <c r="Q2242" t="str">
        <f>LEFT($N2242,SEARCH("/",$N2242) - 1)</f>
        <v>games</v>
      </c>
      <c r="R2242" t="str">
        <f>RIGHT($N2242,LEN($N2242) - SEARCH("/",$N2242))</f>
        <v>tabletop games</v>
      </c>
      <c r="S2242" s="9">
        <f>((($J2242/60)/60)/24)+DATE(1970,1,1)</f>
        <v>42452.825740740736</v>
      </c>
      <c r="T2242" s="9">
        <f>((($I2242/60)/60)/24)+DATE(1970,1,1)</f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IF($D2243=0,0,$E2243*100/$D2243)</f>
        <v>806.4</v>
      </c>
      <c r="P2243">
        <f>$E2243/$L2243</f>
        <v>49.472392638036808</v>
      </c>
      <c r="Q2243" t="str">
        <f>LEFT($N2243,SEARCH("/",$N2243) - 1)</f>
        <v>games</v>
      </c>
      <c r="R2243" t="str">
        <f>RIGHT($N2243,LEN($N2243) - SEARCH("/",$N2243))</f>
        <v>tabletop games</v>
      </c>
      <c r="S2243" s="9">
        <f>((($J2243/60)/60)/24)+DATE(1970,1,1)</f>
        <v>42766.827546296292</v>
      </c>
      <c r="T2243" s="9">
        <f>((($I2243/60)/60)/24)+DATE(1970,1,1)</f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IF($D2244=0,0,$E2244*100/$D2244)</f>
        <v>1360.0976000000001</v>
      </c>
      <c r="P2244">
        <f>$E2244/$L2244</f>
        <v>53.865251485148519</v>
      </c>
      <c r="Q2244" t="str">
        <f>LEFT($N2244,SEARCH("/",$N2244) - 1)</f>
        <v>games</v>
      </c>
      <c r="R2244" t="str">
        <f>RIGHT($N2244,LEN($N2244) - SEARCH("/",$N2244))</f>
        <v>tabletop games</v>
      </c>
      <c r="S2244" s="9">
        <f>((($J2244/60)/60)/24)+DATE(1970,1,1)</f>
        <v>41569.575613425928</v>
      </c>
      <c r="T2244" s="9">
        <f>((($I2244/60)/60)/24)+DATE(1970,1,1)</f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IF($D2245=0,0,$E2245*100/$D2245)</f>
        <v>930250</v>
      </c>
      <c r="P2245">
        <f>$E2245/$L2245</f>
        <v>4.5712530712530715</v>
      </c>
      <c r="Q2245" t="str">
        <f>LEFT($N2245,SEARCH("/",$N2245) - 1)</f>
        <v>games</v>
      </c>
      <c r="R2245" t="str">
        <f>RIGHT($N2245,LEN($N2245) - SEARCH("/",$N2245))</f>
        <v>tabletop games</v>
      </c>
      <c r="S2245" s="9">
        <f>((($J2245/60)/60)/24)+DATE(1970,1,1)</f>
        <v>42800.751041666663</v>
      </c>
      <c r="T2245" s="9">
        <f>((($I2245/60)/60)/24)+DATE(1970,1,1)</f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IF($D2246=0,0,$E2246*100/$D2246)</f>
        <v>377.02</v>
      </c>
      <c r="P2246">
        <f>$E2246/$L2246</f>
        <v>65.00344827586207</v>
      </c>
      <c r="Q2246" t="str">
        <f>LEFT($N2246,SEARCH("/",$N2246) - 1)</f>
        <v>games</v>
      </c>
      <c r="R2246" t="str">
        <f>RIGHT($N2246,LEN($N2246) - SEARCH("/",$N2246))</f>
        <v>tabletop games</v>
      </c>
      <c r="S2246" s="9">
        <f>((($J2246/60)/60)/24)+DATE(1970,1,1)</f>
        <v>42647.818819444445</v>
      </c>
      <c r="T2246" s="9">
        <f>((($I2246/60)/60)/24)+DATE(1970,1,1)</f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IF($D2247=0,0,$E2247*100/$D2247)</f>
        <v>2647.0250000000001</v>
      </c>
      <c r="P2247">
        <f>$E2247/$L2247</f>
        <v>53.475252525252522</v>
      </c>
      <c r="Q2247" t="str">
        <f>LEFT($N2247,SEARCH("/",$N2247) - 1)</f>
        <v>games</v>
      </c>
      <c r="R2247" t="str">
        <f>RIGHT($N2247,LEN($N2247) - SEARCH("/",$N2247))</f>
        <v>tabletop games</v>
      </c>
      <c r="S2247" s="9">
        <f>((($J2247/60)/60)/24)+DATE(1970,1,1)</f>
        <v>41660.708530092597</v>
      </c>
      <c r="T2247" s="9">
        <f>((($I2247/60)/60)/24)+DATE(1970,1,1)</f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IF($D2248=0,0,$E2248*100/$D2248)</f>
        <v>100.12</v>
      </c>
      <c r="P2248">
        <f>$E2248/$L2248</f>
        <v>43.912280701754383</v>
      </c>
      <c r="Q2248" t="str">
        <f>LEFT($N2248,SEARCH("/",$N2248) - 1)</f>
        <v>games</v>
      </c>
      <c r="R2248" t="str">
        <f>RIGHT($N2248,LEN($N2248) - SEARCH("/",$N2248))</f>
        <v>tabletop games</v>
      </c>
      <c r="S2248" s="9">
        <f>((($J2248/60)/60)/24)+DATE(1970,1,1)</f>
        <v>42221.79178240741</v>
      </c>
      <c r="T2248" s="9">
        <f>((($I2248/60)/60)/24)+DATE(1970,1,1)</f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IF($D2249=0,0,$E2249*100/$D2249)</f>
        <v>104.45405405405405</v>
      </c>
      <c r="P2249">
        <f>$E2249/$L2249</f>
        <v>50.852631578947367</v>
      </c>
      <c r="Q2249" t="str">
        <f>LEFT($N2249,SEARCH("/",$N2249) - 1)</f>
        <v>games</v>
      </c>
      <c r="R2249" t="str">
        <f>RIGHT($N2249,LEN($N2249) - SEARCH("/",$N2249))</f>
        <v>tabletop games</v>
      </c>
      <c r="S2249" s="9">
        <f>((($J2249/60)/60)/24)+DATE(1970,1,1)</f>
        <v>42200.666261574079</v>
      </c>
      <c r="T2249" s="9">
        <f>((($I2249/60)/60)/24)+DATE(1970,1,1)</f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IF($D2250=0,0,$E2250*100/$D2250)</f>
        <v>107.21428571428571</v>
      </c>
      <c r="P2250">
        <f>$E2250/$L2250</f>
        <v>58.6328125</v>
      </c>
      <c r="Q2250" t="str">
        <f>LEFT($N2250,SEARCH("/",$N2250) - 1)</f>
        <v>games</v>
      </c>
      <c r="R2250" t="str">
        <f>RIGHT($N2250,LEN($N2250) - SEARCH("/",$N2250))</f>
        <v>tabletop games</v>
      </c>
      <c r="S2250" s="9">
        <f>((($J2250/60)/60)/24)+DATE(1970,1,1)</f>
        <v>42688.875902777778</v>
      </c>
      <c r="T2250" s="9">
        <f>((($I2250/60)/60)/24)+DATE(1970,1,1)</f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IF($D2251=0,0,$E2251*100/$D2251)</f>
        <v>168.77142857142857</v>
      </c>
      <c r="P2251">
        <f>$E2251/$L2251</f>
        <v>32.81666666666667</v>
      </c>
      <c r="Q2251" t="str">
        <f>LEFT($N2251,SEARCH("/",$N2251) - 1)</f>
        <v>games</v>
      </c>
      <c r="R2251" t="str">
        <f>RIGHT($N2251,LEN($N2251) - SEARCH("/",$N2251))</f>
        <v>tabletop games</v>
      </c>
      <c r="S2251" s="9">
        <f>((($J2251/60)/60)/24)+DATE(1970,1,1)</f>
        <v>41336.703298611108</v>
      </c>
      <c r="T2251" s="9">
        <f>((($I2251/60)/60)/24)+DATE(1970,1,1)</f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IF($D2252=0,0,$E2252*100/$D2252)</f>
        <v>975.11199999999997</v>
      </c>
      <c r="P2252">
        <f>$E2252/$L2252</f>
        <v>426.93169877408059</v>
      </c>
      <c r="Q2252" t="str">
        <f>LEFT($N2252,SEARCH("/",$N2252) - 1)</f>
        <v>games</v>
      </c>
      <c r="R2252" t="str">
        <f>RIGHT($N2252,LEN($N2252) - SEARCH("/",$N2252))</f>
        <v>tabletop games</v>
      </c>
      <c r="S2252" s="9">
        <f>((($J2252/60)/60)/24)+DATE(1970,1,1)</f>
        <v>42677.005474537036</v>
      </c>
      <c r="T2252" s="9">
        <f>((($I2252/60)/60)/24)+DATE(1970,1,1)</f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IF($D2253=0,0,$E2253*100/$D2253)</f>
        <v>134.44929411764707</v>
      </c>
      <c r="P2253">
        <f>$E2253/$L2253</f>
        <v>23.808729166666669</v>
      </c>
      <c r="Q2253" t="str">
        <f>LEFT($N2253,SEARCH("/",$N2253) - 1)</f>
        <v>games</v>
      </c>
      <c r="R2253" t="str">
        <f>RIGHT($N2253,LEN($N2253) - SEARCH("/",$N2253))</f>
        <v>tabletop games</v>
      </c>
      <c r="S2253" s="9">
        <f>((($J2253/60)/60)/24)+DATE(1970,1,1)</f>
        <v>41846.34579861111</v>
      </c>
      <c r="T2253" s="9">
        <f>((($I2253/60)/60)/24)+DATE(1970,1,1)</f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IF($D2254=0,0,$E2254*100/$D2254)</f>
        <v>272.27777777777777</v>
      </c>
      <c r="P2254">
        <f>$E2254/$L2254</f>
        <v>98.413654618473899</v>
      </c>
      <c r="Q2254" t="str">
        <f>LEFT($N2254,SEARCH("/",$N2254) - 1)</f>
        <v>games</v>
      </c>
      <c r="R2254" t="str">
        <f>RIGHT($N2254,LEN($N2254) - SEARCH("/",$N2254))</f>
        <v>tabletop games</v>
      </c>
      <c r="S2254" s="9">
        <f>((($J2254/60)/60)/24)+DATE(1970,1,1)</f>
        <v>42573.327986111108</v>
      </c>
      <c r="T2254" s="9">
        <f>((($I2254/60)/60)/24)+DATE(1970,1,1)</f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IF($D2255=0,0,$E2255*100/$D2255)</f>
        <v>112.6875</v>
      </c>
      <c r="P2255">
        <f>$E2255/$L2255</f>
        <v>107.32142857142857</v>
      </c>
      <c r="Q2255" t="str">
        <f>LEFT($N2255,SEARCH("/",$N2255) - 1)</f>
        <v>games</v>
      </c>
      <c r="R2255" t="str">
        <f>RIGHT($N2255,LEN($N2255) - SEARCH("/",$N2255))</f>
        <v>tabletop games</v>
      </c>
      <c r="S2255" s="9">
        <f>((($J2255/60)/60)/24)+DATE(1970,1,1)</f>
        <v>42296.631331018521</v>
      </c>
      <c r="T2255" s="9">
        <f>((($I2255/60)/60)/24)+DATE(1970,1,1)</f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IF($D2256=0,0,$E2256*100/$D2256)</f>
        <v>459.8</v>
      </c>
      <c r="P2256">
        <f>$E2256/$L2256</f>
        <v>11.67005076142132</v>
      </c>
      <c r="Q2256" t="str">
        <f>LEFT($N2256,SEARCH("/",$N2256) - 1)</f>
        <v>games</v>
      </c>
      <c r="R2256" t="str">
        <f>RIGHT($N2256,LEN($N2256) - SEARCH("/",$N2256))</f>
        <v>tabletop games</v>
      </c>
      <c r="S2256" s="9">
        <f>((($J2256/60)/60)/24)+DATE(1970,1,1)</f>
        <v>42752.647777777776</v>
      </c>
      <c r="T2256" s="9">
        <f>((($I2256/60)/60)/24)+DATE(1970,1,1)</f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IF($D2257=0,0,$E2257*100/$D2257)</f>
        <v>286.65822784810126</v>
      </c>
      <c r="P2257">
        <f>$E2257/$L2257</f>
        <v>41.782287822878232</v>
      </c>
      <c r="Q2257" t="str">
        <f>LEFT($N2257,SEARCH("/",$N2257) - 1)</f>
        <v>games</v>
      </c>
      <c r="R2257" t="str">
        <f>RIGHT($N2257,LEN($N2257) - SEARCH("/",$N2257))</f>
        <v>tabletop games</v>
      </c>
      <c r="S2257" s="9">
        <f>((($J2257/60)/60)/24)+DATE(1970,1,1)</f>
        <v>42467.951979166668</v>
      </c>
      <c r="T2257" s="9">
        <f>((($I2257/60)/60)/24)+DATE(1970,1,1)</f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IF($D2258=0,0,$E2258*100/$D2258)</f>
        <v>222.70833333333334</v>
      </c>
      <c r="P2258">
        <f>$E2258/$L2258</f>
        <v>21.38</v>
      </c>
      <c r="Q2258" t="str">
        <f>LEFT($N2258,SEARCH("/",$N2258) - 1)</f>
        <v>games</v>
      </c>
      <c r="R2258" t="str">
        <f>RIGHT($N2258,LEN($N2258) - SEARCH("/",$N2258))</f>
        <v>tabletop games</v>
      </c>
      <c r="S2258" s="9">
        <f>((($J2258/60)/60)/24)+DATE(1970,1,1)</f>
        <v>42682.451921296291</v>
      </c>
      <c r="T2258" s="9">
        <f>((($I2258/60)/60)/24)+DATE(1970,1,1)</f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IF($D2259=0,0,$E2259*100/$D2259)</f>
        <v>636.14</v>
      </c>
      <c r="P2259">
        <f>$E2259/$L2259</f>
        <v>94.103550295857985</v>
      </c>
      <c r="Q2259" t="str">
        <f>LEFT($N2259,SEARCH("/",$N2259) - 1)</f>
        <v>games</v>
      </c>
      <c r="R2259" t="str">
        <f>RIGHT($N2259,LEN($N2259) - SEARCH("/",$N2259))</f>
        <v>tabletop games</v>
      </c>
      <c r="S2259" s="9">
        <f>((($J2259/60)/60)/24)+DATE(1970,1,1)</f>
        <v>42505.936678240745</v>
      </c>
      <c r="T2259" s="9">
        <f>((($I2259/60)/60)/24)+DATE(1970,1,1)</f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IF($D2260=0,0,$E2260*100/$D2260)</f>
        <v>146.5</v>
      </c>
      <c r="P2260">
        <f>$E2260/$L2260</f>
        <v>15.721951219512196</v>
      </c>
      <c r="Q2260" t="str">
        <f>LEFT($N2260,SEARCH("/",$N2260) - 1)</f>
        <v>games</v>
      </c>
      <c r="R2260" t="str">
        <f>RIGHT($N2260,LEN($N2260) - SEARCH("/",$N2260))</f>
        <v>tabletop games</v>
      </c>
      <c r="S2260" s="9">
        <f>((($J2260/60)/60)/24)+DATE(1970,1,1)</f>
        <v>42136.75100694444</v>
      </c>
      <c r="T2260" s="9">
        <f>((($I2260/60)/60)/24)+DATE(1970,1,1)</f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IF($D2261=0,0,$E2261*100/$D2261)</f>
        <v>1867.1</v>
      </c>
      <c r="P2261">
        <f>$E2261/$L2261</f>
        <v>90.635922330097088</v>
      </c>
      <c r="Q2261" t="str">
        <f>LEFT($N2261,SEARCH("/",$N2261) - 1)</f>
        <v>games</v>
      </c>
      <c r="R2261" t="str">
        <f>RIGHT($N2261,LEN($N2261) - SEARCH("/",$N2261))</f>
        <v>tabletop games</v>
      </c>
      <c r="S2261" s="9">
        <f>((($J2261/60)/60)/24)+DATE(1970,1,1)</f>
        <v>42702.804814814815</v>
      </c>
      <c r="T2261" s="9">
        <f>((($I2261/60)/60)/24)+DATE(1970,1,1)</f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IF($D2262=0,0,$E2262*100/$D2262)</f>
        <v>326.92</v>
      </c>
      <c r="P2262">
        <f>$E2262/$L2262</f>
        <v>97.297619047619051</v>
      </c>
      <c r="Q2262" t="str">
        <f>LEFT($N2262,SEARCH("/",$N2262) - 1)</f>
        <v>games</v>
      </c>
      <c r="R2262" t="str">
        <f>RIGHT($N2262,LEN($N2262) - SEARCH("/",$N2262))</f>
        <v>tabletop games</v>
      </c>
      <c r="S2262" s="9">
        <f>((($J2262/60)/60)/24)+DATE(1970,1,1)</f>
        <v>41695.016782407409</v>
      </c>
      <c r="T2262" s="9">
        <f>((($I2262/60)/60)/24)+DATE(1970,1,1)</f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IF($D2263=0,0,$E2263*100/$D2263)</f>
        <v>779.5</v>
      </c>
      <c r="P2263">
        <f>$E2263/$L2263</f>
        <v>37.11904761904762</v>
      </c>
      <c r="Q2263" t="str">
        <f>LEFT($N2263,SEARCH("/",$N2263) - 1)</f>
        <v>games</v>
      </c>
      <c r="R2263" t="str">
        <f>RIGHT($N2263,LEN($N2263) - SEARCH("/",$N2263))</f>
        <v>tabletop games</v>
      </c>
      <c r="S2263" s="9">
        <f>((($J2263/60)/60)/24)+DATE(1970,1,1)</f>
        <v>42759.724768518514</v>
      </c>
      <c r="T2263" s="9">
        <f>((($I2263/60)/60)/24)+DATE(1970,1,1)</f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IF($D2264=0,0,$E2264*100/$D2264)</f>
        <v>154.15151515151516</v>
      </c>
      <c r="P2264">
        <f>$E2264/$L2264</f>
        <v>28.104972375690608</v>
      </c>
      <c r="Q2264" t="str">
        <f>LEFT($N2264,SEARCH("/",$N2264) - 1)</f>
        <v>games</v>
      </c>
      <c r="R2264" t="str">
        <f>RIGHT($N2264,LEN($N2264) - SEARCH("/",$N2264))</f>
        <v>tabletop games</v>
      </c>
      <c r="S2264" s="9">
        <f>((($J2264/60)/60)/24)+DATE(1970,1,1)</f>
        <v>41926.585162037038</v>
      </c>
      <c r="T2264" s="9">
        <f>((($I2264/60)/60)/24)+DATE(1970,1,1)</f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IF($D2265=0,0,$E2265*100/$D2265)</f>
        <v>115.54666666666667</v>
      </c>
      <c r="P2265">
        <f>$E2265/$L2265</f>
        <v>144.43333333333334</v>
      </c>
      <c r="Q2265" t="str">
        <f>LEFT($N2265,SEARCH("/",$N2265) - 1)</f>
        <v>games</v>
      </c>
      <c r="R2265" t="str">
        <f>RIGHT($N2265,LEN($N2265) - SEARCH("/",$N2265))</f>
        <v>tabletop games</v>
      </c>
      <c r="S2265" s="9">
        <f>((($J2265/60)/60)/24)+DATE(1970,1,1)</f>
        <v>42014.832326388889</v>
      </c>
      <c r="T2265" s="9">
        <f>((($I2265/60)/60)/24)+DATE(1970,1,1)</f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IF($D2266=0,0,$E2266*100/$D2266)</f>
        <v>180.03333333333333</v>
      </c>
      <c r="P2266">
        <f>$E2266/$L2266</f>
        <v>24.274157303370785</v>
      </c>
      <c r="Q2266" t="str">
        <f>LEFT($N2266,SEARCH("/",$N2266) - 1)</f>
        <v>games</v>
      </c>
      <c r="R2266" t="str">
        <f>RIGHT($N2266,LEN($N2266) - SEARCH("/",$N2266))</f>
        <v>tabletop games</v>
      </c>
      <c r="S2266" s="9">
        <f>((($J2266/60)/60)/24)+DATE(1970,1,1)</f>
        <v>42496.582337962958</v>
      </c>
      <c r="T2266" s="9">
        <f>((($I2266/60)/60)/24)+DATE(1970,1,1)</f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IF($D2267=0,0,$E2267*100/$D2267)</f>
        <v>298.5</v>
      </c>
      <c r="P2267">
        <f>$E2267/$L2267</f>
        <v>35.117647058823529</v>
      </c>
      <c r="Q2267" t="str">
        <f>LEFT($N2267,SEARCH("/",$N2267) - 1)</f>
        <v>games</v>
      </c>
      <c r="R2267" t="str">
        <f>RIGHT($N2267,LEN($N2267) - SEARCH("/",$N2267))</f>
        <v>tabletop games</v>
      </c>
      <c r="S2267" s="9">
        <f>((($J2267/60)/60)/24)+DATE(1970,1,1)</f>
        <v>42689.853090277778</v>
      </c>
      <c r="T2267" s="9">
        <f>((($I2267/60)/60)/24)+DATE(1970,1,1)</f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IF($D2268=0,0,$E2268*100/$D2268)</f>
        <v>320.26666666666665</v>
      </c>
      <c r="P2268">
        <f>$E2268/$L2268</f>
        <v>24.762886597938145</v>
      </c>
      <c r="Q2268" t="str">
        <f>LEFT($N2268,SEARCH("/",$N2268) - 1)</f>
        <v>games</v>
      </c>
      <c r="R2268" t="str">
        <f>RIGHT($N2268,LEN($N2268) - SEARCH("/",$N2268))</f>
        <v>tabletop games</v>
      </c>
      <c r="S2268" s="9">
        <f>((($J2268/60)/60)/24)+DATE(1970,1,1)</f>
        <v>42469.874907407408</v>
      </c>
      <c r="T2268" s="9">
        <f>((($I2268/60)/60)/24)+DATE(1970,1,1)</f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IF($D2269=0,0,$E2269*100/$D2269)</f>
        <v>380.52499999999998</v>
      </c>
      <c r="P2269">
        <f>$E2269/$L2269</f>
        <v>188.37871287128712</v>
      </c>
      <c r="Q2269" t="str">
        <f>LEFT($N2269,SEARCH("/",$N2269) - 1)</f>
        <v>games</v>
      </c>
      <c r="R2269" t="str">
        <f>RIGHT($N2269,LEN($N2269) - SEARCH("/",$N2269))</f>
        <v>tabletop games</v>
      </c>
      <c r="S2269" s="9">
        <f>((($J2269/60)/60)/24)+DATE(1970,1,1)</f>
        <v>41968.829826388886</v>
      </c>
      <c r="T2269" s="9">
        <f>((($I2269/60)/60)/24)+DATE(1970,1,1)</f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IF($D2270=0,0,$E2270*100/$D2270)</f>
        <v>102.6</v>
      </c>
      <c r="P2270">
        <f>$E2270/$L2270</f>
        <v>148.08247422680412</v>
      </c>
      <c r="Q2270" t="str">
        <f>LEFT($N2270,SEARCH("/",$N2270) - 1)</f>
        <v>games</v>
      </c>
      <c r="R2270" t="str">
        <f>RIGHT($N2270,LEN($N2270) - SEARCH("/",$N2270))</f>
        <v>tabletop games</v>
      </c>
      <c r="S2270" s="9">
        <f>((($J2270/60)/60)/24)+DATE(1970,1,1)</f>
        <v>42776.082349537035</v>
      </c>
      <c r="T2270" s="9">
        <f>((($I2270/60)/60)/24)+DATE(1970,1,1)</f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IF($D2271=0,0,$E2271*100/$D2271)</f>
        <v>1801.64</v>
      </c>
      <c r="P2271">
        <f>$E2271/$L2271</f>
        <v>49.934589800443462</v>
      </c>
      <c r="Q2271" t="str">
        <f>LEFT($N2271,SEARCH("/",$N2271) - 1)</f>
        <v>games</v>
      </c>
      <c r="R2271" t="str">
        <f>RIGHT($N2271,LEN($N2271) - SEARCH("/",$N2271))</f>
        <v>tabletop games</v>
      </c>
      <c r="S2271" s="9">
        <f>((($J2271/60)/60)/24)+DATE(1970,1,1)</f>
        <v>42776.704432870371</v>
      </c>
      <c r="T2271" s="9">
        <f>((($I2271/60)/60)/24)+DATE(1970,1,1)</f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IF($D2272=0,0,$E2272*100/$D2272)</f>
        <v>720.24800000000005</v>
      </c>
      <c r="P2272">
        <f>$E2272/$L2272</f>
        <v>107.82155688622754</v>
      </c>
      <c r="Q2272" t="str">
        <f>LEFT($N2272,SEARCH("/",$N2272) - 1)</f>
        <v>games</v>
      </c>
      <c r="R2272" t="str">
        <f>RIGHT($N2272,LEN($N2272) - SEARCH("/",$N2272))</f>
        <v>tabletop games</v>
      </c>
      <c r="S2272" s="9">
        <f>((($J2272/60)/60)/24)+DATE(1970,1,1)</f>
        <v>42725.869363425925</v>
      </c>
      <c r="T2272" s="9">
        <f>((($I2272/60)/60)/24)+DATE(1970,1,1)</f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IF($D2273=0,0,$E2273*100/$D2273)</f>
        <v>283.08999999999997</v>
      </c>
      <c r="P2273">
        <f>$E2273/$L2273</f>
        <v>42.63403614457831</v>
      </c>
      <c r="Q2273" t="str">
        <f>LEFT($N2273,SEARCH("/",$N2273) - 1)</f>
        <v>games</v>
      </c>
      <c r="R2273" t="str">
        <f>RIGHT($N2273,LEN($N2273) - SEARCH("/",$N2273))</f>
        <v>tabletop games</v>
      </c>
      <c r="S2273" s="9">
        <f>((($J2273/60)/60)/24)+DATE(1970,1,1)</f>
        <v>42684.000046296293</v>
      </c>
      <c r="T2273" s="9">
        <f>((($I2273/60)/60)/24)+DATE(1970,1,1)</f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IF($D2274=0,0,$E2274*100/$D2274)</f>
        <v>1356.6</v>
      </c>
      <c r="P2274">
        <f>$E2274/$L2274</f>
        <v>14.370762711864407</v>
      </c>
      <c r="Q2274" t="str">
        <f>LEFT($N2274,SEARCH("/",$N2274) - 1)</f>
        <v>games</v>
      </c>
      <c r="R2274" t="str">
        <f>RIGHT($N2274,LEN($N2274) - SEARCH("/",$N2274))</f>
        <v>tabletop games</v>
      </c>
      <c r="S2274" s="9">
        <f>((($J2274/60)/60)/24)+DATE(1970,1,1)</f>
        <v>42315.699490740735</v>
      </c>
      <c r="T2274" s="9">
        <f>((($I2274/60)/60)/24)+DATE(1970,1,1)</f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IF($D2275=0,0,$E2275*100/$D2275)</f>
        <v>220.36</v>
      </c>
      <c r="P2275">
        <f>$E2275/$L2275</f>
        <v>37.476190476190474</v>
      </c>
      <c r="Q2275" t="str">
        <f>LEFT($N2275,SEARCH("/",$N2275) - 1)</f>
        <v>games</v>
      </c>
      <c r="R2275" t="str">
        <f>RIGHT($N2275,LEN($N2275) - SEARCH("/",$N2275))</f>
        <v>tabletop games</v>
      </c>
      <c r="S2275" s="9">
        <f>((($J2275/60)/60)/24)+DATE(1970,1,1)</f>
        <v>42781.549097222218</v>
      </c>
      <c r="T2275" s="9">
        <f>((($I2275/60)/60)/24)+DATE(1970,1,1)</f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IF($D2276=0,0,$E2276*100/$D2276)</f>
        <v>119.6</v>
      </c>
      <c r="P2276">
        <f>$E2276/$L2276</f>
        <v>30.202020202020201</v>
      </c>
      <c r="Q2276" t="str">
        <f>LEFT($N2276,SEARCH("/",$N2276) - 1)</f>
        <v>games</v>
      </c>
      <c r="R2276" t="str">
        <f>RIGHT($N2276,LEN($N2276) - SEARCH("/",$N2276))</f>
        <v>tabletop games</v>
      </c>
      <c r="S2276" s="9">
        <f>((($J2276/60)/60)/24)+DATE(1970,1,1)</f>
        <v>41663.500659722224</v>
      </c>
      <c r="T2276" s="9">
        <f>((($I2276/60)/60)/24)+DATE(1970,1,1)</f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IF($D2277=0,0,$E2277*100/$D2277)</f>
        <v>407.76923076923077</v>
      </c>
      <c r="P2277">
        <f>$E2277/$L2277</f>
        <v>33.550632911392405</v>
      </c>
      <c r="Q2277" t="str">
        <f>LEFT($N2277,SEARCH("/",$N2277) - 1)</f>
        <v>games</v>
      </c>
      <c r="R2277" t="str">
        <f>RIGHT($N2277,LEN($N2277) - SEARCH("/",$N2277))</f>
        <v>tabletop games</v>
      </c>
      <c r="S2277" s="9">
        <f>((($J2277/60)/60)/24)+DATE(1970,1,1)</f>
        <v>41965.616655092599</v>
      </c>
      <c r="T2277" s="9">
        <f>((($I2277/60)/60)/24)+DATE(1970,1,1)</f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IF($D2278=0,0,$E2278*100/$D2278)</f>
        <v>105.81826105905427</v>
      </c>
      <c r="P2278">
        <f>$E2278/$L2278</f>
        <v>64.74666666666667</v>
      </c>
      <c r="Q2278" t="str">
        <f>LEFT($N2278,SEARCH("/",$N2278) - 1)</f>
        <v>games</v>
      </c>
      <c r="R2278" t="str">
        <f>RIGHT($N2278,LEN($N2278) - SEARCH("/",$N2278))</f>
        <v>tabletop games</v>
      </c>
      <c r="S2278" s="9">
        <f>((($J2278/60)/60)/24)+DATE(1970,1,1)</f>
        <v>41614.651493055557</v>
      </c>
      <c r="T2278" s="9">
        <f>((($I2278/60)/60)/24)+DATE(1970,1,1)</f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IF($D2279=0,0,$E2279*100/$D2279)</f>
        <v>141.08235294117648</v>
      </c>
      <c r="P2279">
        <f>$E2279/$L2279</f>
        <v>57.932367149758456</v>
      </c>
      <c r="Q2279" t="str">
        <f>LEFT($N2279,SEARCH("/",$N2279) - 1)</f>
        <v>games</v>
      </c>
      <c r="R2279" t="str">
        <f>RIGHT($N2279,LEN($N2279) - SEARCH("/",$N2279))</f>
        <v>tabletop games</v>
      </c>
      <c r="S2279" s="9">
        <f>((($J2279/60)/60)/24)+DATE(1970,1,1)</f>
        <v>40936.678506944445</v>
      </c>
      <c r="T2279" s="9">
        <f>((($I2279/60)/60)/24)+DATE(1970,1,1)</f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IF($D2280=0,0,$E2280*100/$D2280)</f>
        <v>270.7</v>
      </c>
      <c r="P2280">
        <f>$E2280/$L2280</f>
        <v>53.078431372549019</v>
      </c>
      <c r="Q2280" t="str">
        <f>LEFT($N2280,SEARCH("/",$N2280) - 1)</f>
        <v>games</v>
      </c>
      <c r="R2280" t="str">
        <f>RIGHT($N2280,LEN($N2280) - SEARCH("/",$N2280))</f>
        <v>tabletop games</v>
      </c>
      <c r="S2280" s="9">
        <f>((($J2280/60)/60)/24)+DATE(1970,1,1)</f>
        <v>42338.709108796291</v>
      </c>
      <c r="T2280" s="9">
        <f>((($I2280/60)/60)/24)+DATE(1970,1,1)</f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IF($D2281=0,0,$E2281*100/$D2281)</f>
        <v>153.80000000000001</v>
      </c>
      <c r="P2281">
        <f>$E2281/$L2281</f>
        <v>48.0625</v>
      </c>
      <c r="Q2281" t="str">
        <f>LEFT($N2281,SEARCH("/",$N2281) - 1)</f>
        <v>games</v>
      </c>
      <c r="R2281" t="str">
        <f>RIGHT($N2281,LEN($N2281) - SEARCH("/",$N2281))</f>
        <v>tabletop games</v>
      </c>
      <c r="S2281" s="9">
        <f>((($J2281/60)/60)/24)+DATE(1970,1,1)</f>
        <v>42020.806701388887</v>
      </c>
      <c r="T2281" s="9">
        <f>((($I2281/60)/60)/24)+DATE(1970,1,1)</f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IF($D2282=0,0,$E2282*100/$D2282)</f>
        <v>403.57653061224488</v>
      </c>
      <c r="P2282">
        <f>$E2282/$L2282</f>
        <v>82.396874999999994</v>
      </c>
      <c r="Q2282" t="str">
        <f>LEFT($N2282,SEARCH("/",$N2282) - 1)</f>
        <v>games</v>
      </c>
      <c r="R2282" t="str">
        <f>RIGHT($N2282,LEN($N2282) - SEARCH("/",$N2282))</f>
        <v>tabletop games</v>
      </c>
      <c r="S2282" s="9">
        <f>((($J2282/60)/60)/24)+DATE(1970,1,1)</f>
        <v>42234.624895833331</v>
      </c>
      <c r="T2282" s="9">
        <f>((($I2282/60)/60)/24)+DATE(1970,1,1)</f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IF($D2283=0,0,$E2283*100/$D2283)</f>
        <v>185</v>
      </c>
      <c r="P2283">
        <f>$E2283/$L2283</f>
        <v>50.454545454545453</v>
      </c>
      <c r="Q2283" t="str">
        <f>LEFT($N2283,SEARCH("/",$N2283) - 1)</f>
        <v>music</v>
      </c>
      <c r="R2283" t="str">
        <f>RIGHT($N2283,LEN($N2283) - SEARCH("/",$N2283))</f>
        <v>rock</v>
      </c>
      <c r="S2283" s="9">
        <f>((($J2283/60)/60)/24)+DATE(1970,1,1)</f>
        <v>40687.285844907405</v>
      </c>
      <c r="T2283" s="9">
        <f>((($I2283/60)/60)/24)+DATE(1970,1,1)</f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IF($D2284=0,0,$E2284*100/$D2284)</f>
        <v>185.33333333333334</v>
      </c>
      <c r="P2284">
        <f>$E2284/$L2284</f>
        <v>115.83333333333333</v>
      </c>
      <c r="Q2284" t="str">
        <f>LEFT($N2284,SEARCH("/",$N2284) - 1)</f>
        <v>music</v>
      </c>
      <c r="R2284" t="str">
        <f>RIGHT($N2284,LEN($N2284) - SEARCH("/",$N2284))</f>
        <v>rock</v>
      </c>
      <c r="S2284" s="9">
        <f>((($J2284/60)/60)/24)+DATE(1970,1,1)</f>
        <v>42323.17460648148</v>
      </c>
      <c r="T2284" s="9">
        <f>((($I2284/60)/60)/24)+DATE(1970,1,1)</f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IF($D2285=0,0,$E2285*100/$D2285)</f>
        <v>100.85533333333333</v>
      </c>
      <c r="P2285">
        <f>$E2285/$L2285</f>
        <v>63.03458333333333</v>
      </c>
      <c r="Q2285" t="str">
        <f>LEFT($N2285,SEARCH("/",$N2285) - 1)</f>
        <v>music</v>
      </c>
      <c r="R2285" t="str">
        <f>RIGHT($N2285,LEN($N2285) - SEARCH("/",$N2285))</f>
        <v>rock</v>
      </c>
      <c r="S2285" s="9">
        <f>((($J2285/60)/60)/24)+DATE(1970,1,1)</f>
        <v>40978.125046296293</v>
      </c>
      <c r="T2285" s="9">
        <f>((($I2285/60)/60)/24)+DATE(1970,1,1)</f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IF($D2286=0,0,$E2286*100/$D2286)</f>
        <v>106.22116666666666</v>
      </c>
      <c r="P2286">
        <f>$E2286/$L2286</f>
        <v>108.02152542372882</v>
      </c>
      <c r="Q2286" t="str">
        <f>LEFT($N2286,SEARCH("/",$N2286) - 1)</f>
        <v>music</v>
      </c>
      <c r="R2286" t="str">
        <f>RIGHT($N2286,LEN($N2286) - SEARCH("/",$N2286))</f>
        <v>rock</v>
      </c>
      <c r="S2286" s="9">
        <f>((($J2286/60)/60)/24)+DATE(1970,1,1)</f>
        <v>40585.796817129631</v>
      </c>
      <c r="T2286" s="9">
        <f>((($I2286/60)/60)/24)+DATE(1970,1,1)</f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IF($D2287=0,0,$E2287*100/$D2287)</f>
        <v>121.36666666666666</v>
      </c>
      <c r="P2287">
        <f>$E2287/$L2287</f>
        <v>46.088607594936711</v>
      </c>
      <c r="Q2287" t="str">
        <f>LEFT($N2287,SEARCH("/",$N2287) - 1)</f>
        <v>music</v>
      </c>
      <c r="R2287" t="str">
        <f>RIGHT($N2287,LEN($N2287) - SEARCH("/",$N2287))</f>
        <v>rock</v>
      </c>
      <c r="S2287" s="9">
        <f>((($J2287/60)/60)/24)+DATE(1970,1,1)</f>
        <v>41059.185682870368</v>
      </c>
      <c r="T2287" s="9">
        <f>((($I2287/60)/60)/24)+DATE(1970,1,1)</f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IF($D2288=0,0,$E2288*100/$D2288)</f>
        <v>100.06666666666666</v>
      </c>
      <c r="P2288">
        <f>$E2288/$L2288</f>
        <v>107.21428571428571</v>
      </c>
      <c r="Q2288" t="str">
        <f>LEFT($N2288,SEARCH("/",$N2288) - 1)</f>
        <v>music</v>
      </c>
      <c r="R2288" t="str">
        <f>RIGHT($N2288,LEN($N2288) - SEARCH("/",$N2288))</f>
        <v>rock</v>
      </c>
      <c r="S2288" s="9">
        <f>((($J2288/60)/60)/24)+DATE(1970,1,1)</f>
        <v>41494.963587962964</v>
      </c>
      <c r="T2288" s="9">
        <f>((($I2288/60)/60)/24)+DATE(1970,1,1)</f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IF($D2289=0,0,$E2289*100/$D2289)</f>
        <v>119.97755555555555</v>
      </c>
      <c r="P2289">
        <f>$E2289/$L2289</f>
        <v>50.9338679245283</v>
      </c>
      <c r="Q2289" t="str">
        <f>LEFT($N2289,SEARCH("/",$N2289) - 1)</f>
        <v>music</v>
      </c>
      <c r="R2289" t="str">
        <f>RIGHT($N2289,LEN($N2289) - SEARCH("/",$N2289))</f>
        <v>rock</v>
      </c>
      <c r="S2289" s="9">
        <f>((($J2289/60)/60)/24)+DATE(1970,1,1)</f>
        <v>41792.667361111111</v>
      </c>
      <c r="T2289" s="9">
        <f>((($I2289/60)/60)/24)+DATE(1970,1,1)</f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IF($D2290=0,0,$E2290*100/$D2290)</f>
        <v>100.1</v>
      </c>
      <c r="P2290">
        <f>$E2290/$L2290</f>
        <v>40.04</v>
      </c>
      <c r="Q2290" t="str">
        <f>LEFT($N2290,SEARCH("/",$N2290) - 1)</f>
        <v>music</v>
      </c>
      <c r="R2290" t="str">
        <f>RIGHT($N2290,LEN($N2290) - SEARCH("/",$N2290))</f>
        <v>rock</v>
      </c>
      <c r="S2290" s="9">
        <f>((($J2290/60)/60)/24)+DATE(1970,1,1)</f>
        <v>41067.827418981484</v>
      </c>
      <c r="T2290" s="9">
        <f>((($I2290/60)/60)/24)+DATE(1970,1,1)</f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IF($D2291=0,0,$E2291*100/$D2291)</f>
        <v>107.4</v>
      </c>
      <c r="P2291">
        <f>$E2291/$L2291</f>
        <v>64.44</v>
      </c>
      <c r="Q2291" t="str">
        <f>LEFT($N2291,SEARCH("/",$N2291) - 1)</f>
        <v>music</v>
      </c>
      <c r="R2291" t="str">
        <f>RIGHT($N2291,LEN($N2291) - SEARCH("/",$N2291))</f>
        <v>rock</v>
      </c>
      <c r="S2291" s="9">
        <f>((($J2291/60)/60)/24)+DATE(1970,1,1)</f>
        <v>41571.998379629629</v>
      </c>
      <c r="T2291" s="9">
        <f>((($I2291/60)/60)/24)+DATE(1970,1,1)</f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IF($D2292=0,0,$E2292*100/$D2292)</f>
        <v>104.06666666666666</v>
      </c>
      <c r="P2292">
        <f>$E2292/$L2292</f>
        <v>53.827586206896555</v>
      </c>
      <c r="Q2292" t="str">
        <f>LEFT($N2292,SEARCH("/",$N2292) - 1)</f>
        <v>music</v>
      </c>
      <c r="R2292" t="str">
        <f>RIGHT($N2292,LEN($N2292) - SEARCH("/",$N2292))</f>
        <v>rock</v>
      </c>
      <c r="S2292" s="9">
        <f>((($J2292/60)/60)/24)+DATE(1970,1,1)</f>
        <v>40070.253819444442</v>
      </c>
      <c r="T2292" s="9">
        <f>((($I2292/60)/60)/24)+DATE(1970,1,1)</f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IF($D2293=0,0,$E2293*100/$D2293)</f>
        <v>172.8</v>
      </c>
      <c r="P2293">
        <f>$E2293/$L2293</f>
        <v>100.46511627906976</v>
      </c>
      <c r="Q2293" t="str">
        <f>LEFT($N2293,SEARCH("/",$N2293) - 1)</f>
        <v>music</v>
      </c>
      <c r="R2293" t="str">
        <f>RIGHT($N2293,LEN($N2293) - SEARCH("/",$N2293))</f>
        <v>rock</v>
      </c>
      <c r="S2293" s="9">
        <f>((($J2293/60)/60)/24)+DATE(1970,1,1)</f>
        <v>40987.977060185185</v>
      </c>
      <c r="T2293" s="9">
        <f>((($I2293/60)/60)/24)+DATE(1970,1,1)</f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IF($D2294=0,0,$E2294*100/$D2294)</f>
        <v>107.25050000000002</v>
      </c>
      <c r="P2294">
        <f>$E2294/$L2294</f>
        <v>46.630652173913049</v>
      </c>
      <c r="Q2294" t="str">
        <f>LEFT($N2294,SEARCH("/",$N2294) - 1)</f>
        <v>music</v>
      </c>
      <c r="R2294" t="str">
        <f>RIGHT($N2294,LEN($N2294) - SEARCH("/",$N2294))</f>
        <v>rock</v>
      </c>
      <c r="S2294" s="9">
        <f>((($J2294/60)/60)/24)+DATE(1970,1,1)</f>
        <v>40987.697638888887</v>
      </c>
      <c r="T2294" s="9">
        <f>((($I2294/60)/60)/24)+DATE(1970,1,1)</f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IF($D2295=0,0,$E2295*100/$D2295)</f>
        <v>108.23529411764706</v>
      </c>
      <c r="P2295">
        <f>$E2295/$L2295</f>
        <v>34.074074074074076</v>
      </c>
      <c r="Q2295" t="str">
        <f>LEFT($N2295,SEARCH("/",$N2295) - 1)</f>
        <v>music</v>
      </c>
      <c r="R2295" t="str">
        <f>RIGHT($N2295,LEN($N2295) - SEARCH("/",$N2295))</f>
        <v>rock</v>
      </c>
      <c r="S2295" s="9">
        <f>((($J2295/60)/60)/24)+DATE(1970,1,1)</f>
        <v>41151.708321759259</v>
      </c>
      <c r="T2295" s="9">
        <f>((($I2295/60)/60)/24)+DATE(1970,1,1)</f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IF($D2296=0,0,$E2296*100/$D2296)</f>
        <v>146.08080000000001</v>
      </c>
      <c r="P2296">
        <f>$E2296/$L2296</f>
        <v>65.214642857142863</v>
      </c>
      <c r="Q2296" t="str">
        <f>LEFT($N2296,SEARCH("/",$N2296) - 1)</f>
        <v>music</v>
      </c>
      <c r="R2296" t="str">
        <f>RIGHT($N2296,LEN($N2296) - SEARCH("/",$N2296))</f>
        <v>rock</v>
      </c>
      <c r="S2296" s="9">
        <f>((($J2296/60)/60)/24)+DATE(1970,1,1)</f>
        <v>41264.72314814815</v>
      </c>
      <c r="T2296" s="9">
        <f>((($I2296/60)/60)/24)+DATE(1970,1,1)</f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IF($D2297=0,0,$E2297*100/$D2297)</f>
        <v>125.25</v>
      </c>
      <c r="P2297">
        <f>$E2297/$L2297</f>
        <v>44.205882352941174</v>
      </c>
      <c r="Q2297" t="str">
        <f>LEFT($N2297,SEARCH("/",$N2297) - 1)</f>
        <v>music</v>
      </c>
      <c r="R2297" t="str">
        <f>RIGHT($N2297,LEN($N2297) - SEARCH("/",$N2297))</f>
        <v>rock</v>
      </c>
      <c r="S2297" s="9">
        <f>((($J2297/60)/60)/24)+DATE(1970,1,1)</f>
        <v>41270.954351851848</v>
      </c>
      <c r="T2297" s="9">
        <f>((($I2297/60)/60)/24)+DATE(1970,1,1)</f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IF($D2298=0,0,$E2298*100/$D2298)</f>
        <v>149.07142857142858</v>
      </c>
      <c r="P2298">
        <f>$E2298/$L2298</f>
        <v>71.965517241379317</v>
      </c>
      <c r="Q2298" t="str">
        <f>LEFT($N2298,SEARCH("/",$N2298) - 1)</f>
        <v>music</v>
      </c>
      <c r="R2298" t="str">
        <f>RIGHT($N2298,LEN($N2298) - SEARCH("/",$N2298))</f>
        <v>rock</v>
      </c>
      <c r="S2298" s="9">
        <f>((($J2298/60)/60)/24)+DATE(1970,1,1)</f>
        <v>40927.731782407405</v>
      </c>
      <c r="T2298" s="9">
        <f>((($I2298/60)/60)/24)+DATE(1970,1,1)</f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IF($D2299=0,0,$E2299*100/$D2299)</f>
        <v>100.6</v>
      </c>
      <c r="P2299">
        <f>$E2299/$L2299</f>
        <v>52.94736842105263</v>
      </c>
      <c r="Q2299" t="str">
        <f>LEFT($N2299,SEARCH("/",$N2299) - 1)</f>
        <v>music</v>
      </c>
      <c r="R2299" t="str">
        <f>RIGHT($N2299,LEN($N2299) - SEARCH("/",$N2299))</f>
        <v>rock</v>
      </c>
      <c r="S2299" s="9">
        <f>((($J2299/60)/60)/24)+DATE(1970,1,1)</f>
        <v>40948.042233796295</v>
      </c>
      <c r="T2299" s="9">
        <f>((($I2299/60)/60)/24)+DATE(1970,1,1)</f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IF($D2300=0,0,$E2300*100/$D2300)</f>
        <v>105.07333333333334</v>
      </c>
      <c r="P2300">
        <f>$E2300/$L2300</f>
        <v>109.45138888888889</v>
      </c>
      <c r="Q2300" t="str">
        <f>LEFT($N2300,SEARCH("/",$N2300) - 1)</f>
        <v>music</v>
      </c>
      <c r="R2300" t="str">
        <f>RIGHT($N2300,LEN($N2300) - SEARCH("/",$N2300))</f>
        <v>rock</v>
      </c>
      <c r="S2300" s="9">
        <f>((($J2300/60)/60)/24)+DATE(1970,1,1)</f>
        <v>41694.84065972222</v>
      </c>
      <c r="T2300" s="9">
        <f>((($I2300/60)/60)/24)+DATE(1970,1,1)</f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IF($D2301=0,0,$E2301*100/$D2301)</f>
        <v>350.16666666666669</v>
      </c>
      <c r="P2301">
        <f>$E2301/$L2301</f>
        <v>75.035714285714292</v>
      </c>
      <c r="Q2301" t="str">
        <f>LEFT($N2301,SEARCH("/",$N2301) - 1)</f>
        <v>music</v>
      </c>
      <c r="R2301" t="str">
        <f>RIGHT($N2301,LEN($N2301) - SEARCH("/",$N2301))</f>
        <v>rock</v>
      </c>
      <c r="S2301" s="9">
        <f>((($J2301/60)/60)/24)+DATE(1970,1,1)</f>
        <v>40565.032511574071</v>
      </c>
      <c r="T2301" s="9">
        <f>((($I2301/60)/60)/24)+DATE(1970,1,1)</f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IF($D2302=0,0,$E2302*100/$D2302)</f>
        <v>101.25</v>
      </c>
      <c r="P2302">
        <f>$E2302/$L2302</f>
        <v>115.71428571428571</v>
      </c>
      <c r="Q2302" t="str">
        <f>LEFT($N2302,SEARCH("/",$N2302) - 1)</f>
        <v>music</v>
      </c>
      <c r="R2302" t="str">
        <f>RIGHT($N2302,LEN($N2302) - SEARCH("/",$N2302))</f>
        <v>rock</v>
      </c>
      <c r="S2302" s="9">
        <f>((($J2302/60)/60)/24)+DATE(1970,1,1)</f>
        <v>41074.727037037039</v>
      </c>
      <c r="T2302" s="9">
        <f>((($I2302/60)/60)/24)+DATE(1970,1,1)</f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IF($D2303=0,0,$E2303*100/$D2303)</f>
        <v>133.6044</v>
      </c>
      <c r="P2303">
        <f>$E2303/$L2303</f>
        <v>31.659810426540286</v>
      </c>
      <c r="Q2303" t="str">
        <f>LEFT($N2303,SEARCH("/",$N2303) - 1)</f>
        <v>music</v>
      </c>
      <c r="R2303" t="str">
        <f>RIGHT($N2303,LEN($N2303) - SEARCH("/",$N2303))</f>
        <v>indie rock</v>
      </c>
      <c r="S2303" s="9">
        <f>((($J2303/60)/60)/24)+DATE(1970,1,1)</f>
        <v>41416.146944444445</v>
      </c>
      <c r="T2303" s="9">
        <f>((($I2303/60)/60)/24)+DATE(1970,1,1)</f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IF($D2304=0,0,$E2304*100/$D2304)</f>
        <v>170.65217391304347</v>
      </c>
      <c r="P2304">
        <f>$E2304/$L2304</f>
        <v>46.176470588235297</v>
      </c>
      <c r="Q2304" t="str">
        <f>LEFT($N2304,SEARCH("/",$N2304) - 1)</f>
        <v>music</v>
      </c>
      <c r="R2304" t="str">
        <f>RIGHT($N2304,LEN($N2304) - SEARCH("/",$N2304))</f>
        <v>indie rock</v>
      </c>
      <c r="S2304" s="9">
        <f>((($J2304/60)/60)/24)+DATE(1970,1,1)</f>
        <v>41605.868449074071</v>
      </c>
      <c r="T2304" s="9">
        <f>((($I2304/60)/60)/24)+DATE(1970,1,1)</f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IF($D2305=0,0,$E2305*100/$D2305)</f>
        <v>109.35829457364341</v>
      </c>
      <c r="P2305">
        <f>$E2305/$L2305</f>
        <v>68.481650485436887</v>
      </c>
      <c r="Q2305" t="str">
        <f>LEFT($N2305,SEARCH("/",$N2305) - 1)</f>
        <v>music</v>
      </c>
      <c r="R2305" t="str">
        <f>RIGHT($N2305,LEN($N2305) - SEARCH("/",$N2305))</f>
        <v>indie rock</v>
      </c>
      <c r="S2305" s="9">
        <f>((($J2305/60)/60)/24)+DATE(1970,1,1)</f>
        <v>40850.111064814817</v>
      </c>
      <c r="T2305" s="9">
        <f>((($I2305/60)/60)/24)+DATE(1970,1,1)</f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IF($D2306=0,0,$E2306*100/$D2306)</f>
        <v>100.70033333333333</v>
      </c>
      <c r="P2306">
        <f>$E2306/$L2306</f>
        <v>53.469203539823013</v>
      </c>
      <c r="Q2306" t="str">
        <f>LEFT($N2306,SEARCH("/",$N2306) - 1)</f>
        <v>music</v>
      </c>
      <c r="R2306" t="str">
        <f>RIGHT($N2306,LEN($N2306) - SEARCH("/",$N2306))</f>
        <v>indie rock</v>
      </c>
      <c r="S2306" s="9">
        <f>((($J2306/60)/60)/24)+DATE(1970,1,1)</f>
        <v>40502.815868055557</v>
      </c>
      <c r="T2306" s="9">
        <f>((($I2306/60)/60)/24)+DATE(1970,1,1)</f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IF($D2307=0,0,$E2307*100/$D2307)</f>
        <v>101.22777777777777</v>
      </c>
      <c r="P2307">
        <f>$E2307/$L2307</f>
        <v>109.10778443113773</v>
      </c>
      <c r="Q2307" t="str">
        <f>LEFT($N2307,SEARCH("/",$N2307) - 1)</f>
        <v>music</v>
      </c>
      <c r="R2307" t="str">
        <f>RIGHT($N2307,LEN($N2307) - SEARCH("/",$N2307))</f>
        <v>indie rock</v>
      </c>
      <c r="S2307" s="9">
        <f>((($J2307/60)/60)/24)+DATE(1970,1,1)</f>
        <v>41834.695277777777</v>
      </c>
      <c r="T2307" s="9">
        <f>((($I2307/60)/60)/24)+DATE(1970,1,1)</f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IF($D2308=0,0,$E2308*100/$D2308)</f>
        <v>106.75857142857143</v>
      </c>
      <c r="P2308">
        <f>$E2308/$L2308</f>
        <v>51.185616438356163</v>
      </c>
      <c r="Q2308" t="str">
        <f>LEFT($N2308,SEARCH("/",$N2308) - 1)</f>
        <v>music</v>
      </c>
      <c r="R2308" t="str">
        <f>RIGHT($N2308,LEN($N2308) - SEARCH("/",$N2308))</f>
        <v>indie rock</v>
      </c>
      <c r="S2308" s="9">
        <f>((($J2308/60)/60)/24)+DATE(1970,1,1)</f>
        <v>40948.16815972222</v>
      </c>
      <c r="T2308" s="9">
        <f>((($I2308/60)/60)/24)+DATE(1970,1,1)</f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IF($D2309=0,0,$E2309*100/$D2309)</f>
        <v>106.65777537961894</v>
      </c>
      <c r="P2309">
        <f>$E2309/$L2309</f>
        <v>27.936800000000002</v>
      </c>
      <c r="Q2309" t="str">
        <f>LEFT($N2309,SEARCH("/",$N2309) - 1)</f>
        <v>music</v>
      </c>
      <c r="R2309" t="str">
        <f>RIGHT($N2309,LEN($N2309) - SEARCH("/",$N2309))</f>
        <v>indie rock</v>
      </c>
      <c r="S2309" s="9">
        <f>((($J2309/60)/60)/24)+DATE(1970,1,1)</f>
        <v>41004.802465277775</v>
      </c>
      <c r="T2309" s="9">
        <f>((($I2309/60)/60)/24)+DATE(1970,1,1)</f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IF($D2310=0,0,$E2310*100/$D2310)</f>
        <v>101.30622</v>
      </c>
      <c r="P2310">
        <f>$E2310/$L2310</f>
        <v>82.496921824104234</v>
      </c>
      <c r="Q2310" t="str">
        <f>LEFT($N2310,SEARCH("/",$N2310) - 1)</f>
        <v>music</v>
      </c>
      <c r="R2310" t="str">
        <f>RIGHT($N2310,LEN($N2310) - SEARCH("/",$N2310))</f>
        <v>indie rock</v>
      </c>
      <c r="S2310" s="9">
        <f>((($J2310/60)/60)/24)+DATE(1970,1,1)</f>
        <v>41851.962916666671</v>
      </c>
      <c r="T2310" s="9">
        <f>((($I2310/60)/60)/24)+DATE(1970,1,1)</f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IF($D2311=0,0,$E2311*100/$D2311)</f>
        <v>106.67449999999999</v>
      </c>
      <c r="P2311">
        <f>$E2311/$L2311</f>
        <v>59.817476635514019</v>
      </c>
      <c r="Q2311" t="str">
        <f>LEFT($N2311,SEARCH("/",$N2311) - 1)</f>
        <v>music</v>
      </c>
      <c r="R2311" t="str">
        <f>RIGHT($N2311,LEN($N2311) - SEARCH("/",$N2311))</f>
        <v>indie rock</v>
      </c>
      <c r="S2311" s="9">
        <f>((($J2311/60)/60)/24)+DATE(1970,1,1)</f>
        <v>41307.987696759257</v>
      </c>
      <c r="T2311" s="9">
        <f>((($I2311/60)/60)/24)+DATE(1970,1,1)</f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IF($D2312=0,0,$E2312*100/$D2312)</f>
        <v>428.83978378378379</v>
      </c>
      <c r="P2312">
        <f>$E2312/$L2312</f>
        <v>64.816470588235291</v>
      </c>
      <c r="Q2312" t="str">
        <f>LEFT($N2312,SEARCH("/",$N2312) - 1)</f>
        <v>music</v>
      </c>
      <c r="R2312" t="str">
        <f>RIGHT($N2312,LEN($N2312) - SEARCH("/",$N2312))</f>
        <v>indie rock</v>
      </c>
      <c r="S2312" s="9">
        <f>((($J2312/60)/60)/24)+DATE(1970,1,1)</f>
        <v>41324.79415509259</v>
      </c>
      <c r="T2312" s="9">
        <f>((($I2312/60)/60)/24)+DATE(1970,1,1)</f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IF($D2313=0,0,$E2313*100/$D2313)</f>
        <v>104.11111111111111</v>
      </c>
      <c r="P2313">
        <f>$E2313/$L2313</f>
        <v>90.09615384615384</v>
      </c>
      <c r="Q2313" t="str">
        <f>LEFT($N2313,SEARCH("/",$N2313) - 1)</f>
        <v>music</v>
      </c>
      <c r="R2313" t="str">
        <f>RIGHT($N2313,LEN($N2313) - SEARCH("/",$N2313))</f>
        <v>indie rock</v>
      </c>
      <c r="S2313" s="9">
        <f>((($J2313/60)/60)/24)+DATE(1970,1,1)</f>
        <v>41736.004502314812</v>
      </c>
      <c r="T2313" s="9">
        <f>((($I2313/60)/60)/24)+DATE(1970,1,1)</f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IF($D2314=0,0,$E2314*100/$D2314)</f>
        <v>107.86666666666666</v>
      </c>
      <c r="P2314">
        <f>$E2314/$L2314</f>
        <v>40.962025316455694</v>
      </c>
      <c r="Q2314" t="str">
        <f>LEFT($N2314,SEARCH("/",$N2314) - 1)</f>
        <v>music</v>
      </c>
      <c r="R2314" t="str">
        <f>RIGHT($N2314,LEN($N2314) - SEARCH("/",$N2314))</f>
        <v>indie rock</v>
      </c>
      <c r="S2314" s="9">
        <f>((($J2314/60)/60)/24)+DATE(1970,1,1)</f>
        <v>41716.632847222223</v>
      </c>
      <c r="T2314" s="9">
        <f>((($I2314/60)/60)/24)+DATE(1970,1,1)</f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IF($D2315=0,0,$E2315*100/$D2315)</f>
        <v>175.84039999999999</v>
      </c>
      <c r="P2315">
        <f>$E2315/$L2315</f>
        <v>56.000127388535034</v>
      </c>
      <c r="Q2315" t="str">
        <f>LEFT($N2315,SEARCH("/",$N2315) - 1)</f>
        <v>music</v>
      </c>
      <c r="R2315" t="str">
        <f>RIGHT($N2315,LEN($N2315) - SEARCH("/",$N2315))</f>
        <v>indie rock</v>
      </c>
      <c r="S2315" s="9">
        <f>((($J2315/60)/60)/24)+DATE(1970,1,1)</f>
        <v>41002.958634259259</v>
      </c>
      <c r="T2315" s="9">
        <f>((($I2315/60)/60)/24)+DATE(1970,1,1)</f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IF($D2316=0,0,$E2316*100/$D2316)</f>
        <v>156.97</v>
      </c>
      <c r="P2316">
        <f>$E2316/$L2316</f>
        <v>37.672800000000002</v>
      </c>
      <c r="Q2316" t="str">
        <f>LEFT($N2316,SEARCH("/",$N2316) - 1)</f>
        <v>music</v>
      </c>
      <c r="R2316" t="str">
        <f>RIGHT($N2316,LEN($N2316) - SEARCH("/",$N2316))</f>
        <v>indie rock</v>
      </c>
      <c r="S2316" s="9">
        <f>((($J2316/60)/60)/24)+DATE(1970,1,1)</f>
        <v>41037.551585648151</v>
      </c>
      <c r="T2316" s="9">
        <f>((($I2316/60)/60)/24)+DATE(1970,1,1)</f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IF($D2317=0,0,$E2317*100/$D2317)</f>
        <v>102.6</v>
      </c>
      <c r="P2317">
        <f>$E2317/$L2317</f>
        <v>40.078125</v>
      </c>
      <c r="Q2317" t="str">
        <f>LEFT($N2317,SEARCH("/",$N2317) - 1)</f>
        <v>music</v>
      </c>
      <c r="R2317" t="str">
        <f>RIGHT($N2317,LEN($N2317) - SEARCH("/",$N2317))</f>
        <v>indie rock</v>
      </c>
      <c r="S2317" s="9">
        <f>((($J2317/60)/60)/24)+DATE(1970,1,1)</f>
        <v>41004.72619212963</v>
      </c>
      <c r="T2317" s="9">
        <f>((($I2317/60)/60)/24)+DATE(1970,1,1)</f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IF($D2318=0,0,$E2318*100/$D2318)</f>
        <v>104.04266666666666</v>
      </c>
      <c r="P2318">
        <f>$E2318/$L2318</f>
        <v>78.031999999999996</v>
      </c>
      <c r="Q2318" t="str">
        <f>LEFT($N2318,SEARCH("/",$N2318) - 1)</f>
        <v>music</v>
      </c>
      <c r="R2318" t="str">
        <f>RIGHT($N2318,LEN($N2318) - SEARCH("/",$N2318))</f>
        <v>indie rock</v>
      </c>
      <c r="S2318" s="9">
        <f>((($J2318/60)/60)/24)+DATE(1970,1,1)</f>
        <v>40079.725115740745</v>
      </c>
      <c r="T2318" s="9">
        <f>((($I2318/60)/60)/24)+DATE(1970,1,1)</f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IF($D2319=0,0,$E2319*100/$D2319)</f>
        <v>104</v>
      </c>
      <c r="P2319">
        <f>$E2319/$L2319</f>
        <v>18.90909090909091</v>
      </c>
      <c r="Q2319" t="str">
        <f>LEFT($N2319,SEARCH("/",$N2319) - 1)</f>
        <v>music</v>
      </c>
      <c r="R2319" t="str">
        <f>RIGHT($N2319,LEN($N2319) - SEARCH("/",$N2319))</f>
        <v>indie rock</v>
      </c>
      <c r="S2319" s="9">
        <f>((($J2319/60)/60)/24)+DATE(1970,1,1)</f>
        <v>40192.542233796295</v>
      </c>
      <c r="T2319" s="9">
        <f>((($I2319/60)/60)/24)+DATE(1970,1,1)</f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IF($D2320=0,0,$E2320*100/$D2320)</f>
        <v>121.06</v>
      </c>
      <c r="P2320">
        <f>$E2320/$L2320</f>
        <v>37.134969325153371</v>
      </c>
      <c r="Q2320" t="str">
        <f>LEFT($N2320,SEARCH("/",$N2320) - 1)</f>
        <v>music</v>
      </c>
      <c r="R2320" t="str">
        <f>RIGHT($N2320,LEN($N2320) - SEARCH("/",$N2320))</f>
        <v>indie rock</v>
      </c>
      <c r="S2320" s="9">
        <f>((($J2320/60)/60)/24)+DATE(1970,1,1)</f>
        <v>40050.643680555557</v>
      </c>
      <c r="T2320" s="9">
        <f>((($I2320/60)/60)/24)+DATE(1970,1,1)</f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IF($D2321=0,0,$E2321*100/$D2321)</f>
        <v>107.7</v>
      </c>
      <c r="P2321">
        <f>$E2321/$L2321</f>
        <v>41.961038961038959</v>
      </c>
      <c r="Q2321" t="str">
        <f>LEFT($N2321,SEARCH("/",$N2321) - 1)</f>
        <v>music</v>
      </c>
      <c r="R2321" t="str">
        <f>RIGHT($N2321,LEN($N2321) - SEARCH("/",$N2321))</f>
        <v>indie rock</v>
      </c>
      <c r="S2321" s="9">
        <f>((($J2321/60)/60)/24)+DATE(1970,1,1)</f>
        <v>41593.082002314812</v>
      </c>
      <c r="T2321" s="9">
        <f>((($I2321/60)/60)/24)+DATE(1970,1,1)</f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IF($D2322=0,0,$E2322*100/$D2322)</f>
        <v>108.66</v>
      </c>
      <c r="P2322">
        <f>$E2322/$L2322</f>
        <v>61.044943820224717</v>
      </c>
      <c r="Q2322" t="str">
        <f>LEFT($N2322,SEARCH("/",$N2322) - 1)</f>
        <v>music</v>
      </c>
      <c r="R2322" t="str">
        <f>RIGHT($N2322,LEN($N2322) - SEARCH("/",$N2322))</f>
        <v>indie rock</v>
      </c>
      <c r="S2322" s="9">
        <f>((($J2322/60)/60)/24)+DATE(1970,1,1)</f>
        <v>41696.817129629628</v>
      </c>
      <c r="T2322" s="9">
        <f>((($I2322/60)/60)/24)+DATE(1970,1,1)</f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IF($D2323=0,0,$E2323*100/$D2323)</f>
        <v>39.120962394619681</v>
      </c>
      <c r="P2323">
        <f>$E2323/$L2323</f>
        <v>64.53125</v>
      </c>
      <c r="Q2323" t="str">
        <f>LEFT($N2323,SEARCH("/",$N2323) - 1)</f>
        <v>food</v>
      </c>
      <c r="R2323" t="str">
        <f>RIGHT($N2323,LEN($N2323) - SEARCH("/",$N2323))</f>
        <v>small batch</v>
      </c>
      <c r="S2323" s="9">
        <f>((($J2323/60)/60)/24)+DATE(1970,1,1)</f>
        <v>42799.260428240741</v>
      </c>
      <c r="T2323" s="9">
        <f>((($I2323/60)/60)/24)+DATE(1970,1,1)</f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IF($D2324=0,0,$E2324*100/$D2324)</f>
        <v>3.1481481481481484</v>
      </c>
      <c r="P2324">
        <f>$E2324/$L2324</f>
        <v>21.25</v>
      </c>
      <c r="Q2324" t="str">
        <f>LEFT($N2324,SEARCH("/",$N2324) - 1)</f>
        <v>food</v>
      </c>
      <c r="R2324" t="str">
        <f>RIGHT($N2324,LEN($N2324) - SEARCH("/",$N2324))</f>
        <v>small batch</v>
      </c>
      <c r="S2324" s="9">
        <f>((($J2324/60)/60)/24)+DATE(1970,1,1)</f>
        <v>42804.895474537043</v>
      </c>
      <c r="T2324" s="9">
        <f>((($I2324/60)/60)/24)+DATE(1970,1,1)</f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IF($D2325=0,0,$E2325*100/$D2325)</f>
        <v>48</v>
      </c>
      <c r="P2325">
        <f>$E2325/$L2325</f>
        <v>30</v>
      </c>
      <c r="Q2325" t="str">
        <f>LEFT($N2325,SEARCH("/",$N2325) - 1)</f>
        <v>food</v>
      </c>
      <c r="R2325" t="str">
        <f>RIGHT($N2325,LEN($N2325) - SEARCH("/",$N2325))</f>
        <v>small batch</v>
      </c>
      <c r="S2325" s="9">
        <f>((($J2325/60)/60)/24)+DATE(1970,1,1)</f>
        <v>42807.755173611105</v>
      </c>
      <c r="T2325" s="9">
        <f>((($I2325/60)/60)/24)+DATE(1970,1,1)</f>
        <v>42814.755173611105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IF($D2326=0,0,$E2326*100/$D2326)</f>
        <v>20.733333333333334</v>
      </c>
      <c r="P2326">
        <f>$E2326/$L2326</f>
        <v>25.491803278688526</v>
      </c>
      <c r="Q2326" t="str">
        <f>LEFT($N2326,SEARCH("/",$N2326) - 1)</f>
        <v>food</v>
      </c>
      <c r="R2326" t="str">
        <f>RIGHT($N2326,LEN($N2326) - SEARCH("/",$N2326))</f>
        <v>small batch</v>
      </c>
      <c r="S2326" s="9">
        <f>((($J2326/60)/60)/24)+DATE(1970,1,1)</f>
        <v>42790.885243055556</v>
      </c>
      <c r="T2326" s="9">
        <f>((($I2326/60)/60)/24)+DATE(1970,1,1)</f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IF($D2327=0,0,$E2327*100/$D2327)</f>
        <v>8</v>
      </c>
      <c r="P2327">
        <f>$E2327/$L2327</f>
        <v>11.428571428571429</v>
      </c>
      <c r="Q2327" t="str">
        <f>LEFT($N2327,SEARCH("/",$N2327) - 1)</f>
        <v>food</v>
      </c>
      <c r="R2327" t="str">
        <f>RIGHT($N2327,LEN($N2327) - SEARCH("/",$N2327))</f>
        <v>small batch</v>
      </c>
      <c r="S2327" s="9">
        <f>((($J2327/60)/60)/24)+DATE(1970,1,1)</f>
        <v>42794.022349537037</v>
      </c>
      <c r="T2327" s="9">
        <f>((($I2327/60)/60)/24)+DATE(1970,1,1)</f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IF($D2328=0,0,$E2328*100/$D2328)</f>
        <v>0.72</v>
      </c>
      <c r="P2328">
        <f>$E2328/$L2328</f>
        <v>108</v>
      </c>
      <c r="Q2328" t="str">
        <f>LEFT($N2328,SEARCH("/",$N2328) - 1)</f>
        <v>food</v>
      </c>
      <c r="R2328" t="str">
        <f>RIGHT($N2328,LEN($N2328) - SEARCH("/",$N2328))</f>
        <v>small batch</v>
      </c>
      <c r="S2328" s="9">
        <f>((($J2328/60)/60)/24)+DATE(1970,1,1)</f>
        <v>42804.034120370372</v>
      </c>
      <c r="T2328" s="9">
        <f>((($I2328/60)/60)/24)+DATE(1970,1,1)</f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IF($D2329=0,0,$E2329*100/$D2329)</f>
        <v>526.09431428571429</v>
      </c>
      <c r="P2329">
        <f>$E2329/$L2329</f>
        <v>54.883162444113267</v>
      </c>
      <c r="Q2329" t="str">
        <f>LEFT($N2329,SEARCH("/",$N2329) - 1)</f>
        <v>food</v>
      </c>
      <c r="R2329" t="str">
        <f>RIGHT($N2329,LEN($N2329) - SEARCH("/",$N2329))</f>
        <v>small batch</v>
      </c>
      <c r="S2329" s="9">
        <f>((($J2329/60)/60)/24)+DATE(1970,1,1)</f>
        <v>41842.917129629634</v>
      </c>
      <c r="T2329" s="9">
        <f>((($I2329/60)/60)/24)+DATE(1970,1,1)</f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IF($D2330=0,0,$E2330*100/$D2330)</f>
        <v>254.45</v>
      </c>
      <c r="P2330">
        <f>$E2330/$L2330</f>
        <v>47.383612662942269</v>
      </c>
      <c r="Q2330" t="str">
        <f>LEFT($N2330,SEARCH("/",$N2330) - 1)</f>
        <v>food</v>
      </c>
      <c r="R2330" t="str">
        <f>RIGHT($N2330,LEN($N2330) - SEARCH("/",$N2330))</f>
        <v>small batch</v>
      </c>
      <c r="S2330" s="9">
        <f>((($J2330/60)/60)/24)+DATE(1970,1,1)</f>
        <v>42139.781678240746</v>
      </c>
      <c r="T2330" s="9">
        <f>((($I2330/60)/60)/24)+DATE(1970,1,1)</f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IF($D2331=0,0,$E2331*100/$D2331)</f>
        <v>105.92</v>
      </c>
      <c r="P2331">
        <f>$E2331/$L2331</f>
        <v>211.84</v>
      </c>
      <c r="Q2331" t="str">
        <f>LEFT($N2331,SEARCH("/",$N2331) - 1)</f>
        <v>food</v>
      </c>
      <c r="R2331" t="str">
        <f>RIGHT($N2331,LEN($N2331) - SEARCH("/",$N2331))</f>
        <v>small batch</v>
      </c>
      <c r="S2331" s="9">
        <f>((($J2331/60)/60)/24)+DATE(1970,1,1)</f>
        <v>41807.624374999999</v>
      </c>
      <c r="T2331" s="9">
        <f>((($I2331/60)/60)/24)+DATE(1970,1,1)</f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IF($D2332=0,0,$E2332*100/$D2332)</f>
        <v>102.42285714285714</v>
      </c>
      <c r="P2332">
        <f>$E2332/$L2332</f>
        <v>219.92638036809817</v>
      </c>
      <c r="Q2332" t="str">
        <f>LEFT($N2332,SEARCH("/",$N2332) - 1)</f>
        <v>food</v>
      </c>
      <c r="R2332" t="str">
        <f>RIGHT($N2332,LEN($N2332) - SEARCH("/",$N2332))</f>
        <v>small batch</v>
      </c>
      <c r="S2332" s="9">
        <f>((($J2332/60)/60)/24)+DATE(1970,1,1)</f>
        <v>42332.89980324074</v>
      </c>
      <c r="T2332" s="9">
        <f>((($I2332/60)/60)/24)+DATE(1970,1,1)</f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IF($D2333=0,0,$E2333*100/$D2333)</f>
        <v>144.31375</v>
      </c>
      <c r="P2333">
        <f>$E2333/$L2333</f>
        <v>40.795406360424032</v>
      </c>
      <c r="Q2333" t="str">
        <f>LEFT($N2333,SEARCH("/",$N2333) - 1)</f>
        <v>food</v>
      </c>
      <c r="R2333" t="str">
        <f>RIGHT($N2333,LEN($N2333) - SEARCH("/",$N2333))</f>
        <v>small batch</v>
      </c>
      <c r="S2333" s="9">
        <f>((($J2333/60)/60)/24)+DATE(1970,1,1)</f>
        <v>41839.005671296298</v>
      </c>
      <c r="T2333" s="9">
        <f>((($I2333/60)/60)/24)+DATE(1970,1,1)</f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IF($D2334=0,0,$E2334*100/$D2334)</f>
        <v>106.30800000000001</v>
      </c>
      <c r="P2334">
        <f>$E2334/$L2334</f>
        <v>75.502840909090907</v>
      </c>
      <c r="Q2334" t="str">
        <f>LEFT($N2334,SEARCH("/",$N2334) - 1)</f>
        <v>food</v>
      </c>
      <c r="R2334" t="str">
        <f>RIGHT($N2334,LEN($N2334) - SEARCH("/",$N2334))</f>
        <v>small batch</v>
      </c>
      <c r="S2334" s="9">
        <f>((($J2334/60)/60)/24)+DATE(1970,1,1)</f>
        <v>42011.628136574072</v>
      </c>
      <c r="T2334" s="9">
        <f>((($I2334/60)/60)/24)+DATE(1970,1,1)</f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IF($D2335=0,0,$E2335*100/$D2335)</f>
        <v>212.16666666666666</v>
      </c>
      <c r="P2335">
        <f>$E2335/$L2335</f>
        <v>13.542553191489361</v>
      </c>
      <c r="Q2335" t="str">
        <f>LEFT($N2335,SEARCH("/",$N2335) - 1)</f>
        <v>food</v>
      </c>
      <c r="R2335" t="str">
        <f>RIGHT($N2335,LEN($N2335) - SEARCH("/",$N2335))</f>
        <v>small batch</v>
      </c>
      <c r="S2335" s="9">
        <f>((($J2335/60)/60)/24)+DATE(1970,1,1)</f>
        <v>41767.650347222225</v>
      </c>
      <c r="T2335" s="9">
        <f>((($I2335/60)/60)/24)+DATE(1970,1,1)</f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IF($D2336=0,0,$E2336*100/$D2336)</f>
        <v>101.95</v>
      </c>
      <c r="P2336">
        <f>$E2336/$L2336</f>
        <v>60.865671641791046</v>
      </c>
      <c r="Q2336" t="str">
        <f>LEFT($N2336,SEARCH("/",$N2336) - 1)</f>
        <v>food</v>
      </c>
      <c r="R2336" t="str">
        <f>RIGHT($N2336,LEN($N2336) - SEARCH("/",$N2336))</f>
        <v>small batch</v>
      </c>
      <c r="S2336" s="9">
        <f>((($J2336/60)/60)/24)+DATE(1970,1,1)</f>
        <v>41918.670115740737</v>
      </c>
      <c r="T2336" s="9">
        <f>((($I2336/60)/60)/24)+DATE(1970,1,1)</f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IF($D2337=0,0,$E2337*100/$D2337)</f>
        <v>102.27200000000001</v>
      </c>
      <c r="P2337">
        <f>$E2337/$L2337</f>
        <v>115.69230769230769</v>
      </c>
      <c r="Q2337" t="str">
        <f>LEFT($N2337,SEARCH("/",$N2337) - 1)</f>
        <v>food</v>
      </c>
      <c r="R2337" t="str">
        <f>RIGHT($N2337,LEN($N2337) - SEARCH("/",$N2337))</f>
        <v>small batch</v>
      </c>
      <c r="S2337" s="9">
        <f>((($J2337/60)/60)/24)+DATE(1970,1,1)</f>
        <v>41771.572256944448</v>
      </c>
      <c r="T2337" s="9">
        <f>((($I2337/60)/60)/24)+DATE(1970,1,1)</f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IF($D2338=0,0,$E2338*100/$D2338)</f>
        <v>520.73254999999995</v>
      </c>
      <c r="P2338">
        <f>$E2338/$L2338</f>
        <v>48.104623556581984</v>
      </c>
      <c r="Q2338" t="str">
        <f>LEFT($N2338,SEARCH("/",$N2338) - 1)</f>
        <v>food</v>
      </c>
      <c r="R2338" t="str">
        <f>RIGHT($N2338,LEN($N2338) - SEARCH("/",$N2338))</f>
        <v>small batch</v>
      </c>
      <c r="S2338" s="9">
        <f>((($J2338/60)/60)/24)+DATE(1970,1,1)</f>
        <v>41666.924710648149</v>
      </c>
      <c r="T2338" s="9">
        <f>((($I2338/60)/60)/24)+DATE(1970,1,1)</f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IF($D2339=0,0,$E2339*100/$D2339)</f>
        <v>110.65833333333333</v>
      </c>
      <c r="P2339">
        <f>$E2339/$L2339</f>
        <v>74.184357541899445</v>
      </c>
      <c r="Q2339" t="str">
        <f>LEFT($N2339,SEARCH("/",$N2339) - 1)</f>
        <v>food</v>
      </c>
      <c r="R2339" t="str">
        <f>RIGHT($N2339,LEN($N2339) - SEARCH("/",$N2339))</f>
        <v>small batch</v>
      </c>
      <c r="S2339" s="9">
        <f>((($J2339/60)/60)/24)+DATE(1970,1,1)</f>
        <v>41786.640543981484</v>
      </c>
      <c r="T2339" s="9">
        <f>((($I2339/60)/60)/24)+DATE(1970,1,1)</f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IF($D2340=0,0,$E2340*100/$D2340)</f>
        <v>101.14333333333333</v>
      </c>
      <c r="P2340">
        <f>$E2340/$L2340</f>
        <v>123.34552845528455</v>
      </c>
      <c r="Q2340" t="str">
        <f>LEFT($N2340,SEARCH("/",$N2340) - 1)</f>
        <v>food</v>
      </c>
      <c r="R2340" t="str">
        <f>RIGHT($N2340,LEN($N2340) - SEARCH("/",$N2340))</f>
        <v>small batch</v>
      </c>
      <c r="S2340" s="9">
        <f>((($J2340/60)/60)/24)+DATE(1970,1,1)</f>
        <v>41789.896805555552</v>
      </c>
      <c r="T2340" s="9">
        <f>((($I2340/60)/60)/24)+DATE(1970,1,1)</f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IF($D2341=0,0,$E2341*100/$D2341)</f>
        <v>294.20800000000003</v>
      </c>
      <c r="P2341">
        <f>$E2341/$L2341</f>
        <v>66.623188405797094</v>
      </c>
      <c r="Q2341" t="str">
        <f>LEFT($N2341,SEARCH("/",$N2341) - 1)</f>
        <v>food</v>
      </c>
      <c r="R2341" t="str">
        <f>RIGHT($N2341,LEN($N2341) - SEARCH("/",$N2341))</f>
        <v>small batch</v>
      </c>
      <c r="S2341" s="9">
        <f>((($J2341/60)/60)/24)+DATE(1970,1,1)</f>
        <v>42692.79987268518</v>
      </c>
      <c r="T2341" s="9">
        <f>((($I2341/60)/60)/24)+DATE(1970,1,1)</f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IF($D2342=0,0,$E2342*100/$D2342)</f>
        <v>105.7775</v>
      </c>
      <c r="P2342">
        <f>$E2342/$L2342</f>
        <v>104.99007444168734</v>
      </c>
      <c r="Q2342" t="str">
        <f>LEFT($N2342,SEARCH("/",$N2342) - 1)</f>
        <v>food</v>
      </c>
      <c r="R2342" t="str">
        <f>RIGHT($N2342,LEN($N2342) - SEARCH("/",$N2342))</f>
        <v>small batch</v>
      </c>
      <c r="S2342" s="9">
        <f>((($J2342/60)/60)/24)+DATE(1970,1,1)</f>
        <v>42643.642800925925</v>
      </c>
      <c r="T2342" s="9">
        <f>((($I2342/60)/60)/24)+DATE(1970,1,1)</f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IF($D2343=0,0,$E2343*100/$D2343)</f>
        <v>0</v>
      </c>
      <c r="P2343" t="e">
        <f>$E2343/$L2343</f>
        <v>#DIV/0!</v>
      </c>
      <c r="Q2343" t="str">
        <f>LEFT($N2343,SEARCH("/",$N2343) - 1)</f>
        <v>technology</v>
      </c>
      <c r="R2343" t="str">
        <f>RIGHT($N2343,LEN($N2343) - SEARCH("/",$N2343))</f>
        <v>web</v>
      </c>
      <c r="S2343" s="9">
        <f>((($J2343/60)/60)/24)+DATE(1970,1,1)</f>
        <v>42167.813703703709</v>
      </c>
      <c r="T2343" s="9">
        <f>((($I2343/60)/60)/24)+DATE(1970,1,1)</f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IF($D2344=0,0,$E2344*100/$D2344)</f>
        <v>0</v>
      </c>
      <c r="P2344" t="e">
        <f>$E2344/$L2344</f>
        <v>#DIV/0!</v>
      </c>
      <c r="Q2344" t="str">
        <f>LEFT($N2344,SEARCH("/",$N2344) - 1)</f>
        <v>technology</v>
      </c>
      <c r="R2344" t="str">
        <f>RIGHT($N2344,LEN($N2344) - SEARCH("/",$N2344))</f>
        <v>web</v>
      </c>
      <c r="S2344" s="9">
        <f>((($J2344/60)/60)/24)+DATE(1970,1,1)</f>
        <v>41897.702199074076</v>
      </c>
      <c r="T2344" s="9">
        <f>((($I2344/60)/60)/24)+DATE(1970,1,1)</f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IF($D2345=0,0,$E2345*100/$D2345)</f>
        <v>3</v>
      </c>
      <c r="P2345">
        <f>$E2345/$L2345</f>
        <v>300</v>
      </c>
      <c r="Q2345" t="str">
        <f>LEFT($N2345,SEARCH("/",$N2345) - 1)</f>
        <v>technology</v>
      </c>
      <c r="R2345" t="str">
        <f>RIGHT($N2345,LEN($N2345) - SEARCH("/",$N2345))</f>
        <v>web</v>
      </c>
      <c r="S2345" s="9">
        <f>((($J2345/60)/60)/24)+DATE(1970,1,1)</f>
        <v>42327.825289351851</v>
      </c>
      <c r="T2345" s="9">
        <f>((($I2345/60)/60)/24)+DATE(1970,1,1)</f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IF($D2346=0,0,$E2346*100/$D2346)</f>
        <v>0.1</v>
      </c>
      <c r="P2346">
        <f>$E2346/$L2346</f>
        <v>1</v>
      </c>
      <c r="Q2346" t="str">
        <f>LEFT($N2346,SEARCH("/",$N2346) - 1)</f>
        <v>technology</v>
      </c>
      <c r="R2346" t="str">
        <f>RIGHT($N2346,LEN($N2346) - SEARCH("/",$N2346))</f>
        <v>web</v>
      </c>
      <c r="S2346" s="9">
        <f>((($J2346/60)/60)/24)+DATE(1970,1,1)</f>
        <v>42515.727650462963</v>
      </c>
      <c r="T2346" s="9">
        <f>((($I2346/60)/60)/24)+DATE(1970,1,1)</f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IF($D2347=0,0,$E2347*100/$D2347)</f>
        <v>0</v>
      </c>
      <c r="P2347" t="e">
        <f>$E2347/$L2347</f>
        <v>#DIV/0!</v>
      </c>
      <c r="Q2347" t="str">
        <f>LEFT($N2347,SEARCH("/",$N2347) - 1)</f>
        <v>technology</v>
      </c>
      <c r="R2347" t="str">
        <f>RIGHT($N2347,LEN($N2347) - SEARCH("/",$N2347))</f>
        <v>web</v>
      </c>
      <c r="S2347" s="9">
        <f>((($J2347/60)/60)/24)+DATE(1970,1,1)</f>
        <v>42060.001805555556</v>
      </c>
      <c r="T2347" s="9">
        <f>((($I2347/60)/60)/24)+DATE(1970,1,1)</f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IF($D2348=0,0,$E2348*100/$D2348)</f>
        <v>6.5000000000000002E-2</v>
      </c>
      <c r="P2348">
        <f>$E2348/$L2348</f>
        <v>13</v>
      </c>
      <c r="Q2348" t="str">
        <f>LEFT($N2348,SEARCH("/",$N2348) - 1)</f>
        <v>technology</v>
      </c>
      <c r="R2348" t="str">
        <f>RIGHT($N2348,LEN($N2348) - SEARCH("/",$N2348))</f>
        <v>web</v>
      </c>
      <c r="S2348" s="9">
        <f>((($J2348/60)/60)/24)+DATE(1970,1,1)</f>
        <v>42615.79896990741</v>
      </c>
      <c r="T2348" s="9">
        <f>((($I2348/60)/60)/24)+DATE(1970,1,1)</f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IF($D2349=0,0,$E2349*100/$D2349)</f>
        <v>1.5</v>
      </c>
      <c r="P2349">
        <f>$E2349/$L2349</f>
        <v>15</v>
      </c>
      <c r="Q2349" t="str">
        <f>LEFT($N2349,SEARCH("/",$N2349) - 1)</f>
        <v>technology</v>
      </c>
      <c r="R2349" t="str">
        <f>RIGHT($N2349,LEN($N2349) - SEARCH("/",$N2349))</f>
        <v>web</v>
      </c>
      <c r="S2349" s="9">
        <f>((($J2349/60)/60)/24)+DATE(1970,1,1)</f>
        <v>42577.607361111113</v>
      </c>
      <c r="T2349" s="9">
        <f>((($I2349/60)/60)/24)+DATE(1970,1,1)</f>
        <v>42607.607361111113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IF($D2350=0,0,$E2350*100/$D2350)</f>
        <v>0.38571428571428573</v>
      </c>
      <c r="P2350">
        <f>$E2350/$L2350</f>
        <v>54</v>
      </c>
      <c r="Q2350" t="str">
        <f>LEFT($N2350,SEARCH("/",$N2350) - 1)</f>
        <v>technology</v>
      </c>
      <c r="R2350" t="str">
        <f>RIGHT($N2350,LEN($N2350) - SEARCH("/",$N2350))</f>
        <v>web</v>
      </c>
      <c r="S2350" s="9">
        <f>((($J2350/60)/60)/24)+DATE(1970,1,1)</f>
        <v>42360.932152777779</v>
      </c>
      <c r="T2350" s="9">
        <f>((($I2350/60)/60)/24)+DATE(1970,1,1)</f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IF($D2351=0,0,$E2351*100/$D2351)</f>
        <v>0</v>
      </c>
      <c r="P2351" t="e">
        <f>$E2351/$L2351</f>
        <v>#DIV/0!</v>
      </c>
      <c r="Q2351" t="str">
        <f>LEFT($N2351,SEARCH("/",$N2351) - 1)</f>
        <v>technology</v>
      </c>
      <c r="R2351" t="str">
        <f>RIGHT($N2351,LEN($N2351) - SEARCH("/",$N2351))</f>
        <v>web</v>
      </c>
      <c r="S2351" s="9">
        <f>((($J2351/60)/60)/24)+DATE(1970,1,1)</f>
        <v>42198.775787037041</v>
      </c>
      <c r="T2351" s="9">
        <f>((($I2351/60)/60)/24)+DATE(1970,1,1)</f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IF($D2352=0,0,$E2352*100/$D2352)</f>
        <v>0</v>
      </c>
      <c r="P2352" t="e">
        <f>$E2352/$L2352</f>
        <v>#DIV/0!</v>
      </c>
      <c r="Q2352" t="str">
        <f>LEFT($N2352,SEARCH("/",$N2352) - 1)</f>
        <v>technology</v>
      </c>
      <c r="R2352" t="str">
        <f>RIGHT($N2352,LEN($N2352) - SEARCH("/",$N2352))</f>
        <v>web</v>
      </c>
      <c r="S2352" s="9">
        <f>((($J2352/60)/60)/24)+DATE(1970,1,1)</f>
        <v>42708.842245370368</v>
      </c>
      <c r="T2352" s="9">
        <f>((($I2352/60)/60)/24)+DATE(1970,1,1)</f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IF($D2353=0,0,$E2353*100/$D2353)</f>
        <v>0.5714285714285714</v>
      </c>
      <c r="P2353">
        <f>$E2353/$L2353</f>
        <v>15.428571428571429</v>
      </c>
      <c r="Q2353" t="str">
        <f>LEFT($N2353,SEARCH("/",$N2353) - 1)</f>
        <v>technology</v>
      </c>
      <c r="R2353" t="str">
        <f>RIGHT($N2353,LEN($N2353) - SEARCH("/",$N2353))</f>
        <v>web</v>
      </c>
      <c r="S2353" s="9">
        <f>((($J2353/60)/60)/24)+DATE(1970,1,1)</f>
        <v>42094.101145833338</v>
      </c>
      <c r="T2353" s="9">
        <f>((($I2353/60)/60)/24)+DATE(1970,1,1)</f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IF($D2354=0,0,$E2354*100/$D2354)</f>
        <v>0</v>
      </c>
      <c r="P2354" t="e">
        <f>$E2354/$L2354</f>
        <v>#DIV/0!</v>
      </c>
      <c r="Q2354" t="str">
        <f>LEFT($N2354,SEARCH("/",$N2354) - 1)</f>
        <v>technology</v>
      </c>
      <c r="R2354" t="str">
        <f>RIGHT($N2354,LEN($N2354) - SEARCH("/",$N2354))</f>
        <v>web</v>
      </c>
      <c r="S2354" s="9">
        <f>((($J2354/60)/60)/24)+DATE(1970,1,1)</f>
        <v>42101.633703703701</v>
      </c>
      <c r="T2354" s="9">
        <f>((($I2354/60)/60)/24)+DATE(1970,1,1)</f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IF($D2355=0,0,$E2355*100/$D2355)</f>
        <v>0</v>
      </c>
      <c r="P2355" t="e">
        <f>$E2355/$L2355</f>
        <v>#DIV/0!</v>
      </c>
      <c r="Q2355" t="str">
        <f>LEFT($N2355,SEARCH("/",$N2355) - 1)</f>
        <v>technology</v>
      </c>
      <c r="R2355" t="str">
        <f>RIGHT($N2355,LEN($N2355) - SEARCH("/",$N2355))</f>
        <v>web</v>
      </c>
      <c r="S2355" s="9">
        <f>((($J2355/60)/60)/24)+DATE(1970,1,1)</f>
        <v>42103.676180555558</v>
      </c>
      <c r="T2355" s="9">
        <f>((($I2355/60)/60)/24)+DATE(1970,1,1)</f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IF($D2356=0,0,$E2356*100/$D2356)</f>
        <v>7.1428571428571425E-2</v>
      </c>
      <c r="P2356">
        <f>$E2356/$L2356</f>
        <v>25</v>
      </c>
      <c r="Q2356" t="str">
        <f>LEFT($N2356,SEARCH("/",$N2356) - 1)</f>
        <v>technology</v>
      </c>
      <c r="R2356" t="str">
        <f>RIGHT($N2356,LEN($N2356) - SEARCH("/",$N2356))</f>
        <v>web</v>
      </c>
      <c r="S2356" s="9">
        <f>((($J2356/60)/60)/24)+DATE(1970,1,1)</f>
        <v>41954.722916666666</v>
      </c>
      <c r="T2356" s="9">
        <f>((($I2356/60)/60)/24)+DATE(1970,1,1)</f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IF($D2357=0,0,$E2357*100/$D2357)</f>
        <v>0.6875</v>
      </c>
      <c r="P2357">
        <f>$E2357/$L2357</f>
        <v>27.5</v>
      </c>
      <c r="Q2357" t="str">
        <f>LEFT($N2357,SEARCH("/",$N2357) - 1)</f>
        <v>technology</v>
      </c>
      <c r="R2357" t="str">
        <f>RIGHT($N2357,LEN($N2357) - SEARCH("/",$N2357))</f>
        <v>web</v>
      </c>
      <c r="S2357" s="9">
        <f>((($J2357/60)/60)/24)+DATE(1970,1,1)</f>
        <v>42096.918240740735</v>
      </c>
      <c r="T2357" s="9">
        <f>((($I2357/60)/60)/24)+DATE(1970,1,1)</f>
        <v>42126.918240740735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IF($D2358=0,0,$E2358*100/$D2358)</f>
        <v>0</v>
      </c>
      <c r="P2358" t="e">
        <f>$E2358/$L2358</f>
        <v>#DIV/0!</v>
      </c>
      <c r="Q2358" t="str">
        <f>LEFT($N2358,SEARCH("/",$N2358) - 1)</f>
        <v>technology</v>
      </c>
      <c r="R2358" t="str">
        <f>RIGHT($N2358,LEN($N2358) - SEARCH("/",$N2358))</f>
        <v>web</v>
      </c>
      <c r="S2358" s="9">
        <f>((($J2358/60)/60)/24)+DATE(1970,1,1)</f>
        <v>42130.78361111111</v>
      </c>
      <c r="T2358" s="9">
        <f>((($I2358/60)/60)/24)+DATE(1970,1,1)</f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IF($D2359=0,0,$E2359*100/$D2359)</f>
        <v>0</v>
      </c>
      <c r="P2359" t="e">
        <f>$E2359/$L2359</f>
        <v>#DIV/0!</v>
      </c>
      <c r="Q2359" t="str">
        <f>LEFT($N2359,SEARCH("/",$N2359) - 1)</f>
        <v>technology</v>
      </c>
      <c r="R2359" t="str">
        <f>RIGHT($N2359,LEN($N2359) - SEARCH("/",$N2359))</f>
        <v>web</v>
      </c>
      <c r="S2359" s="9">
        <f>((($J2359/60)/60)/24)+DATE(1970,1,1)</f>
        <v>42264.620115740734</v>
      </c>
      <c r="T2359" s="9">
        <f>((($I2359/60)/60)/24)+DATE(1970,1,1)</f>
        <v>42294.620115740734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IF($D2360=0,0,$E2360*100/$D2360)</f>
        <v>0</v>
      </c>
      <c r="P2360" t="e">
        <f>$E2360/$L2360</f>
        <v>#DIV/0!</v>
      </c>
      <c r="Q2360" t="str">
        <f>LEFT($N2360,SEARCH("/",$N2360) - 1)</f>
        <v>technology</v>
      </c>
      <c r="R2360" t="str">
        <f>RIGHT($N2360,LEN($N2360) - SEARCH("/",$N2360))</f>
        <v>web</v>
      </c>
      <c r="S2360" s="9">
        <f>((($J2360/60)/60)/24)+DATE(1970,1,1)</f>
        <v>41978.930972222224</v>
      </c>
      <c r="T2360" s="9">
        <f>((($I2360/60)/60)/24)+DATE(1970,1,1)</f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IF($D2361=0,0,$E2361*100/$D2361)</f>
        <v>14.68</v>
      </c>
      <c r="P2361">
        <f>$E2361/$L2361</f>
        <v>367</v>
      </c>
      <c r="Q2361" t="str">
        <f>LEFT($N2361,SEARCH("/",$N2361) - 1)</f>
        <v>technology</v>
      </c>
      <c r="R2361" t="str">
        <f>RIGHT($N2361,LEN($N2361) - SEARCH("/",$N2361))</f>
        <v>web</v>
      </c>
      <c r="S2361" s="9">
        <f>((($J2361/60)/60)/24)+DATE(1970,1,1)</f>
        <v>42159.649583333332</v>
      </c>
      <c r="T2361" s="9">
        <f>((($I2361/60)/60)/24)+DATE(1970,1,1)</f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IF($D2362=0,0,$E2362*100/$D2362)</f>
        <v>0.04</v>
      </c>
      <c r="P2362">
        <f>$E2362/$L2362</f>
        <v>2</v>
      </c>
      <c r="Q2362" t="str">
        <f>LEFT($N2362,SEARCH("/",$N2362) - 1)</f>
        <v>technology</v>
      </c>
      <c r="R2362" t="str">
        <f>RIGHT($N2362,LEN($N2362) - SEARCH("/",$N2362))</f>
        <v>web</v>
      </c>
      <c r="S2362" s="9">
        <f>((($J2362/60)/60)/24)+DATE(1970,1,1)</f>
        <v>42377.70694444445</v>
      </c>
      <c r="T2362" s="9">
        <f>((($I2362/60)/60)/24)+DATE(1970,1,1)</f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IF($D2363=0,0,$E2363*100/$D2363)</f>
        <v>0</v>
      </c>
      <c r="P2363" t="e">
        <f>$E2363/$L2363</f>
        <v>#DIV/0!</v>
      </c>
      <c r="Q2363" t="str">
        <f>LEFT($N2363,SEARCH("/",$N2363) - 1)</f>
        <v>technology</v>
      </c>
      <c r="R2363" t="str">
        <f>RIGHT($N2363,LEN($N2363) - SEARCH("/",$N2363))</f>
        <v>web</v>
      </c>
      <c r="S2363" s="9">
        <f>((($J2363/60)/60)/24)+DATE(1970,1,1)</f>
        <v>42466.858888888892</v>
      </c>
      <c r="T2363" s="9">
        <f>((($I2363/60)/60)/24)+DATE(1970,1,1)</f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IF($D2364=0,0,$E2364*100/$D2364)</f>
        <v>28.571428571428573</v>
      </c>
      <c r="P2364">
        <f>$E2364/$L2364</f>
        <v>60</v>
      </c>
      <c r="Q2364" t="str">
        <f>LEFT($N2364,SEARCH("/",$N2364) - 1)</f>
        <v>technology</v>
      </c>
      <c r="R2364" t="str">
        <f>RIGHT($N2364,LEN($N2364) - SEARCH("/",$N2364))</f>
        <v>web</v>
      </c>
      <c r="S2364" s="9">
        <f>((($J2364/60)/60)/24)+DATE(1970,1,1)</f>
        <v>41954.688310185185</v>
      </c>
      <c r="T2364" s="9">
        <f>((($I2364/60)/60)/24)+DATE(1970,1,1)</f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IF($D2365=0,0,$E2365*100/$D2365)</f>
        <v>0</v>
      </c>
      <c r="P2365" t="e">
        <f>$E2365/$L2365</f>
        <v>#DIV/0!</v>
      </c>
      <c r="Q2365" t="str">
        <f>LEFT($N2365,SEARCH("/",$N2365) - 1)</f>
        <v>technology</v>
      </c>
      <c r="R2365" t="str">
        <f>RIGHT($N2365,LEN($N2365) - SEARCH("/",$N2365))</f>
        <v>web</v>
      </c>
      <c r="S2365" s="9">
        <f>((($J2365/60)/60)/24)+DATE(1970,1,1)</f>
        <v>42322.011574074073</v>
      </c>
      <c r="T2365" s="9">
        <f>((($I2365/60)/60)/24)+DATE(1970,1,1)</f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IF($D2366=0,0,$E2366*100/$D2366)</f>
        <v>0</v>
      </c>
      <c r="P2366" t="e">
        <f>$E2366/$L2366</f>
        <v>#DIV/0!</v>
      </c>
      <c r="Q2366" t="str">
        <f>LEFT($N2366,SEARCH("/",$N2366) - 1)</f>
        <v>technology</v>
      </c>
      <c r="R2366" t="str">
        <f>RIGHT($N2366,LEN($N2366) - SEARCH("/",$N2366))</f>
        <v>web</v>
      </c>
      <c r="S2366" s="9">
        <f>((($J2366/60)/60)/24)+DATE(1970,1,1)</f>
        <v>42248.934675925921</v>
      </c>
      <c r="T2366" s="9">
        <f>((($I2366/60)/60)/24)+DATE(1970,1,1)</f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IF($D2367=0,0,$E2367*100/$D2367)</f>
        <v>0</v>
      </c>
      <c r="P2367" t="e">
        <f>$E2367/$L2367</f>
        <v>#DIV/0!</v>
      </c>
      <c r="Q2367" t="str">
        <f>LEFT($N2367,SEARCH("/",$N2367) - 1)</f>
        <v>technology</v>
      </c>
      <c r="R2367" t="str">
        <f>RIGHT($N2367,LEN($N2367) - SEARCH("/",$N2367))</f>
        <v>web</v>
      </c>
      <c r="S2367" s="9">
        <f>((($J2367/60)/60)/24)+DATE(1970,1,1)</f>
        <v>42346.736400462964</v>
      </c>
      <c r="T2367" s="9">
        <f>((($I2367/60)/60)/24)+DATE(1970,1,1)</f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IF($D2368=0,0,$E2368*100/$D2368)</f>
        <v>10.52</v>
      </c>
      <c r="P2368">
        <f>$E2368/$L2368</f>
        <v>97.407407407407405</v>
      </c>
      <c r="Q2368" t="str">
        <f>LEFT($N2368,SEARCH("/",$N2368) - 1)</f>
        <v>technology</v>
      </c>
      <c r="R2368" t="str">
        <f>RIGHT($N2368,LEN($N2368) - SEARCH("/",$N2368))</f>
        <v>web</v>
      </c>
      <c r="S2368" s="9">
        <f>((($J2368/60)/60)/24)+DATE(1970,1,1)</f>
        <v>42268.531631944439</v>
      </c>
      <c r="T2368" s="9">
        <f>((($I2368/60)/60)/24)+DATE(1970,1,1)</f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IF($D2369=0,0,$E2369*100/$D2369)</f>
        <v>1.34</v>
      </c>
      <c r="P2369">
        <f>$E2369/$L2369</f>
        <v>47.857142857142854</v>
      </c>
      <c r="Q2369" t="str">
        <f>LEFT($N2369,SEARCH("/",$N2369) - 1)</f>
        <v>technology</v>
      </c>
      <c r="R2369" t="str">
        <f>RIGHT($N2369,LEN($N2369) - SEARCH("/",$N2369))</f>
        <v>web</v>
      </c>
      <c r="S2369" s="9">
        <f>((($J2369/60)/60)/24)+DATE(1970,1,1)</f>
        <v>42425.970092592594</v>
      </c>
      <c r="T2369" s="9">
        <f>((($I2369/60)/60)/24)+DATE(1970,1,1)</f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IF($D2370=0,0,$E2370*100/$D2370)</f>
        <v>0.25</v>
      </c>
      <c r="P2370">
        <f>$E2370/$L2370</f>
        <v>50</v>
      </c>
      <c r="Q2370" t="str">
        <f>LEFT($N2370,SEARCH("/",$N2370) - 1)</f>
        <v>technology</v>
      </c>
      <c r="R2370" t="str">
        <f>RIGHT($N2370,LEN($N2370) - SEARCH("/",$N2370))</f>
        <v>web</v>
      </c>
      <c r="S2370" s="9">
        <f>((($J2370/60)/60)/24)+DATE(1970,1,1)</f>
        <v>42063.721817129626</v>
      </c>
      <c r="T2370" s="9">
        <f>((($I2370/60)/60)/24)+DATE(1970,1,1)</f>
        <v>42108.680150462969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IF($D2371=0,0,$E2371*100/$D2371)</f>
        <v>0</v>
      </c>
      <c r="P2371" t="e">
        <f>$E2371/$L2371</f>
        <v>#DIV/0!</v>
      </c>
      <c r="Q2371" t="str">
        <f>LEFT($N2371,SEARCH("/",$N2371) - 1)</f>
        <v>technology</v>
      </c>
      <c r="R2371" t="str">
        <f>RIGHT($N2371,LEN($N2371) - SEARCH("/",$N2371))</f>
        <v>web</v>
      </c>
      <c r="S2371" s="9">
        <f>((($J2371/60)/60)/24)+DATE(1970,1,1)</f>
        <v>42380.812627314815</v>
      </c>
      <c r="T2371" s="9">
        <f>((($I2371/60)/60)/24)+DATE(1970,1,1)</f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IF($D2372=0,0,$E2372*100/$D2372)</f>
        <v>0.32800000000000001</v>
      </c>
      <c r="P2372">
        <f>$E2372/$L2372</f>
        <v>20.5</v>
      </c>
      <c r="Q2372" t="str">
        <f>LEFT($N2372,SEARCH("/",$N2372) - 1)</f>
        <v>technology</v>
      </c>
      <c r="R2372" t="str">
        <f>RIGHT($N2372,LEN($N2372) - SEARCH("/",$N2372))</f>
        <v>web</v>
      </c>
      <c r="S2372" s="9">
        <f>((($J2372/60)/60)/24)+DATE(1970,1,1)</f>
        <v>41961.18913194444</v>
      </c>
      <c r="T2372" s="9">
        <f>((($I2372/60)/60)/24)+DATE(1970,1,1)</f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IF($D2373=0,0,$E2373*100/$D2373)</f>
        <v>0</v>
      </c>
      <c r="P2373" t="e">
        <f>$E2373/$L2373</f>
        <v>#DIV/0!</v>
      </c>
      <c r="Q2373" t="str">
        <f>LEFT($N2373,SEARCH("/",$N2373) - 1)</f>
        <v>technology</v>
      </c>
      <c r="R2373" t="str">
        <f>RIGHT($N2373,LEN($N2373) - SEARCH("/",$N2373))</f>
        <v>web</v>
      </c>
      <c r="S2373" s="9">
        <f>((($J2373/60)/60)/24)+DATE(1970,1,1)</f>
        <v>42150.777731481481</v>
      </c>
      <c r="T2373" s="9">
        <f>((($I2373/60)/60)/24)+DATE(1970,1,1)</f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IF($D2374=0,0,$E2374*100/$D2374)</f>
        <v>3.2727272727272729</v>
      </c>
      <c r="P2374">
        <f>$E2374/$L2374</f>
        <v>30</v>
      </c>
      <c r="Q2374" t="str">
        <f>LEFT($N2374,SEARCH("/",$N2374) - 1)</f>
        <v>technology</v>
      </c>
      <c r="R2374" t="str">
        <f>RIGHT($N2374,LEN($N2374) - SEARCH("/",$N2374))</f>
        <v>web</v>
      </c>
      <c r="S2374" s="9">
        <f>((($J2374/60)/60)/24)+DATE(1970,1,1)</f>
        <v>42088.069108796291</v>
      </c>
      <c r="T2374" s="9">
        <f>((($I2374/60)/60)/24)+DATE(1970,1,1)</f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IF($D2375=0,0,$E2375*100/$D2375)</f>
        <v>5.8823529411764705E-3</v>
      </c>
      <c r="P2375">
        <f>$E2375/$L2375</f>
        <v>50</v>
      </c>
      <c r="Q2375" t="str">
        <f>LEFT($N2375,SEARCH("/",$N2375) - 1)</f>
        <v>technology</v>
      </c>
      <c r="R2375" t="str">
        <f>RIGHT($N2375,LEN($N2375) - SEARCH("/",$N2375))</f>
        <v>web</v>
      </c>
      <c r="S2375" s="9">
        <f>((($J2375/60)/60)/24)+DATE(1970,1,1)</f>
        <v>42215.662314814821</v>
      </c>
      <c r="T2375" s="9">
        <f>((($I2375/60)/60)/24)+DATE(1970,1,1)</f>
        <v>42245.662314814821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IF($D2376=0,0,$E2376*100/$D2376)</f>
        <v>4.5454545454545456E-2</v>
      </c>
      <c r="P2376">
        <f>$E2376/$L2376</f>
        <v>10</v>
      </c>
      <c r="Q2376" t="str">
        <f>LEFT($N2376,SEARCH("/",$N2376) - 1)</f>
        <v>technology</v>
      </c>
      <c r="R2376" t="str">
        <f>RIGHT($N2376,LEN($N2376) - SEARCH("/",$N2376))</f>
        <v>web</v>
      </c>
      <c r="S2376" s="9">
        <f>((($J2376/60)/60)/24)+DATE(1970,1,1)</f>
        <v>42017.843287037031</v>
      </c>
      <c r="T2376" s="9">
        <f>((($I2376/60)/60)/24)+DATE(1970,1,1)</f>
        <v>42047.843287037031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IF($D2377=0,0,$E2377*100/$D2377)</f>
        <v>0</v>
      </c>
      <c r="P2377" t="e">
        <f>$E2377/$L2377</f>
        <v>#DIV/0!</v>
      </c>
      <c r="Q2377" t="str">
        <f>LEFT($N2377,SEARCH("/",$N2377) - 1)</f>
        <v>technology</v>
      </c>
      <c r="R2377" t="str">
        <f>RIGHT($N2377,LEN($N2377) - SEARCH("/",$N2377))</f>
        <v>web</v>
      </c>
      <c r="S2377" s="9">
        <f>((($J2377/60)/60)/24)+DATE(1970,1,1)</f>
        <v>42592.836076388892</v>
      </c>
      <c r="T2377" s="9">
        <f>((($I2377/60)/60)/24)+DATE(1970,1,1)</f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IF($D2378=0,0,$E2378*100/$D2378)</f>
        <v>10.877666666666666</v>
      </c>
      <c r="P2378">
        <f>$E2378/$L2378</f>
        <v>81.582499999999996</v>
      </c>
      <c r="Q2378" t="str">
        <f>LEFT($N2378,SEARCH("/",$N2378) - 1)</f>
        <v>technology</v>
      </c>
      <c r="R2378" t="str">
        <f>RIGHT($N2378,LEN($N2378) - SEARCH("/",$N2378))</f>
        <v>web</v>
      </c>
      <c r="S2378" s="9">
        <f>((($J2378/60)/60)/24)+DATE(1970,1,1)</f>
        <v>42318.925532407404</v>
      </c>
      <c r="T2378" s="9">
        <f>((($I2378/60)/60)/24)+DATE(1970,1,1)</f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IF($D2379=0,0,$E2379*100/$D2379)</f>
        <v>0</v>
      </c>
      <c r="P2379" t="e">
        <f>$E2379/$L2379</f>
        <v>#DIV/0!</v>
      </c>
      <c r="Q2379" t="str">
        <f>LEFT($N2379,SEARCH("/",$N2379) - 1)</f>
        <v>technology</v>
      </c>
      <c r="R2379" t="str">
        <f>RIGHT($N2379,LEN($N2379) - SEARCH("/",$N2379))</f>
        <v>web</v>
      </c>
      <c r="S2379" s="9">
        <f>((($J2379/60)/60)/24)+DATE(1970,1,1)</f>
        <v>42669.870173611111</v>
      </c>
      <c r="T2379" s="9">
        <f>((($I2379/60)/60)/24)+DATE(1970,1,1)</f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IF($D2380=0,0,$E2380*100/$D2380)</f>
        <v>0</v>
      </c>
      <c r="P2380" t="e">
        <f>$E2380/$L2380</f>
        <v>#DIV/0!</v>
      </c>
      <c r="Q2380" t="str">
        <f>LEFT($N2380,SEARCH("/",$N2380) - 1)</f>
        <v>technology</v>
      </c>
      <c r="R2380" t="str">
        <f>RIGHT($N2380,LEN($N2380) - SEARCH("/",$N2380))</f>
        <v>web</v>
      </c>
      <c r="S2380" s="9">
        <f>((($J2380/60)/60)/24)+DATE(1970,1,1)</f>
        <v>42213.013078703705</v>
      </c>
      <c r="T2380" s="9">
        <f>((($I2380/60)/60)/24)+DATE(1970,1,1)</f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IF($D2381=0,0,$E2381*100/$D2381)</f>
        <v>0</v>
      </c>
      <c r="P2381" t="e">
        <f>$E2381/$L2381</f>
        <v>#DIV/0!</v>
      </c>
      <c r="Q2381" t="str">
        <f>LEFT($N2381,SEARCH("/",$N2381) - 1)</f>
        <v>technology</v>
      </c>
      <c r="R2381" t="str">
        <f>RIGHT($N2381,LEN($N2381) - SEARCH("/",$N2381))</f>
        <v>web</v>
      </c>
      <c r="S2381" s="9">
        <f>((($J2381/60)/60)/24)+DATE(1970,1,1)</f>
        <v>42237.016388888893</v>
      </c>
      <c r="T2381" s="9">
        <f>((($I2381/60)/60)/24)+DATE(1970,1,1)</f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IF($D2382=0,0,$E2382*100/$D2382)</f>
        <v>0.36666666666666664</v>
      </c>
      <c r="P2382">
        <f>$E2382/$L2382</f>
        <v>18.333333333333332</v>
      </c>
      <c r="Q2382" t="str">
        <f>LEFT($N2382,SEARCH("/",$N2382) - 1)</f>
        <v>technology</v>
      </c>
      <c r="R2382" t="str">
        <f>RIGHT($N2382,LEN($N2382) - SEARCH("/",$N2382))</f>
        <v>web</v>
      </c>
      <c r="S2382" s="9">
        <f>((($J2382/60)/60)/24)+DATE(1970,1,1)</f>
        <v>42248.793310185181</v>
      </c>
      <c r="T2382" s="9">
        <f>((($I2382/60)/60)/24)+DATE(1970,1,1)</f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IF($D2383=0,0,$E2383*100/$D2383)</f>
        <v>1.8193398957730167</v>
      </c>
      <c r="P2383">
        <f>$E2383/$L2383</f>
        <v>224.42857142857142</v>
      </c>
      <c r="Q2383" t="str">
        <f>LEFT($N2383,SEARCH("/",$N2383) - 1)</f>
        <v>technology</v>
      </c>
      <c r="R2383" t="str">
        <f>RIGHT($N2383,LEN($N2383) - SEARCH("/",$N2383))</f>
        <v>web</v>
      </c>
      <c r="S2383" s="9">
        <f>((($J2383/60)/60)/24)+DATE(1970,1,1)</f>
        <v>42074.935740740737</v>
      </c>
      <c r="T2383" s="9">
        <f>((($I2383/60)/60)/24)+DATE(1970,1,1)</f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IF($D2384=0,0,$E2384*100/$D2384)</f>
        <v>2.5</v>
      </c>
      <c r="P2384">
        <f>$E2384/$L2384</f>
        <v>37.5</v>
      </c>
      <c r="Q2384" t="str">
        <f>LEFT($N2384,SEARCH("/",$N2384) - 1)</f>
        <v>technology</v>
      </c>
      <c r="R2384" t="str">
        <f>RIGHT($N2384,LEN($N2384) - SEARCH("/",$N2384))</f>
        <v>web</v>
      </c>
      <c r="S2384" s="9">
        <f>((($J2384/60)/60)/24)+DATE(1970,1,1)</f>
        <v>42195.187534722223</v>
      </c>
      <c r="T2384" s="9">
        <f>((($I2384/60)/60)/24)+DATE(1970,1,1)</f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IF($D2385=0,0,$E2385*100/$D2385)</f>
        <v>4.3499999999999996</v>
      </c>
      <c r="P2385">
        <f>$E2385/$L2385</f>
        <v>145</v>
      </c>
      <c r="Q2385" t="str">
        <f>LEFT($N2385,SEARCH("/",$N2385) - 1)</f>
        <v>technology</v>
      </c>
      <c r="R2385" t="str">
        <f>RIGHT($N2385,LEN($N2385) - SEARCH("/",$N2385))</f>
        <v>web</v>
      </c>
      <c r="S2385" s="9">
        <f>((($J2385/60)/60)/24)+DATE(1970,1,1)</f>
        <v>42027.056793981479</v>
      </c>
      <c r="T2385" s="9">
        <f>((($I2385/60)/60)/24)+DATE(1970,1,1)</f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IF($D2386=0,0,$E2386*100/$D2386)</f>
        <v>0.8</v>
      </c>
      <c r="P2386">
        <f>$E2386/$L2386</f>
        <v>1</v>
      </c>
      <c r="Q2386" t="str">
        <f>LEFT($N2386,SEARCH("/",$N2386) - 1)</f>
        <v>technology</v>
      </c>
      <c r="R2386" t="str">
        <f>RIGHT($N2386,LEN($N2386) - SEARCH("/",$N2386))</f>
        <v>web</v>
      </c>
      <c r="S2386" s="9">
        <f>((($J2386/60)/60)/24)+DATE(1970,1,1)</f>
        <v>41927.067627314813</v>
      </c>
      <c r="T2386" s="9">
        <f>((($I2386/60)/60)/24)+DATE(1970,1,1)</f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IF($D2387=0,0,$E2387*100/$D2387)</f>
        <v>1.2123076923076923</v>
      </c>
      <c r="P2387">
        <f>$E2387/$L2387</f>
        <v>112.57142857142857</v>
      </c>
      <c r="Q2387" t="str">
        <f>LEFT($N2387,SEARCH("/",$N2387) - 1)</f>
        <v>technology</v>
      </c>
      <c r="R2387" t="str">
        <f>RIGHT($N2387,LEN($N2387) - SEARCH("/",$N2387))</f>
        <v>web</v>
      </c>
      <c r="S2387" s="9">
        <f>((($J2387/60)/60)/24)+DATE(1970,1,1)</f>
        <v>42191.70175925926</v>
      </c>
      <c r="T2387" s="9">
        <f>((($I2387/60)/60)/24)+DATE(1970,1,1)</f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IF($D2388=0,0,$E2388*100/$D2388)</f>
        <v>0</v>
      </c>
      <c r="P2388" t="e">
        <f>$E2388/$L2388</f>
        <v>#DIV/0!</v>
      </c>
      <c r="Q2388" t="str">
        <f>LEFT($N2388,SEARCH("/",$N2388) - 1)</f>
        <v>technology</v>
      </c>
      <c r="R2388" t="str">
        <f>RIGHT($N2388,LEN($N2388) - SEARCH("/",$N2388))</f>
        <v>web</v>
      </c>
      <c r="S2388" s="9">
        <f>((($J2388/60)/60)/24)+DATE(1970,1,1)</f>
        <v>41954.838240740741</v>
      </c>
      <c r="T2388" s="9">
        <f>((($I2388/60)/60)/24)+DATE(1970,1,1)</f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IF($D2389=0,0,$E2389*100/$D2389)</f>
        <v>0.68400000000000005</v>
      </c>
      <c r="P2389">
        <f>$E2389/$L2389</f>
        <v>342</v>
      </c>
      <c r="Q2389" t="str">
        <f>LEFT($N2389,SEARCH("/",$N2389) - 1)</f>
        <v>technology</v>
      </c>
      <c r="R2389" t="str">
        <f>RIGHT($N2389,LEN($N2389) - SEARCH("/",$N2389))</f>
        <v>web</v>
      </c>
      <c r="S2389" s="9">
        <f>((($J2389/60)/60)/24)+DATE(1970,1,1)</f>
        <v>42528.626620370371</v>
      </c>
      <c r="T2389" s="9">
        <f>((($I2389/60)/60)/24)+DATE(1970,1,1)</f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IF($D2390=0,0,$E2390*100/$D2390)</f>
        <v>1.2513513513513514</v>
      </c>
      <c r="P2390">
        <f>$E2390/$L2390</f>
        <v>57.875</v>
      </c>
      <c r="Q2390" t="str">
        <f>LEFT($N2390,SEARCH("/",$N2390) - 1)</f>
        <v>technology</v>
      </c>
      <c r="R2390" t="str">
        <f>RIGHT($N2390,LEN($N2390) - SEARCH("/",$N2390))</f>
        <v>web</v>
      </c>
      <c r="S2390" s="9">
        <f>((($J2390/60)/60)/24)+DATE(1970,1,1)</f>
        <v>41989.853692129633</v>
      </c>
      <c r="T2390" s="9">
        <f>((($I2390/60)/60)/24)+DATE(1970,1,1)</f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IF($D2391=0,0,$E2391*100/$D2391)</f>
        <v>0.1875</v>
      </c>
      <c r="P2391">
        <f>$E2391/$L2391</f>
        <v>30</v>
      </c>
      <c r="Q2391" t="str">
        <f>LEFT($N2391,SEARCH("/",$N2391) - 1)</f>
        <v>technology</v>
      </c>
      <c r="R2391" t="str">
        <f>RIGHT($N2391,LEN($N2391) - SEARCH("/",$N2391))</f>
        <v>web</v>
      </c>
      <c r="S2391" s="9">
        <f>((($J2391/60)/60)/24)+DATE(1970,1,1)</f>
        <v>42179.653379629628</v>
      </c>
      <c r="T2391" s="9">
        <f>((($I2391/60)/60)/24)+DATE(1970,1,1)</f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IF($D2392=0,0,$E2392*100/$D2392)</f>
        <v>0</v>
      </c>
      <c r="P2392" t="e">
        <f>$E2392/$L2392</f>
        <v>#DIV/0!</v>
      </c>
      <c r="Q2392" t="str">
        <f>LEFT($N2392,SEARCH("/",$N2392) - 1)</f>
        <v>technology</v>
      </c>
      <c r="R2392" t="str">
        <f>RIGHT($N2392,LEN($N2392) - SEARCH("/",$N2392))</f>
        <v>web</v>
      </c>
      <c r="S2392" s="9">
        <f>((($J2392/60)/60)/24)+DATE(1970,1,1)</f>
        <v>41968.262314814812</v>
      </c>
      <c r="T2392" s="9">
        <f>((($I2392/60)/60)/24)+DATE(1970,1,1)</f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IF($D2393=0,0,$E2393*100/$D2393)</f>
        <v>0.125</v>
      </c>
      <c r="P2393">
        <f>$E2393/$L2393</f>
        <v>25</v>
      </c>
      <c r="Q2393" t="str">
        <f>LEFT($N2393,SEARCH("/",$N2393) - 1)</f>
        <v>technology</v>
      </c>
      <c r="R2393" t="str">
        <f>RIGHT($N2393,LEN($N2393) - SEARCH("/",$N2393))</f>
        <v>web</v>
      </c>
      <c r="S2393" s="9">
        <f>((($J2393/60)/60)/24)+DATE(1970,1,1)</f>
        <v>42064.794490740736</v>
      </c>
      <c r="T2393" s="9">
        <f>((($I2393/60)/60)/24)+DATE(1970,1,1)</f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IF($D2394=0,0,$E2394*100/$D2394)</f>
        <v>0</v>
      </c>
      <c r="P2394" t="e">
        <f>$E2394/$L2394</f>
        <v>#DIV/0!</v>
      </c>
      <c r="Q2394" t="str">
        <f>LEFT($N2394,SEARCH("/",$N2394) - 1)</f>
        <v>technology</v>
      </c>
      <c r="R2394" t="str">
        <f>RIGHT($N2394,LEN($N2394) - SEARCH("/",$N2394))</f>
        <v>web</v>
      </c>
      <c r="S2394" s="9">
        <f>((($J2394/60)/60)/24)+DATE(1970,1,1)</f>
        <v>42276.120636574073</v>
      </c>
      <c r="T2394" s="9">
        <f>((($I2394/60)/60)/24)+DATE(1970,1,1)</f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IF($D2395=0,0,$E2395*100/$D2395)</f>
        <v>0.05</v>
      </c>
      <c r="P2395">
        <f>$E2395/$L2395</f>
        <v>50</v>
      </c>
      <c r="Q2395" t="str">
        <f>LEFT($N2395,SEARCH("/",$N2395) - 1)</f>
        <v>technology</v>
      </c>
      <c r="R2395" t="str">
        <f>RIGHT($N2395,LEN($N2395) - SEARCH("/",$N2395))</f>
        <v>web</v>
      </c>
      <c r="S2395" s="9">
        <f>((($J2395/60)/60)/24)+DATE(1970,1,1)</f>
        <v>42194.648344907408</v>
      </c>
      <c r="T2395" s="9">
        <f>((($I2395/60)/60)/24)+DATE(1970,1,1)</f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IF($D2396=0,0,$E2396*100/$D2396)</f>
        <v>0.06</v>
      </c>
      <c r="P2396">
        <f>$E2396/$L2396</f>
        <v>1.5</v>
      </c>
      <c r="Q2396" t="str">
        <f>LEFT($N2396,SEARCH("/",$N2396) - 1)</f>
        <v>technology</v>
      </c>
      <c r="R2396" t="str">
        <f>RIGHT($N2396,LEN($N2396) - SEARCH("/",$N2396))</f>
        <v>web</v>
      </c>
      <c r="S2396" s="9">
        <f>((($J2396/60)/60)/24)+DATE(1970,1,1)</f>
        <v>42031.362187499995</v>
      </c>
      <c r="T2396" s="9">
        <f>((($I2396/60)/60)/24)+DATE(1970,1,1)</f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IF($D2397=0,0,$E2397*100/$D2397)</f>
        <v>0</v>
      </c>
      <c r="P2397" t="e">
        <f>$E2397/$L2397</f>
        <v>#DIV/0!</v>
      </c>
      <c r="Q2397" t="str">
        <f>LEFT($N2397,SEARCH("/",$N2397) - 1)</f>
        <v>technology</v>
      </c>
      <c r="R2397" t="str">
        <f>RIGHT($N2397,LEN($N2397) - SEARCH("/",$N2397))</f>
        <v>web</v>
      </c>
      <c r="S2397" s="9">
        <f>((($J2397/60)/60)/24)+DATE(1970,1,1)</f>
        <v>42717.121377314819</v>
      </c>
      <c r="T2397" s="9">
        <f>((($I2397/60)/60)/24)+DATE(1970,1,1)</f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IF($D2398=0,0,$E2398*100/$D2398)</f>
        <v>0.2</v>
      </c>
      <c r="P2398">
        <f>$E2398/$L2398</f>
        <v>10</v>
      </c>
      <c r="Q2398" t="str">
        <f>LEFT($N2398,SEARCH("/",$N2398) - 1)</f>
        <v>technology</v>
      </c>
      <c r="R2398" t="str">
        <f>RIGHT($N2398,LEN($N2398) - SEARCH("/",$N2398))</f>
        <v>web</v>
      </c>
      <c r="S2398" s="9">
        <f>((($J2398/60)/60)/24)+DATE(1970,1,1)</f>
        <v>42262.849050925928</v>
      </c>
      <c r="T2398" s="9">
        <f>((($I2398/60)/60)/24)+DATE(1970,1,1)</f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IF($D2399=0,0,$E2399*100/$D2399)</f>
        <v>0</v>
      </c>
      <c r="P2399" t="e">
        <f>$E2399/$L2399</f>
        <v>#DIV/0!</v>
      </c>
      <c r="Q2399" t="str">
        <f>LEFT($N2399,SEARCH("/",$N2399) - 1)</f>
        <v>technology</v>
      </c>
      <c r="R2399" t="str">
        <f>RIGHT($N2399,LEN($N2399) - SEARCH("/",$N2399))</f>
        <v>web</v>
      </c>
      <c r="S2399" s="9">
        <f>((($J2399/60)/60)/24)+DATE(1970,1,1)</f>
        <v>41976.88490740741</v>
      </c>
      <c r="T2399" s="9">
        <f>((($I2399/60)/60)/24)+DATE(1970,1,1)</f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IF($D2400=0,0,$E2400*100/$D2400)</f>
        <v>0</v>
      </c>
      <c r="P2400" t="e">
        <f>$E2400/$L2400</f>
        <v>#DIV/0!</v>
      </c>
      <c r="Q2400" t="str">
        <f>LEFT($N2400,SEARCH("/",$N2400) - 1)</f>
        <v>technology</v>
      </c>
      <c r="R2400" t="str">
        <f>RIGHT($N2400,LEN($N2400) - SEARCH("/",$N2400))</f>
        <v>web</v>
      </c>
      <c r="S2400" s="9">
        <f>((($J2400/60)/60)/24)+DATE(1970,1,1)</f>
        <v>42157.916481481487</v>
      </c>
      <c r="T2400" s="9">
        <f>((($I2400/60)/60)/24)+DATE(1970,1,1)</f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IF($D2401=0,0,$E2401*100/$D2401)</f>
        <v>0</v>
      </c>
      <c r="P2401" t="e">
        <f>$E2401/$L2401</f>
        <v>#DIV/0!</v>
      </c>
      <c r="Q2401" t="str">
        <f>LEFT($N2401,SEARCH("/",$N2401) - 1)</f>
        <v>technology</v>
      </c>
      <c r="R2401" t="str">
        <f>RIGHT($N2401,LEN($N2401) - SEARCH("/",$N2401))</f>
        <v>web</v>
      </c>
      <c r="S2401" s="9">
        <f>((($J2401/60)/60)/24)+DATE(1970,1,1)</f>
        <v>41956.853078703702</v>
      </c>
      <c r="T2401" s="9">
        <f>((($I2401/60)/60)/24)+DATE(1970,1,1)</f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IF($D2402=0,0,$E2402*100/$D2402)</f>
        <v>0</v>
      </c>
      <c r="P2402" t="e">
        <f>$E2402/$L2402</f>
        <v>#DIV/0!</v>
      </c>
      <c r="Q2402" t="str">
        <f>LEFT($N2402,SEARCH("/",$N2402) - 1)</f>
        <v>technology</v>
      </c>
      <c r="R2402" t="str">
        <f>RIGHT($N2402,LEN($N2402) - SEARCH("/",$N2402))</f>
        <v>web</v>
      </c>
      <c r="S2402" s="9">
        <f>((($J2402/60)/60)/24)+DATE(1970,1,1)</f>
        <v>42444.268101851849</v>
      </c>
      <c r="T2402" s="9">
        <f>((($I2402/60)/60)/24)+DATE(1970,1,1)</f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IF($D2403=0,0,$E2403*100/$D2403)</f>
        <v>0.71785714285714286</v>
      </c>
      <c r="P2403">
        <f>$E2403/$L2403</f>
        <v>22.333333333333332</v>
      </c>
      <c r="Q2403" t="str">
        <f>LEFT($N2403,SEARCH("/",$N2403) - 1)</f>
        <v>food</v>
      </c>
      <c r="R2403" t="str">
        <f>RIGHT($N2403,LEN($N2403) - SEARCH("/",$N2403))</f>
        <v>food trucks</v>
      </c>
      <c r="S2403" s="9">
        <f>((($J2403/60)/60)/24)+DATE(1970,1,1)</f>
        <v>42374.822870370372</v>
      </c>
      <c r="T2403" s="9">
        <f>((($I2403/60)/60)/24)+DATE(1970,1,1)</f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IF($D2404=0,0,$E2404*100/$D2404)</f>
        <v>0.43333333333333335</v>
      </c>
      <c r="P2404">
        <f>$E2404/$L2404</f>
        <v>52</v>
      </c>
      <c r="Q2404" t="str">
        <f>LEFT($N2404,SEARCH("/",$N2404) - 1)</f>
        <v>food</v>
      </c>
      <c r="R2404" t="str">
        <f>RIGHT($N2404,LEN($N2404) - SEARCH("/",$N2404))</f>
        <v>food trucks</v>
      </c>
      <c r="S2404" s="9">
        <f>((($J2404/60)/60)/24)+DATE(1970,1,1)</f>
        <v>42107.679756944446</v>
      </c>
      <c r="T2404" s="9">
        <f>((($I2404/60)/60)/24)+DATE(1970,1,1)</f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IF($D2405=0,0,$E2405*100/$D2405)</f>
        <v>16.833333333333332</v>
      </c>
      <c r="P2405">
        <f>$E2405/$L2405</f>
        <v>16.833333333333332</v>
      </c>
      <c r="Q2405" t="str">
        <f>LEFT($N2405,SEARCH("/",$N2405) - 1)</f>
        <v>food</v>
      </c>
      <c r="R2405" t="str">
        <f>RIGHT($N2405,LEN($N2405) - SEARCH("/",$N2405))</f>
        <v>food trucks</v>
      </c>
      <c r="S2405" s="9">
        <f>((($J2405/60)/60)/24)+DATE(1970,1,1)</f>
        <v>42399.882615740738</v>
      </c>
      <c r="T2405" s="9">
        <f>((($I2405/60)/60)/24)+DATE(1970,1,1)</f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IF($D2406=0,0,$E2406*100/$D2406)</f>
        <v>0</v>
      </c>
      <c r="P2406" t="e">
        <f>$E2406/$L2406</f>
        <v>#DIV/0!</v>
      </c>
      <c r="Q2406" t="str">
        <f>LEFT($N2406,SEARCH("/",$N2406) - 1)</f>
        <v>food</v>
      </c>
      <c r="R2406" t="str">
        <f>RIGHT($N2406,LEN($N2406) - SEARCH("/",$N2406))</f>
        <v>food trucks</v>
      </c>
      <c r="S2406" s="9">
        <f>((($J2406/60)/60)/24)+DATE(1970,1,1)</f>
        <v>42342.03943287037</v>
      </c>
      <c r="T2406" s="9">
        <f>((($I2406/60)/60)/24)+DATE(1970,1,1)</f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IF($D2407=0,0,$E2407*100/$D2407)</f>
        <v>22.52</v>
      </c>
      <c r="P2407">
        <f>$E2407/$L2407</f>
        <v>56.3</v>
      </c>
      <c r="Q2407" t="str">
        <f>LEFT($N2407,SEARCH("/",$N2407) - 1)</f>
        <v>food</v>
      </c>
      <c r="R2407" t="str">
        <f>RIGHT($N2407,LEN($N2407) - SEARCH("/",$N2407))</f>
        <v>food trucks</v>
      </c>
      <c r="S2407" s="9">
        <f>((($J2407/60)/60)/24)+DATE(1970,1,1)</f>
        <v>42595.585358796292</v>
      </c>
      <c r="T2407" s="9">
        <f>((($I2407/60)/60)/24)+DATE(1970,1,1)</f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IF($D2408=0,0,$E2408*100/$D2408)</f>
        <v>41.384615384615387</v>
      </c>
      <c r="P2408">
        <f>$E2408/$L2408</f>
        <v>84.0625</v>
      </c>
      <c r="Q2408" t="str">
        <f>LEFT($N2408,SEARCH("/",$N2408) - 1)</f>
        <v>food</v>
      </c>
      <c r="R2408" t="str">
        <f>RIGHT($N2408,LEN($N2408) - SEARCH("/",$N2408))</f>
        <v>food trucks</v>
      </c>
      <c r="S2408" s="9">
        <f>((($J2408/60)/60)/24)+DATE(1970,1,1)</f>
        <v>41983.110995370371</v>
      </c>
      <c r="T2408" s="9">
        <f>((($I2408/60)/60)/24)+DATE(1970,1,1)</f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IF($D2409=0,0,$E2409*100/$D2409)</f>
        <v>25.259090909090908</v>
      </c>
      <c r="P2409">
        <f>$E2409/$L2409</f>
        <v>168.39393939393941</v>
      </c>
      <c r="Q2409" t="str">
        <f>LEFT($N2409,SEARCH("/",$N2409) - 1)</f>
        <v>food</v>
      </c>
      <c r="R2409" t="str">
        <f>RIGHT($N2409,LEN($N2409) - SEARCH("/",$N2409))</f>
        <v>food trucks</v>
      </c>
      <c r="S2409" s="9">
        <f>((($J2409/60)/60)/24)+DATE(1970,1,1)</f>
        <v>42082.575555555552</v>
      </c>
      <c r="T2409" s="9">
        <f>((($I2409/60)/60)/24)+DATE(1970,1,1)</f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IF($D2410=0,0,$E2410*100/$D2410)</f>
        <v>0.2</v>
      </c>
      <c r="P2410">
        <f>$E2410/$L2410</f>
        <v>15</v>
      </c>
      <c r="Q2410" t="str">
        <f>LEFT($N2410,SEARCH("/",$N2410) - 1)</f>
        <v>food</v>
      </c>
      <c r="R2410" t="str">
        <f>RIGHT($N2410,LEN($N2410) - SEARCH("/",$N2410))</f>
        <v>food trucks</v>
      </c>
      <c r="S2410" s="9">
        <f>((($J2410/60)/60)/24)+DATE(1970,1,1)</f>
        <v>41919.140706018516</v>
      </c>
      <c r="T2410" s="9">
        <f>((($I2410/60)/60)/24)+DATE(1970,1,1)</f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IF($D2411=0,0,$E2411*100/$D2411)</f>
        <v>1.84</v>
      </c>
      <c r="P2411">
        <f>$E2411/$L2411</f>
        <v>76.666666666666671</v>
      </c>
      <c r="Q2411" t="str">
        <f>LEFT($N2411,SEARCH("/",$N2411) - 1)</f>
        <v>food</v>
      </c>
      <c r="R2411" t="str">
        <f>RIGHT($N2411,LEN($N2411) - SEARCH("/",$N2411))</f>
        <v>food trucks</v>
      </c>
      <c r="S2411" s="9">
        <f>((($J2411/60)/60)/24)+DATE(1970,1,1)</f>
        <v>42204.875868055555</v>
      </c>
      <c r="T2411" s="9">
        <f>((($I2411/60)/60)/24)+DATE(1970,1,1)</f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IF($D2412=0,0,$E2412*100/$D2412)</f>
        <v>0</v>
      </c>
      <c r="P2412" t="e">
        <f>$E2412/$L2412</f>
        <v>#DIV/0!</v>
      </c>
      <c r="Q2412" t="str">
        <f>LEFT($N2412,SEARCH("/",$N2412) - 1)</f>
        <v>food</v>
      </c>
      <c r="R2412" t="str">
        <f>RIGHT($N2412,LEN($N2412) - SEARCH("/",$N2412))</f>
        <v>food trucks</v>
      </c>
      <c r="S2412" s="9">
        <f>((($J2412/60)/60)/24)+DATE(1970,1,1)</f>
        <v>42224.408275462964</v>
      </c>
      <c r="T2412" s="9">
        <f>((($I2412/60)/60)/24)+DATE(1970,1,1)</f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IF($D2413=0,0,$E2413*100/$D2413)</f>
        <v>0.60399999999999998</v>
      </c>
      <c r="P2413">
        <f>$E2413/$L2413</f>
        <v>50.333333333333336</v>
      </c>
      <c r="Q2413" t="str">
        <f>LEFT($N2413,SEARCH("/",$N2413) - 1)</f>
        <v>food</v>
      </c>
      <c r="R2413" t="str">
        <f>RIGHT($N2413,LEN($N2413) - SEARCH("/",$N2413))</f>
        <v>food trucks</v>
      </c>
      <c r="S2413" s="9">
        <f>((($J2413/60)/60)/24)+DATE(1970,1,1)</f>
        <v>42211.732430555552</v>
      </c>
      <c r="T2413" s="9">
        <f>((($I2413/60)/60)/24)+DATE(1970,1,1)</f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IF($D2414=0,0,$E2414*100/$D2414)</f>
        <v>0</v>
      </c>
      <c r="P2414" t="e">
        <f>$E2414/$L2414</f>
        <v>#DIV/0!</v>
      </c>
      <c r="Q2414" t="str">
        <f>LEFT($N2414,SEARCH("/",$N2414) - 1)</f>
        <v>food</v>
      </c>
      <c r="R2414" t="str">
        <f>RIGHT($N2414,LEN($N2414) - SEARCH("/",$N2414))</f>
        <v>food trucks</v>
      </c>
      <c r="S2414" s="9">
        <f>((($J2414/60)/60)/24)+DATE(1970,1,1)</f>
        <v>42655.736956018518</v>
      </c>
      <c r="T2414" s="9">
        <f>((($I2414/60)/60)/24)+DATE(1970,1,1)</f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IF($D2415=0,0,$E2415*100/$D2415)</f>
        <v>0.83333333333333337</v>
      </c>
      <c r="P2415">
        <f>$E2415/$L2415</f>
        <v>8.3333333333333339</v>
      </c>
      <c r="Q2415" t="str">
        <f>LEFT($N2415,SEARCH("/",$N2415) - 1)</f>
        <v>food</v>
      </c>
      <c r="R2415" t="str">
        <f>RIGHT($N2415,LEN($N2415) - SEARCH("/",$N2415))</f>
        <v>food trucks</v>
      </c>
      <c r="S2415" s="9">
        <f>((($J2415/60)/60)/24)+DATE(1970,1,1)</f>
        <v>41760.10974537037</v>
      </c>
      <c r="T2415" s="9">
        <f>((($I2415/60)/60)/24)+DATE(1970,1,1)</f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IF($D2416=0,0,$E2416*100/$D2416)</f>
        <v>3.0666666666666669</v>
      </c>
      <c r="P2416">
        <f>$E2416/$L2416</f>
        <v>35.384615384615387</v>
      </c>
      <c r="Q2416" t="str">
        <f>LEFT($N2416,SEARCH("/",$N2416) - 1)</f>
        <v>food</v>
      </c>
      <c r="R2416" t="str">
        <f>RIGHT($N2416,LEN($N2416) - SEARCH("/",$N2416))</f>
        <v>food trucks</v>
      </c>
      <c r="S2416" s="9">
        <f>((($J2416/60)/60)/24)+DATE(1970,1,1)</f>
        <v>42198.695138888885</v>
      </c>
      <c r="T2416" s="9">
        <f>((($I2416/60)/60)/24)+DATE(1970,1,1)</f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IF($D2417=0,0,$E2417*100/$D2417)</f>
        <v>0.55833333333333335</v>
      </c>
      <c r="P2417">
        <f>$E2417/$L2417</f>
        <v>55.833333333333336</v>
      </c>
      <c r="Q2417" t="str">
        <f>LEFT($N2417,SEARCH("/",$N2417) - 1)</f>
        <v>food</v>
      </c>
      <c r="R2417" t="str">
        <f>RIGHT($N2417,LEN($N2417) - SEARCH("/",$N2417))</f>
        <v>food trucks</v>
      </c>
      <c r="S2417" s="9">
        <f>((($J2417/60)/60)/24)+DATE(1970,1,1)</f>
        <v>42536.862800925926</v>
      </c>
      <c r="T2417" s="9">
        <f>((($I2417/60)/60)/24)+DATE(1970,1,1)</f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IF($D2418=0,0,$E2418*100/$D2418)</f>
        <v>2.5000000000000001E-2</v>
      </c>
      <c r="P2418">
        <f>$E2418/$L2418</f>
        <v>5</v>
      </c>
      <c r="Q2418" t="str">
        <f>LEFT($N2418,SEARCH("/",$N2418) - 1)</f>
        <v>food</v>
      </c>
      <c r="R2418" t="str">
        <f>RIGHT($N2418,LEN($N2418) - SEARCH("/",$N2418))</f>
        <v>food trucks</v>
      </c>
      <c r="S2418" s="9">
        <f>((($J2418/60)/60)/24)+DATE(1970,1,1)</f>
        <v>42019.737766203703</v>
      </c>
      <c r="T2418" s="9">
        <f>((($I2418/60)/60)/24)+DATE(1970,1,1)</f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IF($D2419=0,0,$E2419*100/$D2419)</f>
        <v>0</v>
      </c>
      <c r="P2419" t="e">
        <f>$E2419/$L2419</f>
        <v>#DIV/0!</v>
      </c>
      <c r="Q2419" t="str">
        <f>LEFT($N2419,SEARCH("/",$N2419) - 1)</f>
        <v>food</v>
      </c>
      <c r="R2419" t="str">
        <f>RIGHT($N2419,LEN($N2419) - SEARCH("/",$N2419))</f>
        <v>food trucks</v>
      </c>
      <c r="S2419" s="9">
        <f>((($J2419/60)/60)/24)+DATE(1970,1,1)</f>
        <v>41831.884108796294</v>
      </c>
      <c r="T2419" s="9">
        <f>((($I2419/60)/60)/24)+DATE(1970,1,1)</f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IF($D2420=0,0,$E2420*100/$D2420)</f>
        <v>0.02</v>
      </c>
      <c r="P2420">
        <f>$E2420/$L2420</f>
        <v>1</v>
      </c>
      <c r="Q2420" t="str">
        <f>LEFT($N2420,SEARCH("/",$N2420) - 1)</f>
        <v>food</v>
      </c>
      <c r="R2420" t="str">
        <f>RIGHT($N2420,LEN($N2420) - SEARCH("/",$N2420))</f>
        <v>food trucks</v>
      </c>
      <c r="S2420" s="9">
        <f>((($J2420/60)/60)/24)+DATE(1970,1,1)</f>
        <v>42027.856990740736</v>
      </c>
      <c r="T2420" s="9">
        <f>((($I2420/60)/60)/24)+DATE(1970,1,1)</f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IF($D2421=0,0,$E2421*100/$D2421)</f>
        <v>0</v>
      </c>
      <c r="P2421" t="e">
        <f>$E2421/$L2421</f>
        <v>#DIV/0!</v>
      </c>
      <c r="Q2421" t="str">
        <f>LEFT($N2421,SEARCH("/",$N2421) - 1)</f>
        <v>food</v>
      </c>
      <c r="R2421" t="str">
        <f>RIGHT($N2421,LEN($N2421) - SEARCH("/",$N2421))</f>
        <v>food trucks</v>
      </c>
      <c r="S2421" s="9">
        <f>((($J2421/60)/60)/24)+DATE(1970,1,1)</f>
        <v>41993.738298611104</v>
      </c>
      <c r="T2421" s="9">
        <f>((($I2421/60)/60)/24)+DATE(1970,1,1)</f>
        <v>42053.738298611104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IF($D2422=0,0,$E2422*100/$D2422)</f>
        <v>14.825133372851216</v>
      </c>
      <c r="P2422">
        <f>$E2422/$L2422</f>
        <v>69.472222222222229</v>
      </c>
      <c r="Q2422" t="str">
        <f>LEFT($N2422,SEARCH("/",$N2422) - 1)</f>
        <v>food</v>
      </c>
      <c r="R2422" t="str">
        <f>RIGHT($N2422,LEN($N2422) - SEARCH("/",$N2422))</f>
        <v>food trucks</v>
      </c>
      <c r="S2422" s="9">
        <f>((($J2422/60)/60)/24)+DATE(1970,1,1)</f>
        <v>41893.028877314813</v>
      </c>
      <c r="T2422" s="9">
        <f>((($I2422/60)/60)/24)+DATE(1970,1,1)</f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IF($D2423=0,0,$E2423*100/$D2423)</f>
        <v>1.6666666666666666E-2</v>
      </c>
      <c r="P2423">
        <f>$E2423/$L2423</f>
        <v>1</v>
      </c>
      <c r="Q2423" t="str">
        <f>LEFT($N2423,SEARCH("/",$N2423) - 1)</f>
        <v>food</v>
      </c>
      <c r="R2423" t="str">
        <f>RIGHT($N2423,LEN($N2423) - SEARCH("/",$N2423))</f>
        <v>food trucks</v>
      </c>
      <c r="S2423" s="9">
        <f>((($J2423/60)/60)/24)+DATE(1970,1,1)</f>
        <v>42026.687453703707</v>
      </c>
      <c r="T2423" s="9">
        <f>((($I2423/60)/60)/24)+DATE(1970,1,1)</f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IF($D2424=0,0,$E2424*100/$D2424)</f>
        <v>0.2</v>
      </c>
      <c r="P2424">
        <f>$E2424/$L2424</f>
        <v>1</v>
      </c>
      <c r="Q2424" t="str">
        <f>LEFT($N2424,SEARCH("/",$N2424) - 1)</f>
        <v>food</v>
      </c>
      <c r="R2424" t="str">
        <f>RIGHT($N2424,LEN($N2424) - SEARCH("/",$N2424))</f>
        <v>food trucks</v>
      </c>
      <c r="S2424" s="9">
        <f>((($J2424/60)/60)/24)+DATE(1970,1,1)</f>
        <v>42044.724953703699</v>
      </c>
      <c r="T2424" s="9">
        <f>((($I2424/60)/60)/24)+DATE(1970,1,1)</f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IF($D2425=0,0,$E2425*100/$D2425)</f>
        <v>1.3333333333333334E-2</v>
      </c>
      <c r="P2425">
        <f>$E2425/$L2425</f>
        <v>8</v>
      </c>
      <c r="Q2425" t="str">
        <f>LEFT($N2425,SEARCH("/",$N2425) - 1)</f>
        <v>food</v>
      </c>
      <c r="R2425" t="str">
        <f>RIGHT($N2425,LEN($N2425) - SEARCH("/",$N2425))</f>
        <v>food trucks</v>
      </c>
      <c r="S2425" s="9">
        <f>((($J2425/60)/60)/24)+DATE(1970,1,1)</f>
        <v>41974.704745370371</v>
      </c>
      <c r="T2425" s="9">
        <f>((($I2425/60)/60)/24)+DATE(1970,1,1)</f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IF($D2426=0,0,$E2426*100/$D2426)</f>
        <v>1.24</v>
      </c>
      <c r="P2426">
        <f>$E2426/$L2426</f>
        <v>34.444444444444443</v>
      </c>
      <c r="Q2426" t="str">
        <f>LEFT($N2426,SEARCH("/",$N2426) - 1)</f>
        <v>food</v>
      </c>
      <c r="R2426" t="str">
        <f>RIGHT($N2426,LEN($N2426) - SEARCH("/",$N2426))</f>
        <v>food trucks</v>
      </c>
      <c r="S2426" s="9">
        <f>((($J2426/60)/60)/24)+DATE(1970,1,1)</f>
        <v>41909.892453703702</v>
      </c>
      <c r="T2426" s="9">
        <f>((($I2426/60)/60)/24)+DATE(1970,1,1)</f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IF($D2427=0,0,$E2427*100/$D2427)</f>
        <v>2.8571428571428571E-2</v>
      </c>
      <c r="P2427">
        <f>$E2427/$L2427</f>
        <v>1</v>
      </c>
      <c r="Q2427" t="str">
        <f>LEFT($N2427,SEARCH("/",$N2427) - 1)</f>
        <v>food</v>
      </c>
      <c r="R2427" t="str">
        <f>RIGHT($N2427,LEN($N2427) - SEARCH("/",$N2427))</f>
        <v>food trucks</v>
      </c>
      <c r="S2427" s="9">
        <f>((($J2427/60)/60)/24)+DATE(1970,1,1)</f>
        <v>42502.913761574076</v>
      </c>
      <c r="T2427" s="9">
        <f>((($I2427/60)/60)/24)+DATE(1970,1,1)</f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IF($D2428=0,0,$E2428*100/$D2428)</f>
        <v>0</v>
      </c>
      <c r="P2428" t="e">
        <f>$E2428/$L2428</f>
        <v>#DIV/0!</v>
      </c>
      <c r="Q2428" t="str">
        <f>LEFT($N2428,SEARCH("/",$N2428) - 1)</f>
        <v>food</v>
      </c>
      <c r="R2428" t="str">
        <f>RIGHT($N2428,LEN($N2428) - SEARCH("/",$N2428))</f>
        <v>food trucks</v>
      </c>
      <c r="S2428" s="9">
        <f>((($J2428/60)/60)/24)+DATE(1970,1,1)</f>
        <v>42164.170046296291</v>
      </c>
      <c r="T2428" s="9">
        <f>((($I2428/60)/60)/24)+DATE(1970,1,1)</f>
        <v>42224.170046296291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IF($D2429=0,0,$E2429*100/$D2429)</f>
        <v>2E-3</v>
      </c>
      <c r="P2429">
        <f>$E2429/$L2429</f>
        <v>1</v>
      </c>
      <c r="Q2429" t="str">
        <f>LEFT($N2429,SEARCH("/",$N2429) - 1)</f>
        <v>food</v>
      </c>
      <c r="R2429" t="str">
        <f>RIGHT($N2429,LEN($N2429) - SEARCH("/",$N2429))</f>
        <v>food trucks</v>
      </c>
      <c r="S2429" s="9">
        <f>((($J2429/60)/60)/24)+DATE(1970,1,1)</f>
        <v>42412.318668981476</v>
      </c>
      <c r="T2429" s="9">
        <f>((($I2429/60)/60)/24)+DATE(1970,1,1)</f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IF($D2430=0,0,$E2430*100/$D2430)</f>
        <v>2.8571428571428571E-3</v>
      </c>
      <c r="P2430">
        <f>$E2430/$L2430</f>
        <v>1</v>
      </c>
      <c r="Q2430" t="str">
        <f>LEFT($N2430,SEARCH("/",$N2430) - 1)</f>
        <v>food</v>
      </c>
      <c r="R2430" t="str">
        <f>RIGHT($N2430,LEN($N2430) - SEARCH("/",$N2430))</f>
        <v>food trucks</v>
      </c>
      <c r="S2430" s="9">
        <f>((($J2430/60)/60)/24)+DATE(1970,1,1)</f>
        <v>42045.784155092595</v>
      </c>
      <c r="T2430" s="9">
        <f>((($I2430/60)/60)/24)+DATE(1970,1,1)</f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IF($D2431=0,0,$E2431*100/$D2431)</f>
        <v>1.4321428571428572</v>
      </c>
      <c r="P2431">
        <f>$E2431/$L2431</f>
        <v>501.25</v>
      </c>
      <c r="Q2431" t="str">
        <f>LEFT($N2431,SEARCH("/",$N2431) - 1)</f>
        <v>food</v>
      </c>
      <c r="R2431" t="str">
        <f>RIGHT($N2431,LEN($N2431) - SEARCH("/",$N2431))</f>
        <v>food trucks</v>
      </c>
      <c r="S2431" s="9">
        <f>((($J2431/60)/60)/24)+DATE(1970,1,1)</f>
        <v>42734.879236111112</v>
      </c>
      <c r="T2431" s="9">
        <f>((($I2431/60)/60)/24)+DATE(1970,1,1)</f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IF($D2432=0,0,$E2432*100/$D2432)</f>
        <v>0.7</v>
      </c>
      <c r="P2432">
        <f>$E2432/$L2432</f>
        <v>10.5</v>
      </c>
      <c r="Q2432" t="str">
        <f>LEFT($N2432,SEARCH("/",$N2432) - 1)</f>
        <v>food</v>
      </c>
      <c r="R2432" t="str">
        <f>RIGHT($N2432,LEN($N2432) - SEARCH("/",$N2432))</f>
        <v>food trucks</v>
      </c>
      <c r="S2432" s="9">
        <f>((($J2432/60)/60)/24)+DATE(1970,1,1)</f>
        <v>42382.130833333329</v>
      </c>
      <c r="T2432" s="9">
        <f>((($I2432/60)/60)/24)+DATE(1970,1,1)</f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IF($D2433=0,0,$E2433*100/$D2433)</f>
        <v>2E-3</v>
      </c>
      <c r="P2433">
        <f>$E2433/$L2433</f>
        <v>1</v>
      </c>
      <c r="Q2433" t="str">
        <f>LEFT($N2433,SEARCH("/",$N2433) - 1)</f>
        <v>food</v>
      </c>
      <c r="R2433" t="str">
        <f>RIGHT($N2433,LEN($N2433) - SEARCH("/",$N2433))</f>
        <v>food trucks</v>
      </c>
      <c r="S2433" s="9">
        <f>((($J2433/60)/60)/24)+DATE(1970,1,1)</f>
        <v>42489.099687499998</v>
      </c>
      <c r="T2433" s="9">
        <f>((($I2433/60)/60)/24)+DATE(1970,1,1)</f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IF($D2434=0,0,$E2434*100/$D2434)</f>
        <v>1.4285714285714285E-2</v>
      </c>
      <c r="P2434">
        <f>$E2434/$L2434</f>
        <v>1</v>
      </c>
      <c r="Q2434" t="str">
        <f>LEFT($N2434,SEARCH("/",$N2434) - 1)</f>
        <v>food</v>
      </c>
      <c r="R2434" t="str">
        <f>RIGHT($N2434,LEN($N2434) - SEARCH("/",$N2434))</f>
        <v>food trucks</v>
      </c>
      <c r="S2434" s="9">
        <f>((($J2434/60)/60)/24)+DATE(1970,1,1)</f>
        <v>42041.218715277777</v>
      </c>
      <c r="T2434" s="9">
        <f>((($I2434/60)/60)/24)+DATE(1970,1,1)</f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IF($D2435=0,0,$E2435*100/$D2435)</f>
        <v>0</v>
      </c>
      <c r="P2435" t="e">
        <f>$E2435/$L2435</f>
        <v>#DIV/0!</v>
      </c>
      <c r="Q2435" t="str">
        <f>LEFT($N2435,SEARCH("/",$N2435) - 1)</f>
        <v>food</v>
      </c>
      <c r="R2435" t="str">
        <f>RIGHT($N2435,LEN($N2435) - SEARCH("/",$N2435))</f>
        <v>food trucks</v>
      </c>
      <c r="S2435" s="9">
        <f>((($J2435/60)/60)/24)+DATE(1970,1,1)</f>
        <v>42397.89980324074</v>
      </c>
      <c r="T2435" s="9">
        <f>((($I2435/60)/60)/24)+DATE(1970,1,1)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IF($D2436=0,0,$E2436*100/$D2436)</f>
        <v>0.13</v>
      </c>
      <c r="P2436">
        <f>$E2436/$L2436</f>
        <v>13</v>
      </c>
      <c r="Q2436" t="str">
        <f>LEFT($N2436,SEARCH("/",$N2436) - 1)</f>
        <v>food</v>
      </c>
      <c r="R2436" t="str">
        <f>RIGHT($N2436,LEN($N2436) - SEARCH("/",$N2436))</f>
        <v>food trucks</v>
      </c>
      <c r="S2436" s="9">
        <f>((($J2436/60)/60)/24)+DATE(1970,1,1)</f>
        <v>42180.18604166666</v>
      </c>
      <c r="T2436" s="9">
        <f>((($I2436/60)/60)/24)+DATE(1970,1,1)</f>
        <v>42220.18604166666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IF($D2437=0,0,$E2437*100/$D2437)</f>
        <v>0.48959999999999998</v>
      </c>
      <c r="P2437">
        <f>$E2437/$L2437</f>
        <v>306</v>
      </c>
      <c r="Q2437" t="str">
        <f>LEFT($N2437,SEARCH("/",$N2437) - 1)</f>
        <v>food</v>
      </c>
      <c r="R2437" t="str">
        <f>RIGHT($N2437,LEN($N2437) - SEARCH("/",$N2437))</f>
        <v>food trucks</v>
      </c>
      <c r="S2437" s="9">
        <f>((($J2437/60)/60)/24)+DATE(1970,1,1)</f>
        <v>42252.277615740735</v>
      </c>
      <c r="T2437" s="9">
        <f>((($I2437/60)/60)/24)+DATE(1970,1,1)</f>
        <v>42282.277615740735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IF($D2438=0,0,$E2438*100/$D2438)</f>
        <v>3.8461538461538464E-2</v>
      </c>
      <c r="P2438">
        <f>$E2438/$L2438</f>
        <v>22.5</v>
      </c>
      <c r="Q2438" t="str">
        <f>LEFT($N2438,SEARCH("/",$N2438) - 1)</f>
        <v>food</v>
      </c>
      <c r="R2438" t="str">
        <f>RIGHT($N2438,LEN($N2438) - SEARCH("/",$N2438))</f>
        <v>food trucks</v>
      </c>
      <c r="S2438" s="9">
        <f>((($J2438/60)/60)/24)+DATE(1970,1,1)</f>
        <v>42338.615393518514</v>
      </c>
      <c r="T2438" s="9">
        <f>((($I2438/60)/60)/24)+DATE(1970,1,1)</f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IF($D2439=0,0,$E2439*100/$D2439)</f>
        <v>0</v>
      </c>
      <c r="P2439" t="e">
        <f>$E2439/$L2439</f>
        <v>#DIV/0!</v>
      </c>
      <c r="Q2439" t="str">
        <f>LEFT($N2439,SEARCH("/",$N2439) - 1)</f>
        <v>food</v>
      </c>
      <c r="R2439" t="str">
        <f>RIGHT($N2439,LEN($N2439) - SEARCH("/",$N2439))</f>
        <v>food trucks</v>
      </c>
      <c r="S2439" s="9">
        <f>((($J2439/60)/60)/24)+DATE(1970,1,1)</f>
        <v>42031.965138888889</v>
      </c>
      <c r="T2439" s="9">
        <f>((($I2439/60)/60)/24)+DATE(1970,1,1)</f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IF($D2440=0,0,$E2440*100/$D2440)</f>
        <v>0.33333333333333331</v>
      </c>
      <c r="P2440">
        <f>$E2440/$L2440</f>
        <v>50</v>
      </c>
      <c r="Q2440" t="str">
        <f>LEFT($N2440,SEARCH("/",$N2440) - 1)</f>
        <v>food</v>
      </c>
      <c r="R2440" t="str">
        <f>RIGHT($N2440,LEN($N2440) - SEARCH("/",$N2440))</f>
        <v>food trucks</v>
      </c>
      <c r="S2440" s="9">
        <f>((($J2440/60)/60)/24)+DATE(1970,1,1)</f>
        <v>42285.91506944444</v>
      </c>
      <c r="T2440" s="9">
        <f>((($I2440/60)/60)/24)+DATE(1970,1,1)</f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IF($D2441=0,0,$E2441*100/$D2441)</f>
        <v>0</v>
      </c>
      <c r="P2441" t="e">
        <f>$E2441/$L2441</f>
        <v>#DIV/0!</v>
      </c>
      <c r="Q2441" t="str">
        <f>LEFT($N2441,SEARCH("/",$N2441) - 1)</f>
        <v>food</v>
      </c>
      <c r="R2441" t="str">
        <f>RIGHT($N2441,LEN($N2441) - SEARCH("/",$N2441))</f>
        <v>food trucks</v>
      </c>
      <c r="S2441" s="9">
        <f>((($J2441/60)/60)/24)+DATE(1970,1,1)</f>
        <v>42265.818622685183</v>
      </c>
      <c r="T2441" s="9">
        <f>((($I2441/60)/60)/24)+DATE(1970,1,1)</f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IF($D2442=0,0,$E2442*100/$D2442)</f>
        <v>0.2</v>
      </c>
      <c r="P2442">
        <f>$E2442/$L2442</f>
        <v>5</v>
      </c>
      <c r="Q2442" t="str">
        <f>LEFT($N2442,SEARCH("/",$N2442) - 1)</f>
        <v>food</v>
      </c>
      <c r="R2442" t="str">
        <f>RIGHT($N2442,LEN($N2442) - SEARCH("/",$N2442))</f>
        <v>food trucks</v>
      </c>
      <c r="S2442" s="9">
        <f>((($J2442/60)/60)/24)+DATE(1970,1,1)</f>
        <v>42383.899456018517</v>
      </c>
      <c r="T2442" s="9">
        <f>((($I2442/60)/60)/24)+DATE(1970,1,1)</f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IF($D2443=0,0,$E2443*100/$D2443)</f>
        <v>107.88</v>
      </c>
      <c r="P2443">
        <f>$E2443/$L2443</f>
        <v>74.22935779816514</v>
      </c>
      <c r="Q2443" t="str">
        <f>LEFT($N2443,SEARCH("/",$N2443) - 1)</f>
        <v>food</v>
      </c>
      <c r="R2443" t="str">
        <f>RIGHT($N2443,LEN($N2443) - SEARCH("/",$N2443))</f>
        <v>small batch</v>
      </c>
      <c r="S2443" s="9">
        <f>((($J2443/60)/60)/24)+DATE(1970,1,1)</f>
        <v>42187.125625000001</v>
      </c>
      <c r="T2443" s="9">
        <f>((($I2443/60)/60)/24)+DATE(1970,1,1)</f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IF($D2444=0,0,$E2444*100/$D2444)</f>
        <v>125.94166666666666</v>
      </c>
      <c r="P2444">
        <f>$E2444/$L2444</f>
        <v>81.252688172043008</v>
      </c>
      <c r="Q2444" t="str">
        <f>LEFT($N2444,SEARCH("/",$N2444) - 1)</f>
        <v>food</v>
      </c>
      <c r="R2444" t="str">
        <f>RIGHT($N2444,LEN($N2444) - SEARCH("/",$N2444))</f>
        <v>small batch</v>
      </c>
      <c r="S2444" s="9">
        <f>((($J2444/60)/60)/24)+DATE(1970,1,1)</f>
        <v>42052.666990740734</v>
      </c>
      <c r="T2444" s="9">
        <f>((($I2444/60)/60)/24)+DATE(1970,1,1)</f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IF($D2445=0,0,$E2445*100/$D2445)</f>
        <v>202.51495</v>
      </c>
      <c r="P2445">
        <f>$E2445/$L2445</f>
        <v>130.23469453376205</v>
      </c>
      <c r="Q2445" t="str">
        <f>LEFT($N2445,SEARCH("/",$N2445) - 1)</f>
        <v>food</v>
      </c>
      <c r="R2445" t="str">
        <f>RIGHT($N2445,LEN($N2445) - SEARCH("/",$N2445))</f>
        <v>small batch</v>
      </c>
      <c r="S2445" s="9">
        <f>((($J2445/60)/60)/24)+DATE(1970,1,1)</f>
        <v>41836.625254629631</v>
      </c>
      <c r="T2445" s="9">
        <f>((($I2445/60)/60)/24)+DATE(1970,1,1)</f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IF($D2446=0,0,$E2446*100/$D2446)</f>
        <v>108.6</v>
      </c>
      <c r="P2446">
        <f>$E2446/$L2446</f>
        <v>53.409836065573771</v>
      </c>
      <c r="Q2446" t="str">
        <f>LEFT($N2446,SEARCH("/",$N2446) - 1)</f>
        <v>food</v>
      </c>
      <c r="R2446" t="str">
        <f>RIGHT($N2446,LEN($N2446) - SEARCH("/",$N2446))</f>
        <v>small batch</v>
      </c>
      <c r="S2446" s="9">
        <f>((($J2446/60)/60)/24)+DATE(1970,1,1)</f>
        <v>42485.754525462966</v>
      </c>
      <c r="T2446" s="9">
        <f>((($I2446/60)/60)/24)+DATE(1970,1,1)</f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IF($D2447=0,0,$E2447*100/$D2447)</f>
        <v>172.8</v>
      </c>
      <c r="P2447">
        <f>$E2447/$L2447</f>
        <v>75.130434782608702</v>
      </c>
      <c r="Q2447" t="str">
        <f>LEFT($N2447,SEARCH("/",$N2447) - 1)</f>
        <v>food</v>
      </c>
      <c r="R2447" t="str">
        <f>RIGHT($N2447,LEN($N2447) - SEARCH("/",$N2447))</f>
        <v>small batch</v>
      </c>
      <c r="S2447" s="9">
        <f>((($J2447/60)/60)/24)+DATE(1970,1,1)</f>
        <v>42243.190057870372</v>
      </c>
      <c r="T2447" s="9">
        <f>((($I2447/60)/60)/24)+DATE(1970,1,1)</f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IF($D2448=0,0,$E2448*100/$D2448)</f>
        <v>167.98</v>
      </c>
      <c r="P2448">
        <f>$E2448/$L2448</f>
        <v>75.666666666666671</v>
      </c>
      <c r="Q2448" t="str">
        <f>LEFT($N2448,SEARCH("/",$N2448) - 1)</f>
        <v>food</v>
      </c>
      <c r="R2448" t="str">
        <f>RIGHT($N2448,LEN($N2448) - SEARCH("/",$N2448))</f>
        <v>small batch</v>
      </c>
      <c r="S2448" s="9">
        <f>((($J2448/60)/60)/24)+DATE(1970,1,1)</f>
        <v>42670.602673611109</v>
      </c>
      <c r="T2448" s="9">
        <f>((($I2448/60)/60)/24)+DATE(1970,1,1)</f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IF($D2449=0,0,$E2449*100/$D2449)</f>
        <v>427.2</v>
      </c>
      <c r="P2449">
        <f>$E2449/$L2449</f>
        <v>31.691394658753708</v>
      </c>
      <c r="Q2449" t="str">
        <f>LEFT($N2449,SEARCH("/",$N2449) - 1)</f>
        <v>food</v>
      </c>
      <c r="R2449" t="str">
        <f>RIGHT($N2449,LEN($N2449) - SEARCH("/",$N2449))</f>
        <v>small batch</v>
      </c>
      <c r="S2449" s="9">
        <f>((($J2449/60)/60)/24)+DATE(1970,1,1)</f>
        <v>42654.469826388886</v>
      </c>
      <c r="T2449" s="9">
        <f>((($I2449/60)/60)/24)+DATE(1970,1,1)</f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IF($D2450=0,0,$E2450*100/$D2450)</f>
        <v>107.5</v>
      </c>
      <c r="P2450">
        <f>$E2450/$L2450</f>
        <v>47.777777777777779</v>
      </c>
      <c r="Q2450" t="str">
        <f>LEFT($N2450,SEARCH("/",$N2450) - 1)</f>
        <v>food</v>
      </c>
      <c r="R2450" t="str">
        <f>RIGHT($N2450,LEN($N2450) - SEARCH("/",$N2450))</f>
        <v>small batch</v>
      </c>
      <c r="S2450" s="9">
        <f>((($J2450/60)/60)/24)+DATE(1970,1,1)</f>
        <v>42607.316122685181</v>
      </c>
      <c r="T2450" s="9">
        <f>((($I2450/60)/60)/24)+DATE(1970,1,1)</f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IF($D2451=0,0,$E2451*100/$D2451)</f>
        <v>108</v>
      </c>
      <c r="P2451">
        <f>$E2451/$L2451</f>
        <v>90</v>
      </c>
      <c r="Q2451" t="str">
        <f>LEFT($N2451,SEARCH("/",$N2451) - 1)</f>
        <v>food</v>
      </c>
      <c r="R2451" t="str">
        <f>RIGHT($N2451,LEN($N2451) - SEARCH("/",$N2451))</f>
        <v>small batch</v>
      </c>
      <c r="S2451" s="9">
        <f>((($J2451/60)/60)/24)+DATE(1970,1,1)</f>
        <v>41943.142534722225</v>
      </c>
      <c r="T2451" s="9">
        <f>((($I2451/60)/60)/24)+DATE(1970,1,1)</f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IF($D2452=0,0,$E2452*100/$D2452)</f>
        <v>101.53353333333334</v>
      </c>
      <c r="P2452">
        <f>$E2452/$L2452</f>
        <v>149.31401960784314</v>
      </c>
      <c r="Q2452" t="str">
        <f>LEFT($N2452,SEARCH("/",$N2452) - 1)</f>
        <v>food</v>
      </c>
      <c r="R2452" t="str">
        <f>RIGHT($N2452,LEN($N2452) - SEARCH("/",$N2452))</f>
        <v>small batch</v>
      </c>
      <c r="S2452" s="9">
        <f>((($J2452/60)/60)/24)+DATE(1970,1,1)</f>
        <v>41902.07240740741</v>
      </c>
      <c r="T2452" s="9">
        <f>((($I2452/60)/60)/24)+DATE(1970,1,1)</f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IF($D2453=0,0,$E2453*100/$D2453)</f>
        <v>115.45</v>
      </c>
      <c r="P2453">
        <f>$E2453/$L2453</f>
        <v>62.06989247311828</v>
      </c>
      <c r="Q2453" t="str">
        <f>LEFT($N2453,SEARCH("/",$N2453) - 1)</f>
        <v>food</v>
      </c>
      <c r="R2453" t="str">
        <f>RIGHT($N2453,LEN($N2453) - SEARCH("/",$N2453))</f>
        <v>small batch</v>
      </c>
      <c r="S2453" s="9">
        <f>((($J2453/60)/60)/24)+DATE(1970,1,1)</f>
        <v>42779.908449074079</v>
      </c>
      <c r="T2453" s="9">
        <f>((($I2453/60)/60)/24)+DATE(1970,1,1)</f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IF($D2454=0,0,$E2454*100/$D2454)</f>
        <v>133.5</v>
      </c>
      <c r="P2454">
        <f>$E2454/$L2454</f>
        <v>53.4</v>
      </c>
      <c r="Q2454" t="str">
        <f>LEFT($N2454,SEARCH("/",$N2454) - 1)</f>
        <v>food</v>
      </c>
      <c r="R2454" t="str">
        <f>RIGHT($N2454,LEN($N2454) - SEARCH("/",$N2454))</f>
        <v>small batch</v>
      </c>
      <c r="S2454" s="9">
        <f>((($J2454/60)/60)/24)+DATE(1970,1,1)</f>
        <v>42338.84375</v>
      </c>
      <c r="T2454" s="9">
        <f>((($I2454/60)/60)/24)+DATE(1970,1,1)</f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IF($D2455=0,0,$E2455*100/$D2455)</f>
        <v>154.69999999999999</v>
      </c>
      <c r="P2455">
        <f>$E2455/$L2455</f>
        <v>69.268656716417908</v>
      </c>
      <c r="Q2455" t="str">
        <f>LEFT($N2455,SEARCH("/",$N2455) - 1)</f>
        <v>food</v>
      </c>
      <c r="R2455" t="str">
        <f>RIGHT($N2455,LEN($N2455) - SEARCH("/",$N2455))</f>
        <v>small batch</v>
      </c>
      <c r="S2455" s="9">
        <f>((($J2455/60)/60)/24)+DATE(1970,1,1)</f>
        <v>42738.692233796297</v>
      </c>
      <c r="T2455" s="9">
        <f>((($I2455/60)/60)/24)+DATE(1970,1,1)</f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IF($D2456=0,0,$E2456*100/$D2456)</f>
        <v>100.84571428571428</v>
      </c>
      <c r="P2456">
        <f>$E2456/$L2456</f>
        <v>271.50769230769231</v>
      </c>
      <c r="Q2456" t="str">
        <f>LEFT($N2456,SEARCH("/",$N2456) - 1)</f>
        <v>food</v>
      </c>
      <c r="R2456" t="str">
        <f>RIGHT($N2456,LEN($N2456) - SEARCH("/",$N2456))</f>
        <v>small batch</v>
      </c>
      <c r="S2456" s="9">
        <f>((($J2456/60)/60)/24)+DATE(1970,1,1)</f>
        <v>42770.201481481476</v>
      </c>
      <c r="T2456" s="9">
        <f>((($I2456/60)/60)/24)+DATE(1970,1,1)</f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IF($D2457=0,0,$E2457*100/$D2457)</f>
        <v>182</v>
      </c>
      <c r="P2457">
        <f>$E2457/$L2457</f>
        <v>34.125</v>
      </c>
      <c r="Q2457" t="str">
        <f>LEFT($N2457,SEARCH("/",$N2457) - 1)</f>
        <v>food</v>
      </c>
      <c r="R2457" t="str">
        <f>RIGHT($N2457,LEN($N2457) - SEARCH("/",$N2457))</f>
        <v>small batch</v>
      </c>
      <c r="S2457" s="9">
        <f>((($J2457/60)/60)/24)+DATE(1970,1,1)</f>
        <v>42452.781828703708</v>
      </c>
      <c r="T2457" s="9">
        <f>((($I2457/60)/60)/24)+DATE(1970,1,1)</f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IF($D2458=0,0,$E2458*100/$D2458)</f>
        <v>180.86666666666667</v>
      </c>
      <c r="P2458">
        <f>$E2458/$L2458</f>
        <v>40.492537313432834</v>
      </c>
      <c r="Q2458" t="str">
        <f>LEFT($N2458,SEARCH("/",$N2458) - 1)</f>
        <v>food</v>
      </c>
      <c r="R2458" t="str">
        <f>RIGHT($N2458,LEN($N2458) - SEARCH("/",$N2458))</f>
        <v>small batch</v>
      </c>
      <c r="S2458" s="9">
        <f>((($J2458/60)/60)/24)+DATE(1970,1,1)</f>
        <v>42761.961099537039</v>
      </c>
      <c r="T2458" s="9">
        <f>((($I2458/60)/60)/24)+DATE(1970,1,1)</f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IF($D2459=0,0,$E2459*100/$D2459)</f>
        <v>102.30434782608695</v>
      </c>
      <c r="P2459">
        <f>$E2459/$L2459</f>
        <v>189.75806451612902</v>
      </c>
      <c r="Q2459" t="str">
        <f>LEFT($N2459,SEARCH("/",$N2459) - 1)</f>
        <v>food</v>
      </c>
      <c r="R2459" t="str">
        <f>RIGHT($N2459,LEN($N2459) - SEARCH("/",$N2459))</f>
        <v>small batch</v>
      </c>
      <c r="S2459" s="9">
        <f>((($J2459/60)/60)/24)+DATE(1970,1,1)</f>
        <v>42423.602500000001</v>
      </c>
      <c r="T2459" s="9">
        <f>((($I2459/60)/60)/24)+DATE(1970,1,1)</f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IF($D2460=0,0,$E2460*100/$D2460)</f>
        <v>110.18</v>
      </c>
      <c r="P2460">
        <f>$E2460/$L2460</f>
        <v>68.862499999999997</v>
      </c>
      <c r="Q2460" t="str">
        <f>LEFT($N2460,SEARCH("/",$N2460) - 1)</f>
        <v>food</v>
      </c>
      <c r="R2460" t="str">
        <f>RIGHT($N2460,LEN($N2460) - SEARCH("/",$N2460))</f>
        <v>small batch</v>
      </c>
      <c r="S2460" s="9">
        <f>((($J2460/60)/60)/24)+DATE(1970,1,1)</f>
        <v>42495.871736111112</v>
      </c>
      <c r="T2460" s="9">
        <f>((($I2460/60)/60)/24)+DATE(1970,1,1)</f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IF($D2461=0,0,$E2461*100/$D2461)</f>
        <v>102.25</v>
      </c>
      <c r="P2461">
        <f>$E2461/$L2461</f>
        <v>108.77659574468085</v>
      </c>
      <c r="Q2461" t="str">
        <f>LEFT($N2461,SEARCH("/",$N2461) - 1)</f>
        <v>food</v>
      </c>
      <c r="R2461" t="str">
        <f>RIGHT($N2461,LEN($N2461) - SEARCH("/",$N2461))</f>
        <v>small batch</v>
      </c>
      <c r="S2461" s="9">
        <f>((($J2461/60)/60)/24)+DATE(1970,1,1)</f>
        <v>42407.637557870374</v>
      </c>
      <c r="T2461" s="9">
        <f>((($I2461/60)/60)/24)+DATE(1970,1,1)</f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IF($D2462=0,0,$E2462*100/$D2462)</f>
        <v>100.78823529411764</v>
      </c>
      <c r="P2462">
        <f>$E2462/$L2462</f>
        <v>125.98529411764706</v>
      </c>
      <c r="Q2462" t="str">
        <f>LEFT($N2462,SEARCH("/",$N2462) - 1)</f>
        <v>food</v>
      </c>
      <c r="R2462" t="str">
        <f>RIGHT($N2462,LEN($N2462) - SEARCH("/",$N2462))</f>
        <v>small batch</v>
      </c>
      <c r="S2462" s="9">
        <f>((($J2462/60)/60)/24)+DATE(1970,1,1)</f>
        <v>42704.187118055561</v>
      </c>
      <c r="T2462" s="9">
        <f>((($I2462/60)/60)/24)+DATE(1970,1,1)</f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IF($D2463=0,0,$E2463*100/$D2463)</f>
        <v>103.8</v>
      </c>
      <c r="P2463">
        <f>$E2463/$L2463</f>
        <v>90.523255813953483</v>
      </c>
      <c r="Q2463" t="str">
        <f>LEFT($N2463,SEARCH("/",$N2463) - 1)</f>
        <v>music</v>
      </c>
      <c r="R2463" t="str">
        <f>RIGHT($N2463,LEN($N2463) - SEARCH("/",$N2463))</f>
        <v>indie rock</v>
      </c>
      <c r="S2463" s="9">
        <f>((($J2463/60)/60)/24)+DATE(1970,1,1)</f>
        <v>40784.012696759259</v>
      </c>
      <c r="T2463" s="9">
        <f>((($I2463/60)/60)/24)+DATE(1970,1,1)</f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IF($D2464=0,0,$E2464*100/$D2464)</f>
        <v>110.70833333333333</v>
      </c>
      <c r="P2464">
        <f>$E2464/$L2464</f>
        <v>28.880434782608695</v>
      </c>
      <c r="Q2464" t="str">
        <f>LEFT($N2464,SEARCH("/",$N2464) - 1)</f>
        <v>music</v>
      </c>
      <c r="R2464" t="str">
        <f>RIGHT($N2464,LEN($N2464) - SEARCH("/",$N2464))</f>
        <v>indie rock</v>
      </c>
      <c r="S2464" s="9">
        <f>((($J2464/60)/60)/24)+DATE(1970,1,1)</f>
        <v>41089.186296296299</v>
      </c>
      <c r="T2464" s="9">
        <f>((($I2464/60)/60)/24)+DATE(1970,1,1)</f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IF($D2465=0,0,$E2465*100/$D2465)</f>
        <v>116.25</v>
      </c>
      <c r="P2465">
        <f>$E2465/$L2465</f>
        <v>31</v>
      </c>
      <c r="Q2465" t="str">
        <f>LEFT($N2465,SEARCH("/",$N2465) - 1)</f>
        <v>music</v>
      </c>
      <c r="R2465" t="str">
        <f>RIGHT($N2465,LEN($N2465) - SEARCH("/",$N2465))</f>
        <v>indie rock</v>
      </c>
      <c r="S2465" s="9">
        <f>((($J2465/60)/60)/24)+DATE(1970,1,1)</f>
        <v>41341.111400462964</v>
      </c>
      <c r="T2465" s="9">
        <f>((($I2465/60)/60)/24)+DATE(1970,1,1)</f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IF($D2466=0,0,$E2466*100/$D2466)</f>
        <v>111.1</v>
      </c>
      <c r="P2466">
        <f>$E2466/$L2466</f>
        <v>51.674418604651166</v>
      </c>
      <c r="Q2466" t="str">
        <f>LEFT($N2466,SEARCH("/",$N2466) - 1)</f>
        <v>music</v>
      </c>
      <c r="R2466" t="str">
        <f>RIGHT($N2466,LEN($N2466) - SEARCH("/",$N2466))</f>
        <v>indie rock</v>
      </c>
      <c r="S2466" s="9">
        <f>((($J2466/60)/60)/24)+DATE(1970,1,1)</f>
        <v>42248.90042824074</v>
      </c>
      <c r="T2466" s="9">
        <f>((($I2466/60)/60)/24)+DATE(1970,1,1)</f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IF($D2467=0,0,$E2467*100/$D2467)</f>
        <v>180.14285714285714</v>
      </c>
      <c r="P2467">
        <f>$E2467/$L2467</f>
        <v>26.270833333333332</v>
      </c>
      <c r="Q2467" t="str">
        <f>LEFT($N2467,SEARCH("/",$N2467) - 1)</f>
        <v>music</v>
      </c>
      <c r="R2467" t="str">
        <f>RIGHT($N2467,LEN($N2467) - SEARCH("/",$N2467))</f>
        <v>indie rock</v>
      </c>
      <c r="S2467" s="9">
        <f>((($J2467/60)/60)/24)+DATE(1970,1,1)</f>
        <v>41145.719305555554</v>
      </c>
      <c r="T2467" s="9">
        <f>((($I2467/60)/60)/24)+DATE(1970,1,1)</f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IF($D2468=0,0,$E2468*100/$D2468)</f>
        <v>100</v>
      </c>
      <c r="P2468">
        <f>$E2468/$L2468</f>
        <v>48.07692307692308</v>
      </c>
      <c r="Q2468" t="str">
        <f>LEFT($N2468,SEARCH("/",$N2468) - 1)</f>
        <v>music</v>
      </c>
      <c r="R2468" t="str">
        <f>RIGHT($N2468,LEN($N2468) - SEARCH("/",$N2468))</f>
        <v>indie rock</v>
      </c>
      <c r="S2468" s="9">
        <f>((($J2468/60)/60)/24)+DATE(1970,1,1)</f>
        <v>41373.102465277778</v>
      </c>
      <c r="T2468" s="9">
        <f>((($I2468/60)/60)/24)+DATE(1970,1,1)</f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IF($D2469=0,0,$E2469*100/$D2469)</f>
        <v>118.5</v>
      </c>
      <c r="P2469">
        <f>$E2469/$L2469</f>
        <v>27.558139534883722</v>
      </c>
      <c r="Q2469" t="str">
        <f>LEFT($N2469,SEARCH("/",$N2469) - 1)</f>
        <v>music</v>
      </c>
      <c r="R2469" t="str">
        <f>RIGHT($N2469,LEN($N2469) - SEARCH("/",$N2469))</f>
        <v>indie rock</v>
      </c>
      <c r="S2469" s="9">
        <f>((($J2469/60)/60)/24)+DATE(1970,1,1)</f>
        <v>41025.874201388891</v>
      </c>
      <c r="T2469" s="9">
        <f>((($I2469/60)/60)/24)+DATE(1970,1,1)</f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IF($D2470=0,0,$E2470*100/$D2470)</f>
        <v>107.217</v>
      </c>
      <c r="P2470">
        <f>$E2470/$L2470</f>
        <v>36.97137931034483</v>
      </c>
      <c r="Q2470" t="str">
        <f>LEFT($N2470,SEARCH("/",$N2470) - 1)</f>
        <v>music</v>
      </c>
      <c r="R2470" t="str">
        <f>RIGHT($N2470,LEN($N2470) - SEARCH("/",$N2470))</f>
        <v>indie rock</v>
      </c>
      <c r="S2470" s="9">
        <f>((($J2470/60)/60)/24)+DATE(1970,1,1)</f>
        <v>41174.154178240737</v>
      </c>
      <c r="T2470" s="9">
        <f>((($I2470/60)/60)/24)+DATE(1970,1,1)</f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IF($D2471=0,0,$E2471*100/$D2471)</f>
        <v>113.66666666666667</v>
      </c>
      <c r="P2471">
        <f>$E2471/$L2471</f>
        <v>29.021276595744681</v>
      </c>
      <c r="Q2471" t="str">
        <f>LEFT($N2471,SEARCH("/",$N2471) - 1)</f>
        <v>music</v>
      </c>
      <c r="R2471" t="str">
        <f>RIGHT($N2471,LEN($N2471) - SEARCH("/",$N2471))</f>
        <v>indie rock</v>
      </c>
      <c r="S2471" s="9">
        <f>((($J2471/60)/60)/24)+DATE(1970,1,1)</f>
        <v>40557.429733796293</v>
      </c>
      <c r="T2471" s="9">
        <f>((($I2471/60)/60)/24)+DATE(1970,1,1)</f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IF($D2472=0,0,$E2472*100/$D2472)</f>
        <v>103.16400000000002</v>
      </c>
      <c r="P2472">
        <f>$E2472/$L2472</f>
        <v>28.65666666666667</v>
      </c>
      <c r="Q2472" t="str">
        <f>LEFT($N2472,SEARCH("/",$N2472) - 1)</f>
        <v>music</v>
      </c>
      <c r="R2472" t="str">
        <f>RIGHT($N2472,LEN($N2472) - SEARCH("/",$N2472))</f>
        <v>indie rock</v>
      </c>
      <c r="S2472" s="9">
        <f>((($J2472/60)/60)/24)+DATE(1970,1,1)</f>
        <v>41023.07471064815</v>
      </c>
      <c r="T2472" s="9">
        <f>((($I2472/60)/60)/24)+DATE(1970,1,1)</f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IF($D2473=0,0,$E2473*100/$D2473)</f>
        <v>128</v>
      </c>
      <c r="P2473">
        <f>$E2473/$L2473</f>
        <v>37.647058823529413</v>
      </c>
      <c r="Q2473" t="str">
        <f>LEFT($N2473,SEARCH("/",$N2473) - 1)</f>
        <v>music</v>
      </c>
      <c r="R2473" t="str">
        <f>RIGHT($N2473,LEN($N2473) - SEARCH("/",$N2473))</f>
        <v>indie rock</v>
      </c>
      <c r="S2473" s="9">
        <f>((($J2473/60)/60)/24)+DATE(1970,1,1)</f>
        <v>40893.992962962962</v>
      </c>
      <c r="T2473" s="9">
        <f>((($I2473/60)/60)/24)+DATE(1970,1,1)</f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IF($D2474=0,0,$E2474*100/$D2474)</f>
        <v>135.76026666666667</v>
      </c>
      <c r="P2474">
        <f>$E2474/$L2474</f>
        <v>97.904038461538462</v>
      </c>
      <c r="Q2474" t="str">
        <f>LEFT($N2474,SEARCH("/",$N2474) - 1)</f>
        <v>music</v>
      </c>
      <c r="R2474" t="str">
        <f>RIGHT($N2474,LEN($N2474) - SEARCH("/",$N2474))</f>
        <v>indie rock</v>
      </c>
      <c r="S2474" s="9">
        <f>((($J2474/60)/60)/24)+DATE(1970,1,1)</f>
        <v>40354.11550925926</v>
      </c>
      <c r="T2474" s="9">
        <f>((($I2474/60)/60)/24)+DATE(1970,1,1)</f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IF($D2475=0,0,$E2475*100/$D2475)</f>
        <v>100</v>
      </c>
      <c r="P2475">
        <f>$E2475/$L2475</f>
        <v>42.553191489361701</v>
      </c>
      <c r="Q2475" t="str">
        <f>LEFT($N2475,SEARCH("/",$N2475) - 1)</f>
        <v>music</v>
      </c>
      <c r="R2475" t="str">
        <f>RIGHT($N2475,LEN($N2475) - SEARCH("/",$N2475))</f>
        <v>indie rock</v>
      </c>
      <c r="S2475" s="9">
        <f>((($J2475/60)/60)/24)+DATE(1970,1,1)</f>
        <v>41193.748483796298</v>
      </c>
      <c r="T2475" s="9">
        <f>((($I2475/60)/60)/24)+DATE(1970,1,1)</f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IF($D2476=0,0,$E2476*100/$D2476)</f>
        <v>100.00360000000001</v>
      </c>
      <c r="P2476">
        <f>$E2476/$L2476</f>
        <v>131.58368421052631</v>
      </c>
      <c r="Q2476" t="str">
        <f>LEFT($N2476,SEARCH("/",$N2476) - 1)</f>
        <v>music</v>
      </c>
      <c r="R2476" t="str">
        <f>RIGHT($N2476,LEN($N2476) - SEARCH("/",$N2476))</f>
        <v>indie rock</v>
      </c>
      <c r="S2476" s="9">
        <f>((($J2476/60)/60)/24)+DATE(1970,1,1)</f>
        <v>40417.011296296296</v>
      </c>
      <c r="T2476" s="9">
        <f>((($I2476/60)/60)/24)+DATE(1970,1,1)</f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IF($D2477=0,0,$E2477*100/$D2477)</f>
        <v>104.72</v>
      </c>
      <c r="P2477">
        <f>$E2477/$L2477</f>
        <v>32.320987654320987</v>
      </c>
      <c r="Q2477" t="str">
        <f>LEFT($N2477,SEARCH("/",$N2477) - 1)</f>
        <v>music</v>
      </c>
      <c r="R2477" t="str">
        <f>RIGHT($N2477,LEN($N2477) - SEARCH("/",$N2477))</f>
        <v>indie rock</v>
      </c>
      <c r="S2477" s="9">
        <f>((($J2477/60)/60)/24)+DATE(1970,1,1)</f>
        <v>40310.287673611114</v>
      </c>
      <c r="T2477" s="9">
        <f>((($I2477/60)/60)/24)+DATE(1970,1,1)</f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IF($D2478=0,0,$E2478*100/$D2478)</f>
        <v>105.02249999999999</v>
      </c>
      <c r="P2478">
        <f>$E2478/$L2478</f>
        <v>61.103999999999999</v>
      </c>
      <c r="Q2478" t="str">
        <f>LEFT($N2478,SEARCH("/",$N2478) - 1)</f>
        <v>music</v>
      </c>
      <c r="R2478" t="str">
        <f>RIGHT($N2478,LEN($N2478) - SEARCH("/",$N2478))</f>
        <v>indie rock</v>
      </c>
      <c r="S2478" s="9">
        <f>((($J2478/60)/60)/24)+DATE(1970,1,1)</f>
        <v>41913.328356481477</v>
      </c>
      <c r="T2478" s="9">
        <f>((($I2478/60)/60)/24)+DATE(1970,1,1)</f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IF($D2479=0,0,$E2479*100/$D2479)</f>
        <v>171.33333333333334</v>
      </c>
      <c r="P2479">
        <f>$E2479/$L2479</f>
        <v>31.341463414634145</v>
      </c>
      <c r="Q2479" t="str">
        <f>LEFT($N2479,SEARCH("/",$N2479) - 1)</f>
        <v>music</v>
      </c>
      <c r="R2479" t="str">
        <f>RIGHT($N2479,LEN($N2479) - SEARCH("/",$N2479))</f>
        <v>indie rock</v>
      </c>
      <c r="S2479" s="9">
        <f>((($J2479/60)/60)/24)+DATE(1970,1,1)</f>
        <v>41088.691493055558</v>
      </c>
      <c r="T2479" s="9">
        <f>((($I2479/60)/60)/24)+DATE(1970,1,1)</f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IF($D2480=0,0,$E2480*100/$D2480)</f>
        <v>127.5</v>
      </c>
      <c r="P2480">
        <f>$E2480/$L2480</f>
        <v>129.1139240506329</v>
      </c>
      <c r="Q2480" t="str">
        <f>LEFT($N2480,SEARCH("/",$N2480) - 1)</f>
        <v>music</v>
      </c>
      <c r="R2480" t="str">
        <f>RIGHT($N2480,LEN($N2480) - SEARCH("/",$N2480))</f>
        <v>indie rock</v>
      </c>
      <c r="S2480" s="9">
        <f>((($J2480/60)/60)/24)+DATE(1970,1,1)</f>
        <v>41257.950381944444</v>
      </c>
      <c r="T2480" s="9">
        <f>((($I2480/60)/60)/24)+DATE(1970,1,1)</f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IF($D2481=0,0,$E2481*100/$D2481)</f>
        <v>133.44333333333333</v>
      </c>
      <c r="P2481">
        <f>$E2481/$L2481</f>
        <v>25.020624999999999</v>
      </c>
      <c r="Q2481" t="str">
        <f>LEFT($N2481,SEARCH("/",$N2481) - 1)</f>
        <v>music</v>
      </c>
      <c r="R2481" t="str">
        <f>RIGHT($N2481,LEN($N2481) - SEARCH("/",$N2481))</f>
        <v>indie rock</v>
      </c>
      <c r="S2481" s="9">
        <f>((($J2481/60)/60)/24)+DATE(1970,1,1)</f>
        <v>41107.726782407408</v>
      </c>
      <c r="T2481" s="9">
        <f>((($I2481/60)/60)/24)+DATE(1970,1,1)</f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IF($D2482=0,0,$E2482*100/$D2482)</f>
        <v>100</v>
      </c>
      <c r="P2482">
        <f>$E2482/$L2482</f>
        <v>250</v>
      </c>
      <c r="Q2482" t="str">
        <f>LEFT($N2482,SEARCH("/",$N2482) - 1)</f>
        <v>music</v>
      </c>
      <c r="R2482" t="str">
        <f>RIGHT($N2482,LEN($N2482) - SEARCH("/",$N2482))</f>
        <v>indie rock</v>
      </c>
      <c r="S2482" s="9">
        <f>((($J2482/60)/60)/24)+DATE(1970,1,1)</f>
        <v>42227.936157407406</v>
      </c>
      <c r="T2482" s="9">
        <f>((($I2482/60)/60)/24)+DATE(1970,1,1)</f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IF($D2483=0,0,$E2483*100/$D2483)</f>
        <v>112.91099999999999</v>
      </c>
      <c r="P2483">
        <f>$E2483/$L2483</f>
        <v>47.541473684210523</v>
      </c>
      <c r="Q2483" t="str">
        <f>LEFT($N2483,SEARCH("/",$N2483) - 1)</f>
        <v>music</v>
      </c>
      <c r="R2483" t="str">
        <f>RIGHT($N2483,LEN($N2483) - SEARCH("/",$N2483))</f>
        <v>indie rock</v>
      </c>
      <c r="S2483" s="9">
        <f>((($J2483/60)/60)/24)+DATE(1970,1,1)</f>
        <v>40999.645925925928</v>
      </c>
      <c r="T2483" s="9">
        <f>((($I2483/60)/60)/24)+DATE(1970,1,1)</f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IF($D2484=0,0,$E2484*100/$D2484)</f>
        <v>100.1</v>
      </c>
      <c r="P2484">
        <f>$E2484/$L2484</f>
        <v>40.04</v>
      </c>
      <c r="Q2484" t="str">
        <f>LEFT($N2484,SEARCH("/",$N2484) - 1)</f>
        <v>music</v>
      </c>
      <c r="R2484" t="str">
        <f>RIGHT($N2484,LEN($N2484) - SEARCH("/",$N2484))</f>
        <v>indie rock</v>
      </c>
      <c r="S2484" s="9">
        <f>((($J2484/60)/60)/24)+DATE(1970,1,1)</f>
        <v>40711.782210648147</v>
      </c>
      <c r="T2484" s="9">
        <f>((($I2484/60)/60)/24)+DATE(1970,1,1)</f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IF($D2485=0,0,$E2485*100/$D2485)</f>
        <v>113.72727272727273</v>
      </c>
      <c r="P2485">
        <f>$E2485/$L2485</f>
        <v>65.84210526315789</v>
      </c>
      <c r="Q2485" t="str">
        <f>LEFT($N2485,SEARCH("/",$N2485) - 1)</f>
        <v>music</v>
      </c>
      <c r="R2485" t="str">
        <f>RIGHT($N2485,LEN($N2485) - SEARCH("/",$N2485))</f>
        <v>indie rock</v>
      </c>
      <c r="S2485" s="9">
        <f>((($J2485/60)/60)/24)+DATE(1970,1,1)</f>
        <v>40970.750034722223</v>
      </c>
      <c r="T2485" s="9">
        <f>((($I2485/60)/60)/24)+DATE(1970,1,1)</f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IF($D2486=0,0,$E2486*100/$D2486)</f>
        <v>119.31742857142855</v>
      </c>
      <c r="P2486">
        <f>$E2486/$L2486</f>
        <v>46.401222222222216</v>
      </c>
      <c r="Q2486" t="str">
        <f>LEFT($N2486,SEARCH("/",$N2486) - 1)</f>
        <v>music</v>
      </c>
      <c r="R2486" t="str">
        <f>RIGHT($N2486,LEN($N2486) - SEARCH("/",$N2486))</f>
        <v>indie rock</v>
      </c>
      <c r="S2486" s="9">
        <f>((($J2486/60)/60)/24)+DATE(1970,1,1)</f>
        <v>40771.916701388887</v>
      </c>
      <c r="T2486" s="9">
        <f>((($I2486/60)/60)/24)+DATE(1970,1,1)</f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IF($D2487=0,0,$E2487*100/$D2487)</f>
        <v>103.25</v>
      </c>
      <c r="P2487">
        <f>$E2487/$L2487</f>
        <v>50.365853658536587</v>
      </c>
      <c r="Q2487" t="str">
        <f>LEFT($N2487,SEARCH("/",$N2487) - 1)</f>
        <v>music</v>
      </c>
      <c r="R2487" t="str">
        <f>RIGHT($N2487,LEN($N2487) - SEARCH("/",$N2487))</f>
        <v>indie rock</v>
      </c>
      <c r="S2487" s="9">
        <f>((($J2487/60)/60)/24)+DATE(1970,1,1)</f>
        <v>40793.998599537037</v>
      </c>
      <c r="T2487" s="9">
        <f>((($I2487/60)/60)/24)+DATE(1970,1,1)</f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IF($D2488=0,0,$E2488*100/$D2488)</f>
        <v>265.66666666666669</v>
      </c>
      <c r="P2488">
        <f>$E2488/$L2488</f>
        <v>26.566666666666666</v>
      </c>
      <c r="Q2488" t="str">
        <f>LEFT($N2488,SEARCH("/",$N2488) - 1)</f>
        <v>music</v>
      </c>
      <c r="R2488" t="str">
        <f>RIGHT($N2488,LEN($N2488) - SEARCH("/",$N2488))</f>
        <v>indie rock</v>
      </c>
      <c r="S2488" s="9">
        <f>((($J2488/60)/60)/24)+DATE(1970,1,1)</f>
        <v>40991.708055555559</v>
      </c>
      <c r="T2488" s="9">
        <f>((($I2488/60)/60)/24)+DATE(1970,1,1)</f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IF($D2489=0,0,$E2489*100/$D2489)</f>
        <v>100.05066666666667</v>
      </c>
      <c r="P2489">
        <f>$E2489/$L2489</f>
        <v>39.493684210526318</v>
      </c>
      <c r="Q2489" t="str">
        <f>LEFT($N2489,SEARCH("/",$N2489) - 1)</f>
        <v>music</v>
      </c>
      <c r="R2489" t="str">
        <f>RIGHT($N2489,LEN($N2489) - SEARCH("/",$N2489))</f>
        <v>indie rock</v>
      </c>
      <c r="S2489" s="9">
        <f>((($J2489/60)/60)/24)+DATE(1970,1,1)</f>
        <v>41026.083298611113</v>
      </c>
      <c r="T2489" s="9">
        <f>((($I2489/60)/60)/24)+DATE(1970,1,1)</f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IF($D2490=0,0,$E2490*100/$D2490)</f>
        <v>106.7</v>
      </c>
      <c r="P2490">
        <f>$E2490/$L2490</f>
        <v>49.246153846153845</v>
      </c>
      <c r="Q2490" t="str">
        <f>LEFT($N2490,SEARCH("/",$N2490) - 1)</f>
        <v>music</v>
      </c>
      <c r="R2490" t="str">
        <f>RIGHT($N2490,LEN($N2490) - SEARCH("/",$N2490))</f>
        <v>indie rock</v>
      </c>
      <c r="S2490" s="9">
        <f>((($J2490/60)/60)/24)+DATE(1970,1,1)</f>
        <v>40833.633194444446</v>
      </c>
      <c r="T2490" s="9">
        <f>((($I2490/60)/60)/24)+DATE(1970,1,1)</f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IF($D2491=0,0,$E2491*100/$D2491)</f>
        <v>133.67142857142858</v>
      </c>
      <c r="P2491">
        <f>$E2491/$L2491</f>
        <v>62.38</v>
      </c>
      <c r="Q2491" t="str">
        <f>LEFT($N2491,SEARCH("/",$N2491) - 1)</f>
        <v>music</v>
      </c>
      <c r="R2491" t="str">
        <f>RIGHT($N2491,LEN($N2491) - SEARCH("/",$N2491))</f>
        <v>indie rock</v>
      </c>
      <c r="S2491" s="9">
        <f>((($J2491/60)/60)/24)+DATE(1970,1,1)</f>
        <v>41373.690266203703</v>
      </c>
      <c r="T2491" s="9">
        <f>((($I2491/60)/60)/24)+DATE(1970,1,1)</f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IF($D2492=0,0,$E2492*100/$D2492)</f>
        <v>121.4</v>
      </c>
      <c r="P2492">
        <f>$E2492/$L2492</f>
        <v>37.9375</v>
      </c>
      <c r="Q2492" t="str">
        <f>LEFT($N2492,SEARCH("/",$N2492) - 1)</f>
        <v>music</v>
      </c>
      <c r="R2492" t="str">
        <f>RIGHT($N2492,LEN($N2492) - SEARCH("/",$N2492))</f>
        <v>indie rock</v>
      </c>
      <c r="S2492" s="9">
        <f>((($J2492/60)/60)/24)+DATE(1970,1,1)</f>
        <v>41023.227731481478</v>
      </c>
      <c r="T2492" s="9">
        <f>((($I2492/60)/60)/24)+DATE(1970,1,1)</f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IF($D2493=0,0,$E2493*100/$D2493)</f>
        <v>103.2</v>
      </c>
      <c r="P2493">
        <f>$E2493/$L2493</f>
        <v>51.6</v>
      </c>
      <c r="Q2493" t="str">
        <f>LEFT($N2493,SEARCH("/",$N2493) - 1)</f>
        <v>music</v>
      </c>
      <c r="R2493" t="str">
        <f>RIGHT($N2493,LEN($N2493) - SEARCH("/",$N2493))</f>
        <v>indie rock</v>
      </c>
      <c r="S2493" s="9">
        <f>((($J2493/60)/60)/24)+DATE(1970,1,1)</f>
        <v>40542.839282407411</v>
      </c>
      <c r="T2493" s="9">
        <f>((($I2493/60)/60)/24)+DATE(1970,1,1)</f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IF($D2494=0,0,$E2494*100/$D2494)</f>
        <v>125</v>
      </c>
      <c r="P2494">
        <f>$E2494/$L2494</f>
        <v>27.777777777777779</v>
      </c>
      <c r="Q2494" t="str">
        <f>LEFT($N2494,SEARCH("/",$N2494) - 1)</f>
        <v>music</v>
      </c>
      <c r="R2494" t="str">
        <f>RIGHT($N2494,LEN($N2494) - SEARCH("/",$N2494))</f>
        <v>indie rock</v>
      </c>
      <c r="S2494" s="9">
        <f>((($J2494/60)/60)/24)+DATE(1970,1,1)</f>
        <v>41024.985972222225</v>
      </c>
      <c r="T2494" s="9">
        <f>((($I2494/60)/60)/24)+DATE(1970,1,1)</f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IF($D2495=0,0,$E2495*100/$D2495)</f>
        <v>128.69999999999999</v>
      </c>
      <c r="P2495">
        <f>$E2495/$L2495</f>
        <v>99.382239382239376</v>
      </c>
      <c r="Q2495" t="str">
        <f>LEFT($N2495,SEARCH("/",$N2495) - 1)</f>
        <v>music</v>
      </c>
      <c r="R2495" t="str">
        <f>RIGHT($N2495,LEN($N2495) - SEARCH("/",$N2495))</f>
        <v>indie rock</v>
      </c>
      <c r="S2495" s="9">
        <f>((($J2495/60)/60)/24)+DATE(1970,1,1)</f>
        <v>41348.168287037035</v>
      </c>
      <c r="T2495" s="9">
        <f>((($I2495/60)/60)/24)+DATE(1970,1,1)</f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IF($D2496=0,0,$E2496*100/$D2496)</f>
        <v>101.00533333333334</v>
      </c>
      <c r="P2496">
        <f>$E2496/$L2496</f>
        <v>38.848205128205123</v>
      </c>
      <c r="Q2496" t="str">
        <f>LEFT($N2496,SEARCH("/",$N2496) - 1)</f>
        <v>music</v>
      </c>
      <c r="R2496" t="str">
        <f>RIGHT($N2496,LEN($N2496) - SEARCH("/",$N2496))</f>
        <v>indie rock</v>
      </c>
      <c r="S2496" s="9">
        <f>((($J2496/60)/60)/24)+DATE(1970,1,1)</f>
        <v>41022.645185185182</v>
      </c>
      <c r="T2496" s="9">
        <f>((($I2496/60)/60)/24)+DATE(1970,1,1)</f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IF($D2497=0,0,$E2497*100/$D2497)</f>
        <v>127.53666666666666</v>
      </c>
      <c r="P2497">
        <f>$E2497/$L2497</f>
        <v>45.548809523809524</v>
      </c>
      <c r="Q2497" t="str">
        <f>LEFT($N2497,SEARCH("/",$N2497) - 1)</f>
        <v>music</v>
      </c>
      <c r="R2497" t="str">
        <f>RIGHT($N2497,LEN($N2497) - SEARCH("/",$N2497))</f>
        <v>indie rock</v>
      </c>
      <c r="S2497" s="9">
        <f>((($J2497/60)/60)/24)+DATE(1970,1,1)</f>
        <v>41036.946469907409</v>
      </c>
      <c r="T2497" s="9">
        <f>((($I2497/60)/60)/24)+DATE(1970,1,1)</f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IF($D2498=0,0,$E2498*100/$D2498)</f>
        <v>100</v>
      </c>
      <c r="P2498">
        <f>$E2498/$L2498</f>
        <v>600</v>
      </c>
      <c r="Q2498" t="str">
        <f>LEFT($N2498,SEARCH("/",$N2498) - 1)</f>
        <v>music</v>
      </c>
      <c r="R2498" t="str">
        <f>RIGHT($N2498,LEN($N2498) - SEARCH("/",$N2498))</f>
        <v>indie rock</v>
      </c>
      <c r="S2498" s="9">
        <f>((($J2498/60)/60)/24)+DATE(1970,1,1)</f>
        <v>41327.996435185189</v>
      </c>
      <c r="T2498" s="9">
        <f>((($I2498/60)/60)/24)+DATE(1970,1,1)</f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IF($D2499=0,0,$E2499*100/$D2499)</f>
        <v>112.77149999999999</v>
      </c>
      <c r="P2499">
        <f>$E2499/$L2499</f>
        <v>80.551071428571419</v>
      </c>
      <c r="Q2499" t="str">
        <f>LEFT($N2499,SEARCH("/",$N2499) - 1)</f>
        <v>music</v>
      </c>
      <c r="R2499" t="str">
        <f>RIGHT($N2499,LEN($N2499) - SEARCH("/",$N2499))</f>
        <v>indie rock</v>
      </c>
      <c r="S2499" s="9">
        <f>((($J2499/60)/60)/24)+DATE(1970,1,1)</f>
        <v>40730.878912037035</v>
      </c>
      <c r="T2499" s="9">
        <f>((($I2499/60)/60)/24)+DATE(1970,1,1)</f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IF($D2500=0,0,$E2500*100/$D2500)</f>
        <v>105.6</v>
      </c>
      <c r="P2500">
        <f>$E2500/$L2500</f>
        <v>52.8</v>
      </c>
      <c r="Q2500" t="str">
        <f>LEFT($N2500,SEARCH("/",$N2500) - 1)</f>
        <v>music</v>
      </c>
      <c r="R2500" t="str">
        <f>RIGHT($N2500,LEN($N2500) - SEARCH("/",$N2500))</f>
        <v>indie rock</v>
      </c>
      <c r="S2500" s="9">
        <f>((($J2500/60)/60)/24)+DATE(1970,1,1)</f>
        <v>42017.967442129629</v>
      </c>
      <c r="T2500" s="9">
        <f>((($I2500/60)/60)/24)+DATE(1970,1,1)</f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IF($D2501=0,0,$E2501*100/$D2501)</f>
        <v>202.625</v>
      </c>
      <c r="P2501">
        <f>$E2501/$L2501</f>
        <v>47.676470588235297</v>
      </c>
      <c r="Q2501" t="str">
        <f>LEFT($N2501,SEARCH("/",$N2501) - 1)</f>
        <v>music</v>
      </c>
      <c r="R2501" t="str">
        <f>RIGHT($N2501,LEN($N2501) - SEARCH("/",$N2501))</f>
        <v>indie rock</v>
      </c>
      <c r="S2501" s="9">
        <f>((($J2501/60)/60)/24)+DATE(1970,1,1)</f>
        <v>41226.648576388885</v>
      </c>
      <c r="T2501" s="9">
        <f>((($I2501/60)/60)/24)+DATE(1970,1,1)</f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IF($D2502=0,0,$E2502*100/$D2502)</f>
        <v>113.33333333333333</v>
      </c>
      <c r="P2502">
        <f>$E2502/$L2502</f>
        <v>23.448275862068964</v>
      </c>
      <c r="Q2502" t="str">
        <f>LEFT($N2502,SEARCH("/",$N2502) - 1)</f>
        <v>music</v>
      </c>
      <c r="R2502" t="str">
        <f>RIGHT($N2502,LEN($N2502) - SEARCH("/",$N2502))</f>
        <v>indie rock</v>
      </c>
      <c r="S2502" s="9">
        <f>((($J2502/60)/60)/24)+DATE(1970,1,1)</f>
        <v>41053.772858796299</v>
      </c>
      <c r="T2502" s="9">
        <f>((($I2502/60)/60)/24)+DATE(1970,1,1)</f>
        <v>41083.772858796299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IF($D2503=0,0,$E2503*100/$D2503)</f>
        <v>2.5545454545454547</v>
      </c>
      <c r="P2503">
        <f>$E2503/$L2503</f>
        <v>40.142857142857146</v>
      </c>
      <c r="Q2503" t="str">
        <f>LEFT($N2503,SEARCH("/",$N2503) - 1)</f>
        <v>food</v>
      </c>
      <c r="R2503" t="str">
        <f>RIGHT($N2503,LEN($N2503) - SEARCH("/",$N2503))</f>
        <v>restaurants</v>
      </c>
      <c r="S2503" s="9">
        <f>((($J2503/60)/60)/24)+DATE(1970,1,1)</f>
        <v>42244.776666666665</v>
      </c>
      <c r="T2503" s="9">
        <f>((($I2503/60)/60)/24)+DATE(1970,1,1)</f>
        <v>42274.776666666665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IF($D2504=0,0,$E2504*100/$D2504)</f>
        <v>7.8181818181818186E-2</v>
      </c>
      <c r="P2504">
        <f>$E2504/$L2504</f>
        <v>17.2</v>
      </c>
      <c r="Q2504" t="str">
        <f>LEFT($N2504,SEARCH("/",$N2504) - 1)</f>
        <v>food</v>
      </c>
      <c r="R2504" t="str">
        <f>RIGHT($N2504,LEN($N2504) - SEARCH("/",$N2504))</f>
        <v>restaurants</v>
      </c>
      <c r="S2504" s="9">
        <f>((($J2504/60)/60)/24)+DATE(1970,1,1)</f>
        <v>41858.825439814813</v>
      </c>
      <c r="T2504" s="9">
        <f>((($I2504/60)/60)/24)+DATE(1970,1,1)</f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IF($D2505=0,0,$E2505*100/$D2505)</f>
        <v>0</v>
      </c>
      <c r="P2505" t="e">
        <f>$E2505/$L2505</f>
        <v>#DIV/0!</v>
      </c>
      <c r="Q2505" t="str">
        <f>LEFT($N2505,SEARCH("/",$N2505) - 1)</f>
        <v>food</v>
      </c>
      <c r="R2505" t="str">
        <f>RIGHT($N2505,LEN($N2505) - SEARCH("/",$N2505))</f>
        <v>restaurants</v>
      </c>
      <c r="S2505" s="9">
        <f>((($J2505/60)/60)/24)+DATE(1970,1,1)</f>
        <v>42498.899398148147</v>
      </c>
      <c r="T2505" s="9">
        <f>((($I2505/60)/60)/24)+DATE(1970,1,1)</f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IF($D2506=0,0,$E2506*100/$D2506)</f>
        <v>0</v>
      </c>
      <c r="P2506" t="e">
        <f>$E2506/$L2506</f>
        <v>#DIV/0!</v>
      </c>
      <c r="Q2506" t="str">
        <f>LEFT($N2506,SEARCH("/",$N2506) - 1)</f>
        <v>food</v>
      </c>
      <c r="R2506" t="str">
        <f>RIGHT($N2506,LEN($N2506) - SEARCH("/",$N2506))</f>
        <v>restaurants</v>
      </c>
      <c r="S2506" s="9">
        <f>((($J2506/60)/60)/24)+DATE(1970,1,1)</f>
        <v>41928.015439814815</v>
      </c>
      <c r="T2506" s="9">
        <f>((($I2506/60)/60)/24)+DATE(1970,1,1)</f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IF($D2507=0,0,$E2507*100/$D2507)</f>
        <v>0</v>
      </c>
      <c r="P2507" t="e">
        <f>$E2507/$L2507</f>
        <v>#DIV/0!</v>
      </c>
      <c r="Q2507" t="str">
        <f>LEFT($N2507,SEARCH("/",$N2507) - 1)</f>
        <v>food</v>
      </c>
      <c r="R2507" t="str">
        <f>RIGHT($N2507,LEN($N2507) - SEARCH("/",$N2507))</f>
        <v>restaurants</v>
      </c>
      <c r="S2507" s="9">
        <f>((($J2507/60)/60)/24)+DATE(1970,1,1)</f>
        <v>42047.05574074074</v>
      </c>
      <c r="T2507" s="9">
        <f>((($I2507/60)/60)/24)+DATE(1970,1,1)</f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IF($D2508=0,0,$E2508*100/$D2508)</f>
        <v>0.6</v>
      </c>
      <c r="P2508">
        <f>$E2508/$L2508</f>
        <v>15</v>
      </c>
      <c r="Q2508" t="str">
        <f>LEFT($N2508,SEARCH("/",$N2508) - 1)</f>
        <v>food</v>
      </c>
      <c r="R2508" t="str">
        <f>RIGHT($N2508,LEN($N2508) - SEARCH("/",$N2508))</f>
        <v>restaurants</v>
      </c>
      <c r="S2508" s="9">
        <f>((($J2508/60)/60)/24)+DATE(1970,1,1)</f>
        <v>42258.297094907408</v>
      </c>
      <c r="T2508" s="9">
        <f>((($I2508/60)/60)/24)+DATE(1970,1,1)</f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IF($D2509=0,0,$E2509*100/$D2509)</f>
        <v>0</v>
      </c>
      <c r="P2509" t="e">
        <f>$E2509/$L2509</f>
        <v>#DIV/0!</v>
      </c>
      <c r="Q2509" t="str">
        <f>LEFT($N2509,SEARCH("/",$N2509) - 1)</f>
        <v>food</v>
      </c>
      <c r="R2509" t="str">
        <f>RIGHT($N2509,LEN($N2509) - SEARCH("/",$N2509))</f>
        <v>restaurants</v>
      </c>
      <c r="S2509" s="9">
        <f>((($J2509/60)/60)/24)+DATE(1970,1,1)</f>
        <v>42105.072962962964</v>
      </c>
      <c r="T2509" s="9">
        <f>((($I2509/60)/60)/24)+DATE(1970,1,1)</f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IF($D2510=0,0,$E2510*100/$D2510)</f>
        <v>0</v>
      </c>
      <c r="P2510" t="e">
        <f>$E2510/$L2510</f>
        <v>#DIV/0!</v>
      </c>
      <c r="Q2510" t="str">
        <f>LEFT($N2510,SEARCH("/",$N2510) - 1)</f>
        <v>food</v>
      </c>
      <c r="R2510" t="str">
        <f>RIGHT($N2510,LEN($N2510) - SEARCH("/",$N2510))</f>
        <v>restaurants</v>
      </c>
      <c r="S2510" s="9">
        <f>((($J2510/60)/60)/24)+DATE(1970,1,1)</f>
        <v>41835.951782407406</v>
      </c>
      <c r="T2510" s="9">
        <f>((($I2510/60)/60)/24)+DATE(1970,1,1)</f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IF($D2511=0,0,$E2511*100/$D2511)</f>
        <v>1.0526315789473684</v>
      </c>
      <c r="P2511">
        <f>$E2511/$L2511</f>
        <v>35.714285714285715</v>
      </c>
      <c r="Q2511" t="str">
        <f>LEFT($N2511,SEARCH("/",$N2511) - 1)</f>
        <v>food</v>
      </c>
      <c r="R2511" t="str">
        <f>RIGHT($N2511,LEN($N2511) - SEARCH("/",$N2511))</f>
        <v>restaurants</v>
      </c>
      <c r="S2511" s="9">
        <f>((($J2511/60)/60)/24)+DATE(1970,1,1)</f>
        <v>42058.809594907405</v>
      </c>
      <c r="T2511" s="9">
        <f>((($I2511/60)/60)/24)+DATE(1970,1,1)</f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IF($D2512=0,0,$E2512*100/$D2512)</f>
        <v>0.15</v>
      </c>
      <c r="P2512">
        <f>$E2512/$L2512</f>
        <v>37.5</v>
      </c>
      <c r="Q2512" t="str">
        <f>LEFT($N2512,SEARCH("/",$N2512) - 1)</f>
        <v>food</v>
      </c>
      <c r="R2512" t="str">
        <f>RIGHT($N2512,LEN($N2512) - SEARCH("/",$N2512))</f>
        <v>restaurants</v>
      </c>
      <c r="S2512" s="9">
        <f>((($J2512/60)/60)/24)+DATE(1970,1,1)</f>
        <v>42078.997361111105</v>
      </c>
      <c r="T2512" s="9">
        <f>((($I2512/60)/60)/24)+DATE(1970,1,1)</f>
        <v>42138.997361111105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IF($D2513=0,0,$E2513*100/$D2513)</f>
        <v>0</v>
      </c>
      <c r="P2513" t="e">
        <f>$E2513/$L2513</f>
        <v>#DIV/0!</v>
      </c>
      <c r="Q2513" t="str">
        <f>LEFT($N2513,SEARCH("/",$N2513) - 1)</f>
        <v>food</v>
      </c>
      <c r="R2513" t="str">
        <f>RIGHT($N2513,LEN($N2513) - SEARCH("/",$N2513))</f>
        <v>restaurants</v>
      </c>
      <c r="S2513" s="9">
        <f>((($J2513/60)/60)/24)+DATE(1970,1,1)</f>
        <v>42371.446909722217</v>
      </c>
      <c r="T2513" s="9">
        <f>((($I2513/60)/60)/24)+DATE(1970,1,1)</f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IF($D2514=0,0,$E2514*100/$D2514)</f>
        <v>0</v>
      </c>
      <c r="P2514" t="e">
        <f>$E2514/$L2514</f>
        <v>#DIV/0!</v>
      </c>
      <c r="Q2514" t="str">
        <f>LEFT($N2514,SEARCH("/",$N2514) - 1)</f>
        <v>food</v>
      </c>
      <c r="R2514" t="str">
        <f>RIGHT($N2514,LEN($N2514) - SEARCH("/",$N2514))</f>
        <v>restaurants</v>
      </c>
      <c r="S2514" s="9">
        <f>((($J2514/60)/60)/24)+DATE(1970,1,1)</f>
        <v>41971.876863425925</v>
      </c>
      <c r="T2514" s="9">
        <f>((($I2514/60)/60)/24)+DATE(1970,1,1)</f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IF($D2515=0,0,$E2515*100/$D2515)</f>
        <v>0</v>
      </c>
      <c r="P2515" t="e">
        <f>$E2515/$L2515</f>
        <v>#DIV/0!</v>
      </c>
      <c r="Q2515" t="str">
        <f>LEFT($N2515,SEARCH("/",$N2515) - 1)</f>
        <v>food</v>
      </c>
      <c r="R2515" t="str">
        <f>RIGHT($N2515,LEN($N2515) - SEARCH("/",$N2515))</f>
        <v>restaurants</v>
      </c>
      <c r="S2515" s="9">
        <f>((($J2515/60)/60)/24)+DATE(1970,1,1)</f>
        <v>42732.00681712963</v>
      </c>
      <c r="T2515" s="9">
        <f>((($I2515/60)/60)/24)+DATE(1970,1,1)</f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IF($D2516=0,0,$E2516*100/$D2516)</f>
        <v>1.75</v>
      </c>
      <c r="P2516">
        <f>$E2516/$L2516</f>
        <v>52.5</v>
      </c>
      <c r="Q2516" t="str">
        <f>LEFT($N2516,SEARCH("/",$N2516) - 1)</f>
        <v>food</v>
      </c>
      <c r="R2516" t="str">
        <f>RIGHT($N2516,LEN($N2516) - SEARCH("/",$N2516))</f>
        <v>restaurants</v>
      </c>
      <c r="S2516" s="9">
        <f>((($J2516/60)/60)/24)+DATE(1970,1,1)</f>
        <v>41854.389780092592</v>
      </c>
      <c r="T2516" s="9">
        <f>((($I2516/60)/60)/24)+DATE(1970,1,1)</f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IF($D2517=0,0,$E2517*100/$D2517)</f>
        <v>18.600000000000001</v>
      </c>
      <c r="P2517">
        <f>$E2517/$L2517</f>
        <v>77.5</v>
      </c>
      <c r="Q2517" t="str">
        <f>LEFT($N2517,SEARCH("/",$N2517) - 1)</f>
        <v>food</v>
      </c>
      <c r="R2517" t="str">
        <f>RIGHT($N2517,LEN($N2517) - SEARCH("/",$N2517))</f>
        <v>restaurants</v>
      </c>
      <c r="S2517" s="9">
        <f>((($J2517/60)/60)/24)+DATE(1970,1,1)</f>
        <v>42027.839733796296</v>
      </c>
      <c r="T2517" s="9">
        <f>((($I2517/60)/60)/24)+DATE(1970,1,1)</f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IF($D2518=0,0,$E2518*100/$D2518)</f>
        <v>0</v>
      </c>
      <c r="P2518" t="e">
        <f>$E2518/$L2518</f>
        <v>#DIV/0!</v>
      </c>
      <c r="Q2518" t="str">
        <f>LEFT($N2518,SEARCH("/",$N2518) - 1)</f>
        <v>food</v>
      </c>
      <c r="R2518" t="str">
        <f>RIGHT($N2518,LEN($N2518) - SEARCH("/",$N2518))</f>
        <v>restaurants</v>
      </c>
      <c r="S2518" s="9">
        <f>((($J2518/60)/60)/24)+DATE(1970,1,1)</f>
        <v>41942.653379629628</v>
      </c>
      <c r="T2518" s="9">
        <f>((($I2518/60)/60)/24)+DATE(1970,1,1)</f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IF($D2519=0,0,$E2519*100/$D2519)</f>
        <v>9.8166666666666664</v>
      </c>
      <c r="P2519">
        <f>$E2519/$L2519</f>
        <v>53.545454545454547</v>
      </c>
      <c r="Q2519" t="str">
        <f>LEFT($N2519,SEARCH("/",$N2519) - 1)</f>
        <v>food</v>
      </c>
      <c r="R2519" t="str">
        <f>RIGHT($N2519,LEN($N2519) - SEARCH("/",$N2519))</f>
        <v>restaurants</v>
      </c>
      <c r="S2519" s="9">
        <f>((($J2519/60)/60)/24)+DATE(1970,1,1)</f>
        <v>42052.802430555559</v>
      </c>
      <c r="T2519" s="9">
        <f>((($I2519/60)/60)/24)+DATE(1970,1,1)</f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IF($D2520=0,0,$E2520*100/$D2520)</f>
        <v>0</v>
      </c>
      <c r="P2520" t="e">
        <f>$E2520/$L2520</f>
        <v>#DIV/0!</v>
      </c>
      <c r="Q2520" t="str">
        <f>LEFT($N2520,SEARCH("/",$N2520) - 1)</f>
        <v>food</v>
      </c>
      <c r="R2520" t="str">
        <f>RIGHT($N2520,LEN($N2520) - SEARCH("/",$N2520))</f>
        <v>restaurants</v>
      </c>
      <c r="S2520" s="9">
        <f>((($J2520/60)/60)/24)+DATE(1970,1,1)</f>
        <v>41926.680879629632</v>
      </c>
      <c r="T2520" s="9">
        <f>((($I2520/60)/60)/24)+DATE(1970,1,1)</f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IF($D2521=0,0,$E2521*100/$D2521)</f>
        <v>4.3333333333333335E-2</v>
      </c>
      <c r="P2521">
        <f>$E2521/$L2521</f>
        <v>16.25</v>
      </c>
      <c r="Q2521" t="str">
        <f>LEFT($N2521,SEARCH("/",$N2521) - 1)</f>
        <v>food</v>
      </c>
      <c r="R2521" t="str">
        <f>RIGHT($N2521,LEN($N2521) - SEARCH("/",$N2521))</f>
        <v>restaurants</v>
      </c>
      <c r="S2521" s="9">
        <f>((($J2521/60)/60)/24)+DATE(1970,1,1)</f>
        <v>41809.155138888891</v>
      </c>
      <c r="T2521" s="9">
        <f>((($I2521/60)/60)/24)+DATE(1970,1,1)</f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IF($D2522=0,0,$E2522*100/$D2522)</f>
        <v>0</v>
      </c>
      <c r="P2522" t="e">
        <f>$E2522/$L2522</f>
        <v>#DIV/0!</v>
      </c>
      <c r="Q2522" t="str">
        <f>LEFT($N2522,SEARCH("/",$N2522) - 1)</f>
        <v>food</v>
      </c>
      <c r="R2522" t="str">
        <f>RIGHT($N2522,LEN($N2522) - SEARCH("/",$N2522))</f>
        <v>restaurants</v>
      </c>
      <c r="S2522" s="9">
        <f>((($J2522/60)/60)/24)+DATE(1970,1,1)</f>
        <v>42612.600520833337</v>
      </c>
      <c r="T2522" s="9">
        <f>((($I2522/60)/60)/24)+DATE(1970,1,1)</f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IF($D2523=0,0,$E2523*100/$D2523)</f>
        <v>109.48792</v>
      </c>
      <c r="P2523">
        <f>$E2523/$L2523</f>
        <v>103.68174242424243</v>
      </c>
      <c r="Q2523" t="str">
        <f>LEFT($N2523,SEARCH("/",$N2523) - 1)</f>
        <v>music</v>
      </c>
      <c r="R2523" t="str">
        <f>RIGHT($N2523,LEN($N2523) - SEARCH("/",$N2523))</f>
        <v>classical music</v>
      </c>
      <c r="S2523" s="9">
        <f>((($J2523/60)/60)/24)+DATE(1970,1,1)</f>
        <v>42269.967835648145</v>
      </c>
      <c r="T2523" s="9">
        <f>((($I2523/60)/60)/24)+DATE(1970,1,1)</f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IF($D2524=0,0,$E2524*100/$D2524)</f>
        <v>100</v>
      </c>
      <c r="P2524">
        <f>$E2524/$L2524</f>
        <v>185.18518518518519</v>
      </c>
      <c r="Q2524" t="str">
        <f>LEFT($N2524,SEARCH("/",$N2524) - 1)</f>
        <v>music</v>
      </c>
      <c r="R2524" t="str">
        <f>RIGHT($N2524,LEN($N2524) - SEARCH("/",$N2524))</f>
        <v>classical music</v>
      </c>
      <c r="S2524" s="9">
        <f>((($J2524/60)/60)/24)+DATE(1970,1,1)</f>
        <v>42460.573611111111</v>
      </c>
      <c r="T2524" s="9">
        <f>((($I2524/60)/60)/24)+DATE(1970,1,1)</f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IF($D2525=0,0,$E2525*100/$D2525)</f>
        <v>156.44444444444446</v>
      </c>
      <c r="P2525">
        <f>$E2525/$L2525</f>
        <v>54.153846153846153</v>
      </c>
      <c r="Q2525" t="str">
        <f>LEFT($N2525,SEARCH("/",$N2525) - 1)</f>
        <v>music</v>
      </c>
      <c r="R2525" t="str">
        <f>RIGHT($N2525,LEN($N2525) - SEARCH("/",$N2525))</f>
        <v>classical music</v>
      </c>
      <c r="S2525" s="9">
        <f>((($J2525/60)/60)/24)+DATE(1970,1,1)</f>
        <v>41930.975601851853</v>
      </c>
      <c r="T2525" s="9">
        <f>((($I2525/60)/60)/24)+DATE(1970,1,1)</f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IF($D2526=0,0,$E2526*100/$D2526)</f>
        <v>101.6</v>
      </c>
      <c r="P2526">
        <f>$E2526/$L2526</f>
        <v>177.2093023255814</v>
      </c>
      <c r="Q2526" t="str">
        <f>LEFT($N2526,SEARCH("/",$N2526) - 1)</f>
        <v>music</v>
      </c>
      <c r="R2526" t="str">
        <f>RIGHT($N2526,LEN($N2526) - SEARCH("/",$N2526))</f>
        <v>classical music</v>
      </c>
      <c r="S2526" s="9">
        <f>((($J2526/60)/60)/24)+DATE(1970,1,1)</f>
        <v>41961.807372685187</v>
      </c>
      <c r="T2526" s="9">
        <f>((($I2526/60)/60)/24)+DATE(1970,1,1)</f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IF($D2527=0,0,$E2527*100/$D2527)</f>
        <v>100.325</v>
      </c>
      <c r="P2527">
        <f>$E2527/$L2527</f>
        <v>100.325</v>
      </c>
      <c r="Q2527" t="str">
        <f>LEFT($N2527,SEARCH("/",$N2527) - 1)</f>
        <v>music</v>
      </c>
      <c r="R2527" t="str">
        <f>RIGHT($N2527,LEN($N2527) - SEARCH("/",$N2527))</f>
        <v>classical music</v>
      </c>
      <c r="S2527" s="9">
        <f>((($J2527/60)/60)/24)+DATE(1970,1,1)</f>
        <v>41058.844571759262</v>
      </c>
      <c r="T2527" s="9">
        <f>((($I2527/60)/60)/24)+DATE(1970,1,1)</f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IF($D2528=0,0,$E2528*100/$D2528)</f>
        <v>112.95</v>
      </c>
      <c r="P2528">
        <f>$E2528/$L2528</f>
        <v>136.90909090909091</v>
      </c>
      <c r="Q2528" t="str">
        <f>LEFT($N2528,SEARCH("/",$N2528) - 1)</f>
        <v>music</v>
      </c>
      <c r="R2528" t="str">
        <f>RIGHT($N2528,LEN($N2528) - SEARCH("/",$N2528))</f>
        <v>classical music</v>
      </c>
      <c r="S2528" s="9">
        <f>((($J2528/60)/60)/24)+DATE(1970,1,1)</f>
        <v>41953.091134259259</v>
      </c>
      <c r="T2528" s="9">
        <f>((($I2528/60)/60)/24)+DATE(1970,1,1)</f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IF($D2529=0,0,$E2529*100/$D2529)</f>
        <v>102.125</v>
      </c>
      <c r="P2529">
        <f>$E2529/$L2529</f>
        <v>57.535211267605632</v>
      </c>
      <c r="Q2529" t="str">
        <f>LEFT($N2529,SEARCH("/",$N2529) - 1)</f>
        <v>music</v>
      </c>
      <c r="R2529" t="str">
        <f>RIGHT($N2529,LEN($N2529) - SEARCH("/",$N2529))</f>
        <v>classical music</v>
      </c>
      <c r="S2529" s="9">
        <f>((($J2529/60)/60)/24)+DATE(1970,1,1)</f>
        <v>41546.75105324074</v>
      </c>
      <c r="T2529" s="9">
        <f>((($I2529/60)/60)/24)+DATE(1970,1,1)</f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IF($D2530=0,0,$E2530*100/$D2530)</f>
        <v>107.24975000000001</v>
      </c>
      <c r="P2530">
        <f>$E2530/$L2530</f>
        <v>52.962839506172834</v>
      </c>
      <c r="Q2530" t="str">
        <f>LEFT($N2530,SEARCH("/",$N2530) - 1)</f>
        <v>music</v>
      </c>
      <c r="R2530" t="str">
        <f>RIGHT($N2530,LEN($N2530) - SEARCH("/",$N2530))</f>
        <v>classical music</v>
      </c>
      <c r="S2530" s="9">
        <f>((($J2530/60)/60)/24)+DATE(1970,1,1)</f>
        <v>42217.834525462968</v>
      </c>
      <c r="T2530" s="9">
        <f>((($I2530/60)/60)/24)+DATE(1970,1,1)</f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IF($D2531=0,0,$E2531*100/$D2531)</f>
        <v>104.28333333333333</v>
      </c>
      <c r="P2531">
        <f>$E2531/$L2531</f>
        <v>82.328947368421055</v>
      </c>
      <c r="Q2531" t="str">
        <f>LEFT($N2531,SEARCH("/",$N2531) - 1)</f>
        <v>music</v>
      </c>
      <c r="R2531" t="str">
        <f>RIGHT($N2531,LEN($N2531) - SEARCH("/",$N2531))</f>
        <v>classical music</v>
      </c>
      <c r="S2531" s="9">
        <f>((($J2531/60)/60)/24)+DATE(1970,1,1)</f>
        <v>40948.080729166664</v>
      </c>
      <c r="T2531" s="9">
        <f>((($I2531/60)/60)/24)+DATE(1970,1,1)</f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IF($D2532=0,0,$E2532*100/$D2532)</f>
        <v>100</v>
      </c>
      <c r="P2532">
        <f>$E2532/$L2532</f>
        <v>135.41666666666666</v>
      </c>
      <c r="Q2532" t="str">
        <f>LEFT($N2532,SEARCH("/",$N2532) - 1)</f>
        <v>music</v>
      </c>
      <c r="R2532" t="str">
        <f>RIGHT($N2532,LEN($N2532) - SEARCH("/",$N2532))</f>
        <v>classical music</v>
      </c>
      <c r="S2532" s="9">
        <f>((($J2532/60)/60)/24)+DATE(1970,1,1)</f>
        <v>42081.864641203705</v>
      </c>
      <c r="T2532" s="9">
        <f>((($I2532/60)/60)/24)+DATE(1970,1,1)</f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IF($D2533=0,0,$E2533*100/$D2533)</f>
        <v>100.4</v>
      </c>
      <c r="P2533">
        <f>$E2533/$L2533</f>
        <v>74.06557377049181</v>
      </c>
      <c r="Q2533" t="str">
        <f>LEFT($N2533,SEARCH("/",$N2533) - 1)</f>
        <v>music</v>
      </c>
      <c r="R2533" t="str">
        <f>RIGHT($N2533,LEN($N2533) - SEARCH("/",$N2533))</f>
        <v>classical music</v>
      </c>
      <c r="S2533" s="9">
        <f>((($J2533/60)/60)/24)+DATE(1970,1,1)</f>
        <v>42208.680023148147</v>
      </c>
      <c r="T2533" s="9">
        <f>((($I2533/60)/60)/24)+DATE(1970,1,1)</f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IF($D2534=0,0,$E2534*100/$D2534)</f>
        <v>126.125</v>
      </c>
      <c r="P2534">
        <f>$E2534/$L2534</f>
        <v>84.083333333333329</v>
      </c>
      <c r="Q2534" t="str">
        <f>LEFT($N2534,SEARCH("/",$N2534) - 1)</f>
        <v>music</v>
      </c>
      <c r="R2534" t="str">
        <f>RIGHT($N2534,LEN($N2534) - SEARCH("/",$N2534))</f>
        <v>classical music</v>
      </c>
      <c r="S2534" s="9">
        <f>((($J2534/60)/60)/24)+DATE(1970,1,1)</f>
        <v>41107.849143518521</v>
      </c>
      <c r="T2534" s="9">
        <f>((($I2534/60)/60)/24)+DATE(1970,1,1)</f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IF($D2535=0,0,$E2535*100/$D2535)</f>
        <v>110.66666666666667</v>
      </c>
      <c r="P2535">
        <f>$E2535/$L2535</f>
        <v>61.029411764705884</v>
      </c>
      <c r="Q2535" t="str">
        <f>LEFT($N2535,SEARCH("/",$N2535) - 1)</f>
        <v>music</v>
      </c>
      <c r="R2535" t="str">
        <f>RIGHT($N2535,LEN($N2535) - SEARCH("/",$N2535))</f>
        <v>classical music</v>
      </c>
      <c r="S2535" s="9">
        <f>((($J2535/60)/60)/24)+DATE(1970,1,1)</f>
        <v>41304.751284722224</v>
      </c>
      <c r="T2535" s="9">
        <f>((($I2535/60)/60)/24)+DATE(1970,1,1)</f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IF($D2536=0,0,$E2536*100/$D2536)</f>
        <v>105</v>
      </c>
      <c r="P2536">
        <f>$E2536/$L2536</f>
        <v>150</v>
      </c>
      <c r="Q2536" t="str">
        <f>LEFT($N2536,SEARCH("/",$N2536) - 1)</f>
        <v>music</v>
      </c>
      <c r="R2536" t="str">
        <f>RIGHT($N2536,LEN($N2536) - SEARCH("/",$N2536))</f>
        <v>classical music</v>
      </c>
      <c r="S2536" s="9">
        <f>((($J2536/60)/60)/24)+DATE(1970,1,1)</f>
        <v>40127.700370370374</v>
      </c>
      <c r="T2536" s="9">
        <f>((($I2536/60)/60)/24)+DATE(1970,1,1)</f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IF($D2537=0,0,$E2537*100/$D2537)</f>
        <v>103.77500000000001</v>
      </c>
      <c r="P2537">
        <f>$E2537/$L2537</f>
        <v>266.08974358974359</v>
      </c>
      <c r="Q2537" t="str">
        <f>LEFT($N2537,SEARCH("/",$N2537) - 1)</f>
        <v>music</v>
      </c>
      <c r="R2537" t="str">
        <f>RIGHT($N2537,LEN($N2537) - SEARCH("/",$N2537))</f>
        <v>classical music</v>
      </c>
      <c r="S2537" s="9">
        <f>((($J2537/60)/60)/24)+DATE(1970,1,1)</f>
        <v>41943.791030092594</v>
      </c>
      <c r="T2537" s="9">
        <f>((($I2537/60)/60)/24)+DATE(1970,1,1)</f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IF($D2538=0,0,$E2538*100/$D2538)</f>
        <v>116</v>
      </c>
      <c r="P2538">
        <f>$E2538/$L2538</f>
        <v>7.25</v>
      </c>
      <c r="Q2538" t="str">
        <f>LEFT($N2538,SEARCH("/",$N2538) - 1)</f>
        <v>music</v>
      </c>
      <c r="R2538" t="str">
        <f>RIGHT($N2538,LEN($N2538) - SEARCH("/",$N2538))</f>
        <v>classical music</v>
      </c>
      <c r="S2538" s="9">
        <f>((($J2538/60)/60)/24)+DATE(1970,1,1)</f>
        <v>41464.106087962966</v>
      </c>
      <c r="T2538" s="9">
        <f>((($I2538/60)/60)/24)+DATE(1970,1,1)</f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IF($D2539=0,0,$E2539*100/$D2539)</f>
        <v>110</v>
      </c>
      <c r="P2539">
        <f>$E2539/$L2539</f>
        <v>100</v>
      </c>
      <c r="Q2539" t="str">
        <f>LEFT($N2539,SEARCH("/",$N2539) - 1)</f>
        <v>music</v>
      </c>
      <c r="R2539" t="str">
        <f>RIGHT($N2539,LEN($N2539) - SEARCH("/",$N2539))</f>
        <v>classical music</v>
      </c>
      <c r="S2539" s="9">
        <f>((($J2539/60)/60)/24)+DATE(1970,1,1)</f>
        <v>40696.648784722223</v>
      </c>
      <c r="T2539" s="9">
        <f>((($I2539/60)/60)/24)+DATE(1970,1,1)</f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IF($D2540=0,0,$E2540*100/$D2540)</f>
        <v>113.01761111111109</v>
      </c>
      <c r="P2540">
        <f>$E2540/$L2540</f>
        <v>109.96308108108107</v>
      </c>
      <c r="Q2540" t="str">
        <f>LEFT($N2540,SEARCH("/",$N2540) - 1)</f>
        <v>music</v>
      </c>
      <c r="R2540" t="str">
        <f>RIGHT($N2540,LEN($N2540) - SEARCH("/",$N2540))</f>
        <v>classical music</v>
      </c>
      <c r="S2540" s="9">
        <f>((($J2540/60)/60)/24)+DATE(1970,1,1)</f>
        <v>41298.509965277779</v>
      </c>
      <c r="T2540" s="9">
        <f>((($I2540/60)/60)/24)+DATE(1970,1,1)</f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IF($D2541=0,0,$E2541*100/$D2541)</f>
        <v>100.25</v>
      </c>
      <c r="P2541">
        <f>$E2541/$L2541</f>
        <v>169.91525423728814</v>
      </c>
      <c r="Q2541" t="str">
        <f>LEFT($N2541,SEARCH("/",$N2541) - 1)</f>
        <v>music</v>
      </c>
      <c r="R2541" t="str">
        <f>RIGHT($N2541,LEN($N2541) - SEARCH("/",$N2541))</f>
        <v>classical music</v>
      </c>
      <c r="S2541" s="9">
        <f>((($J2541/60)/60)/24)+DATE(1970,1,1)</f>
        <v>41977.902222222227</v>
      </c>
      <c r="T2541" s="9">
        <f>((($I2541/60)/60)/24)+DATE(1970,1,1)</f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IF($D2542=0,0,$E2542*100/$D2542)</f>
        <v>103.4</v>
      </c>
      <c r="P2542">
        <f>$E2542/$L2542</f>
        <v>95.740740740740748</v>
      </c>
      <c r="Q2542" t="str">
        <f>LEFT($N2542,SEARCH("/",$N2542) - 1)</f>
        <v>music</v>
      </c>
      <c r="R2542" t="str">
        <f>RIGHT($N2542,LEN($N2542) - SEARCH("/",$N2542))</f>
        <v>classical music</v>
      </c>
      <c r="S2542" s="9">
        <f>((($J2542/60)/60)/24)+DATE(1970,1,1)</f>
        <v>40785.675011574072</v>
      </c>
      <c r="T2542" s="9">
        <f>((($I2542/60)/60)/24)+DATE(1970,1,1)</f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IF($D2543=0,0,$E2543*100/$D2543)</f>
        <v>107.02857142857142</v>
      </c>
      <c r="P2543">
        <f>$E2543/$L2543</f>
        <v>59.460317460317462</v>
      </c>
      <c r="Q2543" t="str">
        <f>LEFT($N2543,SEARCH("/",$N2543) - 1)</f>
        <v>music</v>
      </c>
      <c r="R2543" t="str">
        <f>RIGHT($N2543,LEN($N2543) - SEARCH("/",$N2543))</f>
        <v>classical music</v>
      </c>
      <c r="S2543" s="9">
        <f>((($J2543/60)/60)/24)+DATE(1970,1,1)</f>
        <v>41483.449282407404</v>
      </c>
      <c r="T2543" s="9">
        <f>((($I2543/60)/60)/24)+DATE(1970,1,1)</f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IF($D2544=0,0,$E2544*100/$D2544)</f>
        <v>103.57142857142857</v>
      </c>
      <c r="P2544">
        <f>$E2544/$L2544</f>
        <v>55.769230769230766</v>
      </c>
      <c r="Q2544" t="str">
        <f>LEFT($N2544,SEARCH("/",$N2544) - 1)</f>
        <v>music</v>
      </c>
      <c r="R2544" t="str">
        <f>RIGHT($N2544,LEN($N2544) - SEARCH("/",$N2544))</f>
        <v>classical music</v>
      </c>
      <c r="S2544" s="9">
        <f>((($J2544/60)/60)/24)+DATE(1970,1,1)</f>
        <v>41509.426585648151</v>
      </c>
      <c r="T2544" s="9">
        <f>((($I2544/60)/60)/24)+DATE(1970,1,1)</f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IF($D2545=0,0,$E2545*100/$D2545)</f>
        <v>156.4</v>
      </c>
      <c r="P2545">
        <f>$E2545/$L2545</f>
        <v>30.076923076923077</v>
      </c>
      <c r="Q2545" t="str">
        <f>LEFT($N2545,SEARCH("/",$N2545) - 1)</f>
        <v>music</v>
      </c>
      <c r="R2545" t="str">
        <f>RIGHT($N2545,LEN($N2545) - SEARCH("/",$N2545))</f>
        <v>classical music</v>
      </c>
      <c r="S2545" s="9">
        <f>((($J2545/60)/60)/24)+DATE(1970,1,1)</f>
        <v>40514.107615740737</v>
      </c>
      <c r="T2545" s="9">
        <f>((($I2545/60)/60)/24)+DATE(1970,1,1)</f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IF($D2546=0,0,$E2546*100/$D2546)</f>
        <v>100.82</v>
      </c>
      <c r="P2546">
        <f>$E2546/$L2546</f>
        <v>88.438596491228068</v>
      </c>
      <c r="Q2546" t="str">
        <f>LEFT($N2546,SEARCH("/",$N2546) - 1)</f>
        <v>music</v>
      </c>
      <c r="R2546" t="str">
        <f>RIGHT($N2546,LEN($N2546) - SEARCH("/",$N2546))</f>
        <v>classical music</v>
      </c>
      <c r="S2546" s="9">
        <f>((($J2546/60)/60)/24)+DATE(1970,1,1)</f>
        <v>41068.520474537036</v>
      </c>
      <c r="T2546" s="9">
        <f>((($I2546/60)/60)/24)+DATE(1970,1,1)</f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IF($D2547=0,0,$E2547*100/$D2547)</f>
        <v>195.3</v>
      </c>
      <c r="P2547">
        <f>$E2547/$L2547</f>
        <v>64.032786885245898</v>
      </c>
      <c r="Q2547" t="str">
        <f>LEFT($N2547,SEARCH("/",$N2547) - 1)</f>
        <v>music</v>
      </c>
      <c r="R2547" t="str">
        <f>RIGHT($N2547,LEN($N2547) - SEARCH("/",$N2547))</f>
        <v>classical music</v>
      </c>
      <c r="S2547" s="9">
        <f>((($J2547/60)/60)/24)+DATE(1970,1,1)</f>
        <v>42027.13817129629</v>
      </c>
      <c r="T2547" s="9">
        <f>((($I2547/60)/60)/24)+DATE(1970,1,1)</f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IF($D2548=0,0,$E2548*100/$D2548)</f>
        <v>111.71428571428571</v>
      </c>
      <c r="P2548">
        <f>$E2548/$L2548</f>
        <v>60.153846153846153</v>
      </c>
      <c r="Q2548" t="str">
        <f>LEFT($N2548,SEARCH("/",$N2548) - 1)</f>
        <v>music</v>
      </c>
      <c r="R2548" t="str">
        <f>RIGHT($N2548,LEN($N2548) - SEARCH("/",$N2548))</f>
        <v>classical music</v>
      </c>
      <c r="S2548" s="9">
        <f>((($J2548/60)/60)/24)+DATE(1970,1,1)</f>
        <v>41524.858553240738</v>
      </c>
      <c r="T2548" s="9">
        <f>((($I2548/60)/60)/24)+DATE(1970,1,1)</f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IF($D2549=0,0,$E2549*100/$D2549)</f>
        <v>119.85454545454546</v>
      </c>
      <c r="P2549">
        <f>$E2549/$L2549</f>
        <v>49.194029850746269</v>
      </c>
      <c r="Q2549" t="str">
        <f>LEFT($N2549,SEARCH("/",$N2549) - 1)</f>
        <v>music</v>
      </c>
      <c r="R2549" t="str">
        <f>RIGHT($N2549,LEN($N2549) - SEARCH("/",$N2549))</f>
        <v>classical music</v>
      </c>
      <c r="S2549" s="9">
        <f>((($J2549/60)/60)/24)+DATE(1970,1,1)</f>
        <v>40973.773182870369</v>
      </c>
      <c r="T2549" s="9">
        <f>((($I2549/60)/60)/24)+DATE(1970,1,1)</f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IF($D2550=0,0,$E2550*100/$D2550)</f>
        <v>101.85</v>
      </c>
      <c r="P2550">
        <f>$E2550/$L2550</f>
        <v>165.16216216216216</v>
      </c>
      <c r="Q2550" t="str">
        <f>LEFT($N2550,SEARCH("/",$N2550) - 1)</f>
        <v>music</v>
      </c>
      <c r="R2550" t="str">
        <f>RIGHT($N2550,LEN($N2550) - SEARCH("/",$N2550))</f>
        <v>classical music</v>
      </c>
      <c r="S2550" s="9">
        <f>((($J2550/60)/60)/24)+DATE(1970,1,1)</f>
        <v>42618.625428240746</v>
      </c>
      <c r="T2550" s="9">
        <f>((($I2550/60)/60)/24)+DATE(1970,1,1)</f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IF($D2551=0,0,$E2551*100/$D2551)</f>
        <v>102.80254777070064</v>
      </c>
      <c r="P2551">
        <f>$E2551/$L2551</f>
        <v>43.621621621621621</v>
      </c>
      <c r="Q2551" t="str">
        <f>LEFT($N2551,SEARCH("/",$N2551) - 1)</f>
        <v>music</v>
      </c>
      <c r="R2551" t="str">
        <f>RIGHT($N2551,LEN($N2551) - SEARCH("/",$N2551))</f>
        <v>classical music</v>
      </c>
      <c r="S2551" s="9">
        <f>((($J2551/60)/60)/24)+DATE(1970,1,1)</f>
        <v>41390.757754629631</v>
      </c>
      <c r="T2551" s="9">
        <f>((($I2551/60)/60)/24)+DATE(1970,1,1)</f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IF($D2552=0,0,$E2552*100/$D2552)</f>
        <v>100.84615384615384</v>
      </c>
      <c r="P2552">
        <f>$E2552/$L2552</f>
        <v>43.7</v>
      </c>
      <c r="Q2552" t="str">
        <f>LEFT($N2552,SEARCH("/",$N2552) - 1)</f>
        <v>music</v>
      </c>
      <c r="R2552" t="str">
        <f>RIGHT($N2552,LEN($N2552) - SEARCH("/",$N2552))</f>
        <v>classical music</v>
      </c>
      <c r="S2552" s="9">
        <f>((($J2552/60)/60)/24)+DATE(1970,1,1)</f>
        <v>42228.634328703702</v>
      </c>
      <c r="T2552" s="9">
        <f>((($I2552/60)/60)/24)+DATE(1970,1,1)</f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IF($D2553=0,0,$E2553*100/$D2553)</f>
        <v>102.73469387755102</v>
      </c>
      <c r="P2553">
        <f>$E2553/$L2553</f>
        <v>67.419642857142861</v>
      </c>
      <c r="Q2553" t="str">
        <f>LEFT($N2553,SEARCH("/",$N2553) - 1)</f>
        <v>music</v>
      </c>
      <c r="R2553" t="str">
        <f>RIGHT($N2553,LEN($N2553) - SEARCH("/",$N2553))</f>
        <v>classical music</v>
      </c>
      <c r="S2553" s="9">
        <f>((($J2553/60)/60)/24)+DATE(1970,1,1)</f>
        <v>40961.252141203702</v>
      </c>
      <c r="T2553" s="9">
        <f>((($I2553/60)/60)/24)+DATE(1970,1,1)</f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IF($D2554=0,0,$E2554*100/$D2554)</f>
        <v>106.5</v>
      </c>
      <c r="P2554">
        <f>$E2554/$L2554</f>
        <v>177.5</v>
      </c>
      <c r="Q2554" t="str">
        <f>LEFT($N2554,SEARCH("/",$N2554) - 1)</f>
        <v>music</v>
      </c>
      <c r="R2554" t="str">
        <f>RIGHT($N2554,LEN($N2554) - SEARCH("/",$N2554))</f>
        <v>classical music</v>
      </c>
      <c r="S2554" s="9">
        <f>((($J2554/60)/60)/24)+DATE(1970,1,1)</f>
        <v>42769.809965277775</v>
      </c>
      <c r="T2554" s="9">
        <f>((($I2554/60)/60)/24)+DATE(1970,1,1)</f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IF($D2555=0,0,$E2555*100/$D2555)</f>
        <v>155.53333333333333</v>
      </c>
      <c r="P2555">
        <f>$E2555/$L2555</f>
        <v>38.883333333333333</v>
      </c>
      <c r="Q2555" t="str">
        <f>LEFT($N2555,SEARCH("/",$N2555) - 1)</f>
        <v>music</v>
      </c>
      <c r="R2555" t="str">
        <f>RIGHT($N2555,LEN($N2555) - SEARCH("/",$N2555))</f>
        <v>classical music</v>
      </c>
      <c r="S2555" s="9">
        <f>((($J2555/60)/60)/24)+DATE(1970,1,1)</f>
        <v>41113.199155092596</v>
      </c>
      <c r="T2555" s="9">
        <f>((($I2555/60)/60)/24)+DATE(1970,1,1)</f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IF($D2556=0,0,$E2556*100/$D2556)</f>
        <v>122.8</v>
      </c>
      <c r="P2556">
        <f>$E2556/$L2556</f>
        <v>54.985074626865675</v>
      </c>
      <c r="Q2556" t="str">
        <f>LEFT($N2556,SEARCH("/",$N2556) - 1)</f>
        <v>music</v>
      </c>
      <c r="R2556" t="str">
        <f>RIGHT($N2556,LEN($N2556) - SEARCH("/",$N2556))</f>
        <v>classical music</v>
      </c>
      <c r="S2556" s="9">
        <f>((($J2556/60)/60)/24)+DATE(1970,1,1)</f>
        <v>42125.078275462962</v>
      </c>
      <c r="T2556" s="9">
        <f>((($I2556/60)/60)/24)+DATE(1970,1,1)</f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IF($D2557=0,0,$E2557*100/$D2557)</f>
        <v>107.35</v>
      </c>
      <c r="P2557">
        <f>$E2557/$L2557</f>
        <v>61.342857142857142</v>
      </c>
      <c r="Q2557" t="str">
        <f>LEFT($N2557,SEARCH("/",$N2557) - 1)</f>
        <v>music</v>
      </c>
      <c r="R2557" t="str">
        <f>RIGHT($N2557,LEN($N2557) - SEARCH("/",$N2557))</f>
        <v>classical music</v>
      </c>
      <c r="S2557" s="9">
        <f>((($J2557/60)/60)/24)+DATE(1970,1,1)</f>
        <v>41026.655011574076</v>
      </c>
      <c r="T2557" s="9">
        <f>((($I2557/60)/60)/24)+DATE(1970,1,1)</f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IF($D2558=0,0,$E2558*100/$D2558)</f>
        <v>105.50335570469798</v>
      </c>
      <c r="P2558">
        <f>$E2558/$L2558</f>
        <v>23.117647058823529</v>
      </c>
      <c r="Q2558" t="str">
        <f>LEFT($N2558,SEARCH("/",$N2558) - 1)</f>
        <v>music</v>
      </c>
      <c r="R2558" t="str">
        <f>RIGHT($N2558,LEN($N2558) - SEARCH("/",$N2558))</f>
        <v>classical music</v>
      </c>
      <c r="S2558" s="9">
        <f>((($J2558/60)/60)/24)+DATE(1970,1,1)</f>
        <v>41222.991400462961</v>
      </c>
      <c r="T2558" s="9">
        <f>((($I2558/60)/60)/24)+DATE(1970,1,1)</f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IF($D2559=0,0,$E2559*100/$D2559)</f>
        <v>118.44444444444444</v>
      </c>
      <c r="P2559">
        <f>$E2559/$L2559</f>
        <v>29.611111111111111</v>
      </c>
      <c r="Q2559" t="str">
        <f>LEFT($N2559,SEARCH("/",$N2559) - 1)</f>
        <v>music</v>
      </c>
      <c r="R2559" t="str">
        <f>RIGHT($N2559,LEN($N2559) - SEARCH("/",$N2559))</f>
        <v>classical music</v>
      </c>
      <c r="S2559" s="9">
        <f>((($J2559/60)/60)/24)+DATE(1970,1,1)</f>
        <v>41744.745208333334</v>
      </c>
      <c r="T2559" s="9">
        <f>((($I2559/60)/60)/24)+DATE(1970,1,1)</f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IF($D2560=0,0,$E2560*100/$D2560)</f>
        <v>108.88</v>
      </c>
      <c r="P2560">
        <f>$E2560/$L2560</f>
        <v>75.611111111111114</v>
      </c>
      <c r="Q2560" t="str">
        <f>LEFT($N2560,SEARCH("/",$N2560) - 1)</f>
        <v>music</v>
      </c>
      <c r="R2560" t="str">
        <f>RIGHT($N2560,LEN($N2560) - SEARCH("/",$N2560))</f>
        <v>classical music</v>
      </c>
      <c r="S2560" s="9">
        <f>((($J2560/60)/60)/24)+DATE(1970,1,1)</f>
        <v>42093.860023148154</v>
      </c>
      <c r="T2560" s="9">
        <f>((($I2560/60)/60)/24)+DATE(1970,1,1)</f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IF($D2561=0,0,$E2561*100/$D2561)</f>
        <v>111.25</v>
      </c>
      <c r="P2561">
        <f>$E2561/$L2561</f>
        <v>35.6</v>
      </c>
      <c r="Q2561" t="str">
        <f>LEFT($N2561,SEARCH("/",$N2561) - 1)</f>
        <v>music</v>
      </c>
      <c r="R2561" t="str">
        <f>RIGHT($N2561,LEN($N2561) - SEARCH("/",$N2561))</f>
        <v>classical music</v>
      </c>
      <c r="S2561" s="9">
        <f>((($J2561/60)/60)/24)+DATE(1970,1,1)</f>
        <v>40829.873657407406</v>
      </c>
      <c r="T2561" s="9">
        <f>((($I2561/60)/60)/24)+DATE(1970,1,1)</f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IF($D2562=0,0,$E2562*100/$D2562)</f>
        <v>100.1</v>
      </c>
      <c r="P2562">
        <f>$E2562/$L2562</f>
        <v>143</v>
      </c>
      <c r="Q2562" t="str">
        <f>LEFT($N2562,SEARCH("/",$N2562) - 1)</f>
        <v>music</v>
      </c>
      <c r="R2562" t="str">
        <f>RIGHT($N2562,LEN($N2562) - SEARCH("/",$N2562))</f>
        <v>classical music</v>
      </c>
      <c r="S2562" s="9">
        <f>((($J2562/60)/60)/24)+DATE(1970,1,1)</f>
        <v>42039.951087962967</v>
      </c>
      <c r="T2562" s="9">
        <f>((($I2562/60)/60)/24)+DATE(1970,1,1)</f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IF($D2563=0,0,$E2563*100/$D2563)</f>
        <v>0</v>
      </c>
      <c r="P2563" t="e">
        <f>$E2563/$L2563</f>
        <v>#DIV/0!</v>
      </c>
      <c r="Q2563" t="str">
        <f>LEFT($N2563,SEARCH("/",$N2563) - 1)</f>
        <v>food</v>
      </c>
      <c r="R2563" t="str">
        <f>RIGHT($N2563,LEN($N2563) - SEARCH("/",$N2563))</f>
        <v>food trucks</v>
      </c>
      <c r="S2563" s="9">
        <f>((($J2563/60)/60)/24)+DATE(1970,1,1)</f>
        <v>42260.528807870374</v>
      </c>
      <c r="T2563" s="9">
        <f>((($I2563/60)/60)/24)+DATE(1970,1,1)</f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IF($D2564=0,0,$E2564*100/$D2564)</f>
        <v>0.75</v>
      </c>
      <c r="P2564">
        <f>$E2564/$L2564</f>
        <v>25</v>
      </c>
      <c r="Q2564" t="str">
        <f>LEFT($N2564,SEARCH("/",$N2564) - 1)</f>
        <v>food</v>
      </c>
      <c r="R2564" t="str">
        <f>RIGHT($N2564,LEN($N2564) - SEARCH("/",$N2564))</f>
        <v>food trucks</v>
      </c>
      <c r="S2564" s="9">
        <f>((($J2564/60)/60)/24)+DATE(1970,1,1)</f>
        <v>42594.524756944447</v>
      </c>
      <c r="T2564" s="9">
        <f>((($I2564/60)/60)/24)+DATE(1970,1,1)</f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IF($D2565=0,0,$E2565*100/$D2565)</f>
        <v>0</v>
      </c>
      <c r="P2565" t="e">
        <f>$E2565/$L2565</f>
        <v>#DIV/0!</v>
      </c>
      <c r="Q2565" t="str">
        <f>LEFT($N2565,SEARCH("/",$N2565) - 1)</f>
        <v>food</v>
      </c>
      <c r="R2565" t="str">
        <f>RIGHT($N2565,LEN($N2565) - SEARCH("/",$N2565))</f>
        <v>food trucks</v>
      </c>
      <c r="S2565" s="9">
        <f>((($J2565/60)/60)/24)+DATE(1970,1,1)</f>
        <v>42155.139479166668</v>
      </c>
      <c r="T2565" s="9">
        <f>((($I2565/60)/60)/24)+DATE(1970,1,1)</f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IF($D2566=0,0,$E2566*100/$D2566)</f>
        <v>0</v>
      </c>
      <c r="P2566" t="e">
        <f>$E2566/$L2566</f>
        <v>#DIV/0!</v>
      </c>
      <c r="Q2566" t="str">
        <f>LEFT($N2566,SEARCH("/",$N2566) - 1)</f>
        <v>food</v>
      </c>
      <c r="R2566" t="str">
        <f>RIGHT($N2566,LEN($N2566) - SEARCH("/",$N2566))</f>
        <v>food trucks</v>
      </c>
      <c r="S2566" s="9">
        <f>((($J2566/60)/60)/24)+DATE(1970,1,1)</f>
        <v>41822.040497685186</v>
      </c>
      <c r="T2566" s="9">
        <f>((($I2566/60)/60)/24)+DATE(1970,1,1)</f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IF($D2567=0,0,$E2567*100/$D2567)</f>
        <v>1</v>
      </c>
      <c r="P2567">
        <f>$E2567/$L2567</f>
        <v>100</v>
      </c>
      <c r="Q2567" t="str">
        <f>LEFT($N2567,SEARCH("/",$N2567) - 1)</f>
        <v>food</v>
      </c>
      <c r="R2567" t="str">
        <f>RIGHT($N2567,LEN($N2567) - SEARCH("/",$N2567))</f>
        <v>food trucks</v>
      </c>
      <c r="S2567" s="9">
        <f>((($J2567/60)/60)/24)+DATE(1970,1,1)</f>
        <v>42440.650335648148</v>
      </c>
      <c r="T2567" s="9">
        <f>((($I2567/60)/60)/24)+DATE(1970,1,1)</f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IF($D2568=0,0,$E2568*100/$D2568)</f>
        <v>0</v>
      </c>
      <c r="P2568" t="e">
        <f>$E2568/$L2568</f>
        <v>#DIV/0!</v>
      </c>
      <c r="Q2568" t="str">
        <f>LEFT($N2568,SEARCH("/",$N2568) - 1)</f>
        <v>food</v>
      </c>
      <c r="R2568" t="str">
        <f>RIGHT($N2568,LEN($N2568) - SEARCH("/",$N2568))</f>
        <v>food trucks</v>
      </c>
      <c r="S2568" s="9">
        <f>((($J2568/60)/60)/24)+DATE(1970,1,1)</f>
        <v>41842.980879629627</v>
      </c>
      <c r="T2568" s="9">
        <f>((($I2568/60)/60)/24)+DATE(1970,1,1)</f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IF($D2569=0,0,$E2569*100/$D2569)</f>
        <v>0.26666666666666666</v>
      </c>
      <c r="P2569">
        <f>$E2569/$L2569</f>
        <v>60</v>
      </c>
      <c r="Q2569" t="str">
        <f>LEFT($N2569,SEARCH("/",$N2569) - 1)</f>
        <v>food</v>
      </c>
      <c r="R2569" t="str">
        <f>RIGHT($N2569,LEN($N2569) - SEARCH("/",$N2569))</f>
        <v>food trucks</v>
      </c>
      <c r="S2569" s="9">
        <f>((($J2569/60)/60)/24)+DATE(1970,1,1)</f>
        <v>42087.878912037035</v>
      </c>
      <c r="T2569" s="9">
        <f>((($I2569/60)/60)/24)+DATE(1970,1,1)</f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IF($D2570=0,0,$E2570*100/$D2570)</f>
        <v>0.5</v>
      </c>
      <c r="P2570">
        <f>$E2570/$L2570</f>
        <v>50</v>
      </c>
      <c r="Q2570" t="str">
        <f>LEFT($N2570,SEARCH("/",$N2570) - 1)</f>
        <v>food</v>
      </c>
      <c r="R2570" t="str">
        <f>RIGHT($N2570,LEN($N2570) - SEARCH("/",$N2570))</f>
        <v>food trucks</v>
      </c>
      <c r="S2570" s="9">
        <f>((($J2570/60)/60)/24)+DATE(1970,1,1)</f>
        <v>42584.666597222225</v>
      </c>
      <c r="T2570" s="9">
        <f>((($I2570/60)/60)/24)+DATE(1970,1,1)</f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IF($D2571=0,0,$E2571*100/$D2571)</f>
        <v>2.2307692307692308</v>
      </c>
      <c r="P2571">
        <f>$E2571/$L2571</f>
        <v>72.5</v>
      </c>
      <c r="Q2571" t="str">
        <f>LEFT($N2571,SEARCH("/",$N2571) - 1)</f>
        <v>food</v>
      </c>
      <c r="R2571" t="str">
        <f>RIGHT($N2571,LEN($N2571) - SEARCH("/",$N2571))</f>
        <v>food trucks</v>
      </c>
      <c r="S2571" s="9">
        <f>((($J2571/60)/60)/24)+DATE(1970,1,1)</f>
        <v>42234.105462962965</v>
      </c>
      <c r="T2571" s="9">
        <f>((($I2571/60)/60)/24)+DATE(1970,1,1)</f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IF($D2572=0,0,$E2572*100/$D2572)</f>
        <v>0.84285714285714286</v>
      </c>
      <c r="P2572">
        <f>$E2572/$L2572</f>
        <v>29.5</v>
      </c>
      <c r="Q2572" t="str">
        <f>LEFT($N2572,SEARCH("/",$N2572) - 1)</f>
        <v>food</v>
      </c>
      <c r="R2572" t="str">
        <f>RIGHT($N2572,LEN($N2572) - SEARCH("/",$N2572))</f>
        <v>food trucks</v>
      </c>
      <c r="S2572" s="9">
        <f>((($J2572/60)/60)/24)+DATE(1970,1,1)</f>
        <v>42744.903182870374</v>
      </c>
      <c r="T2572" s="9">
        <f>((($I2572/60)/60)/24)+DATE(1970,1,1)</f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IF($D2573=0,0,$E2573*100/$D2573)</f>
        <v>0.25</v>
      </c>
      <c r="P2573">
        <f>$E2573/$L2573</f>
        <v>62.5</v>
      </c>
      <c r="Q2573" t="str">
        <f>LEFT($N2573,SEARCH("/",$N2573) - 1)</f>
        <v>food</v>
      </c>
      <c r="R2573" t="str">
        <f>RIGHT($N2573,LEN($N2573) - SEARCH("/",$N2573))</f>
        <v>food trucks</v>
      </c>
      <c r="S2573" s="9">
        <f>((($J2573/60)/60)/24)+DATE(1970,1,1)</f>
        <v>42449.341678240744</v>
      </c>
      <c r="T2573" s="9">
        <f>((($I2573/60)/60)/24)+DATE(1970,1,1)</f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IF($D2574=0,0,$E2574*100/$D2574)</f>
        <v>0</v>
      </c>
      <c r="P2574" t="e">
        <f>$E2574/$L2574</f>
        <v>#DIV/0!</v>
      </c>
      <c r="Q2574" t="str">
        <f>LEFT($N2574,SEARCH("/",$N2574) - 1)</f>
        <v>food</v>
      </c>
      <c r="R2574" t="str">
        <f>RIGHT($N2574,LEN($N2574) - SEARCH("/",$N2574))</f>
        <v>food trucks</v>
      </c>
      <c r="S2574" s="9">
        <f>((($J2574/60)/60)/24)+DATE(1970,1,1)</f>
        <v>42077.119409722218</v>
      </c>
      <c r="T2574" s="9">
        <f>((($I2574/60)/60)/24)+DATE(1970,1,1)</f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IF($D2575=0,0,$E2575*100/$D2575)</f>
        <v>0</v>
      </c>
      <c r="P2575" t="e">
        <f>$E2575/$L2575</f>
        <v>#DIV/0!</v>
      </c>
      <c r="Q2575" t="str">
        <f>LEFT($N2575,SEARCH("/",$N2575) - 1)</f>
        <v>food</v>
      </c>
      <c r="R2575" t="str">
        <f>RIGHT($N2575,LEN($N2575) - SEARCH("/",$N2575))</f>
        <v>food trucks</v>
      </c>
      <c r="S2575" s="9">
        <f>((($J2575/60)/60)/24)+DATE(1970,1,1)</f>
        <v>41829.592002314814</v>
      </c>
      <c r="T2575" s="9">
        <f>((($I2575/60)/60)/24)+DATE(1970,1,1)</f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IF($D2576=0,0,$E2576*100/$D2576)</f>
        <v>0</v>
      </c>
      <c r="P2576" t="e">
        <f>$E2576/$L2576</f>
        <v>#DIV/0!</v>
      </c>
      <c r="Q2576" t="str">
        <f>LEFT($N2576,SEARCH("/",$N2576) - 1)</f>
        <v>food</v>
      </c>
      <c r="R2576" t="str">
        <f>RIGHT($N2576,LEN($N2576) - SEARCH("/",$N2576))</f>
        <v>food trucks</v>
      </c>
      <c r="S2576" s="9">
        <f>((($J2576/60)/60)/24)+DATE(1970,1,1)</f>
        <v>42487.825752314813</v>
      </c>
      <c r="T2576" s="9">
        <f>((($I2576/60)/60)/24)+DATE(1970,1,1)</f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IF($D2577=0,0,$E2577*100/$D2577)</f>
        <v>0</v>
      </c>
      <c r="P2577" t="e">
        <f>$E2577/$L2577</f>
        <v>#DIV/0!</v>
      </c>
      <c r="Q2577" t="str">
        <f>LEFT($N2577,SEARCH("/",$N2577) - 1)</f>
        <v>food</v>
      </c>
      <c r="R2577" t="str">
        <f>RIGHT($N2577,LEN($N2577) - SEARCH("/",$N2577))</f>
        <v>food trucks</v>
      </c>
      <c r="S2577" s="9">
        <f>((($J2577/60)/60)/24)+DATE(1970,1,1)</f>
        <v>41986.108726851846</v>
      </c>
      <c r="T2577" s="9">
        <f>((($I2577/60)/60)/24)+DATE(1970,1,1)</f>
        <v>42016.108726851846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IF($D2578=0,0,$E2578*100/$D2578)</f>
        <v>0</v>
      </c>
      <c r="P2578" t="e">
        <f>$E2578/$L2578</f>
        <v>#DIV/0!</v>
      </c>
      <c r="Q2578" t="str">
        <f>LEFT($N2578,SEARCH("/",$N2578) - 1)</f>
        <v>food</v>
      </c>
      <c r="R2578" t="str">
        <f>RIGHT($N2578,LEN($N2578) - SEARCH("/",$N2578))</f>
        <v>food trucks</v>
      </c>
      <c r="S2578" s="9">
        <f>((($J2578/60)/60)/24)+DATE(1970,1,1)</f>
        <v>42060.00980324074</v>
      </c>
      <c r="T2578" s="9">
        <f>((($I2578/60)/60)/24)+DATE(1970,1,1)</f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IF($D2579=0,0,$E2579*100/$D2579)</f>
        <v>0</v>
      </c>
      <c r="P2579" t="e">
        <f>$E2579/$L2579</f>
        <v>#DIV/0!</v>
      </c>
      <c r="Q2579" t="str">
        <f>LEFT($N2579,SEARCH("/",$N2579) - 1)</f>
        <v>food</v>
      </c>
      <c r="R2579" t="str">
        <f>RIGHT($N2579,LEN($N2579) - SEARCH("/",$N2579))</f>
        <v>food trucks</v>
      </c>
      <c r="S2579" s="9">
        <f>((($J2579/60)/60)/24)+DATE(1970,1,1)</f>
        <v>41830.820567129631</v>
      </c>
      <c r="T2579" s="9">
        <f>((($I2579/60)/60)/24)+DATE(1970,1,1)</f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IF($D2580=0,0,$E2580*100/$D2580)</f>
        <v>0</v>
      </c>
      <c r="P2580" t="e">
        <f>$E2580/$L2580</f>
        <v>#DIV/0!</v>
      </c>
      <c r="Q2580" t="str">
        <f>LEFT($N2580,SEARCH("/",$N2580) - 1)</f>
        <v>food</v>
      </c>
      <c r="R2580" t="str">
        <f>RIGHT($N2580,LEN($N2580) - SEARCH("/",$N2580))</f>
        <v>food trucks</v>
      </c>
      <c r="S2580" s="9">
        <f>((($J2580/60)/60)/24)+DATE(1970,1,1)</f>
        <v>42238.022905092599</v>
      </c>
      <c r="T2580" s="9">
        <f>((($I2580/60)/60)/24)+DATE(1970,1,1)</f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IF($D2581=0,0,$E2581*100/$D2581)</f>
        <v>0.13850000000000001</v>
      </c>
      <c r="P2581">
        <f>$E2581/$L2581</f>
        <v>23.083333333333332</v>
      </c>
      <c r="Q2581" t="str">
        <f>LEFT($N2581,SEARCH("/",$N2581) - 1)</f>
        <v>food</v>
      </c>
      <c r="R2581" t="str">
        <f>RIGHT($N2581,LEN($N2581) - SEARCH("/",$N2581))</f>
        <v>food trucks</v>
      </c>
      <c r="S2581" s="9">
        <f>((($J2581/60)/60)/24)+DATE(1970,1,1)</f>
        <v>41837.829895833333</v>
      </c>
      <c r="T2581" s="9">
        <f>((($I2581/60)/60)/24)+DATE(1970,1,1)</f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IF($D2582=0,0,$E2582*100/$D2582)</f>
        <v>0.6</v>
      </c>
      <c r="P2582">
        <f>$E2582/$L2582</f>
        <v>25.5</v>
      </c>
      <c r="Q2582" t="str">
        <f>LEFT($N2582,SEARCH("/",$N2582) - 1)</f>
        <v>food</v>
      </c>
      <c r="R2582" t="str">
        <f>RIGHT($N2582,LEN($N2582) - SEARCH("/",$N2582))</f>
        <v>food trucks</v>
      </c>
      <c r="S2582" s="9">
        <f>((($J2582/60)/60)/24)+DATE(1970,1,1)</f>
        <v>42110.326423611114</v>
      </c>
      <c r="T2582" s="9">
        <f>((($I2582/60)/60)/24)+DATE(1970,1,1)</f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IF($D2583=0,0,$E2583*100/$D2583)</f>
        <v>10.6</v>
      </c>
      <c r="P2583">
        <f>$E2583/$L2583</f>
        <v>48.18181818181818</v>
      </c>
      <c r="Q2583" t="str">
        <f>LEFT($N2583,SEARCH("/",$N2583) - 1)</f>
        <v>food</v>
      </c>
      <c r="R2583" t="str">
        <f>RIGHT($N2583,LEN($N2583) - SEARCH("/",$N2583))</f>
        <v>food trucks</v>
      </c>
      <c r="S2583" s="9">
        <f>((($J2583/60)/60)/24)+DATE(1970,1,1)</f>
        <v>42294.628449074073</v>
      </c>
      <c r="T2583" s="9">
        <f>((($I2583/60)/60)/24)+DATE(1970,1,1)</f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IF($D2584=0,0,$E2584*100/$D2584)</f>
        <v>1.1111111111111111E-3</v>
      </c>
      <c r="P2584">
        <f>$E2584/$L2584</f>
        <v>1</v>
      </c>
      <c r="Q2584" t="str">
        <f>LEFT($N2584,SEARCH("/",$N2584) - 1)</f>
        <v>food</v>
      </c>
      <c r="R2584" t="str">
        <f>RIGHT($N2584,LEN($N2584) - SEARCH("/",$N2584))</f>
        <v>food trucks</v>
      </c>
      <c r="S2584" s="9">
        <f>((($J2584/60)/60)/24)+DATE(1970,1,1)</f>
        <v>42642.988819444443</v>
      </c>
      <c r="T2584" s="9">
        <f>((($I2584/60)/60)/24)+DATE(1970,1,1)</f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IF($D2585=0,0,$E2585*100/$D2585)</f>
        <v>0.5</v>
      </c>
      <c r="P2585">
        <f>$E2585/$L2585</f>
        <v>1</v>
      </c>
      <c r="Q2585" t="str">
        <f>LEFT($N2585,SEARCH("/",$N2585) - 1)</f>
        <v>food</v>
      </c>
      <c r="R2585" t="str">
        <f>RIGHT($N2585,LEN($N2585) - SEARCH("/",$N2585))</f>
        <v>food trucks</v>
      </c>
      <c r="S2585" s="9">
        <f>((($J2585/60)/60)/24)+DATE(1970,1,1)</f>
        <v>42019.76944444445</v>
      </c>
      <c r="T2585" s="9">
        <f>((($I2585/60)/60)/24)+DATE(1970,1,1)</f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IF($D2586=0,0,$E2586*100/$D2586)</f>
        <v>0</v>
      </c>
      <c r="P2586" t="e">
        <f>$E2586/$L2586</f>
        <v>#DIV/0!</v>
      </c>
      <c r="Q2586" t="str">
        <f>LEFT($N2586,SEARCH("/",$N2586) - 1)</f>
        <v>food</v>
      </c>
      <c r="R2586" t="str">
        <f>RIGHT($N2586,LEN($N2586) - SEARCH("/",$N2586))</f>
        <v>food trucks</v>
      </c>
      <c r="S2586" s="9">
        <f>((($J2586/60)/60)/24)+DATE(1970,1,1)</f>
        <v>42140.173252314817</v>
      </c>
      <c r="T2586" s="9">
        <f>((($I2586/60)/60)/24)+DATE(1970,1,1)</f>
        <v>42170.173252314817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IF($D2587=0,0,$E2587*100/$D2587)</f>
        <v>0.16666666666666666</v>
      </c>
      <c r="P2587">
        <f>$E2587/$L2587</f>
        <v>50</v>
      </c>
      <c r="Q2587" t="str">
        <f>LEFT($N2587,SEARCH("/",$N2587) - 1)</f>
        <v>food</v>
      </c>
      <c r="R2587" t="str">
        <f>RIGHT($N2587,LEN($N2587) - SEARCH("/",$N2587))</f>
        <v>food trucks</v>
      </c>
      <c r="S2587" s="9">
        <f>((($J2587/60)/60)/24)+DATE(1970,1,1)</f>
        <v>41795.963333333333</v>
      </c>
      <c r="T2587" s="9">
        <f>((($I2587/60)/60)/24)+DATE(1970,1,1)</f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IF($D2588=0,0,$E2588*100/$D2588)</f>
        <v>0.16666666666666666</v>
      </c>
      <c r="P2588">
        <f>$E2588/$L2588</f>
        <v>5</v>
      </c>
      <c r="Q2588" t="str">
        <f>LEFT($N2588,SEARCH("/",$N2588) - 1)</f>
        <v>food</v>
      </c>
      <c r="R2588" t="str">
        <f>RIGHT($N2588,LEN($N2588) - SEARCH("/",$N2588))</f>
        <v>food trucks</v>
      </c>
      <c r="S2588" s="9">
        <f>((($J2588/60)/60)/24)+DATE(1970,1,1)</f>
        <v>42333.330277777779</v>
      </c>
      <c r="T2588" s="9">
        <f>((($I2588/60)/60)/24)+DATE(1970,1,1)</f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IF($D2589=0,0,$E2589*100/$D2589)</f>
        <v>2.4340000000000002</v>
      </c>
      <c r="P2589">
        <f>$E2589/$L2589</f>
        <v>202.83333333333334</v>
      </c>
      <c r="Q2589" t="str">
        <f>LEFT($N2589,SEARCH("/",$N2589) - 1)</f>
        <v>food</v>
      </c>
      <c r="R2589" t="str">
        <f>RIGHT($N2589,LEN($N2589) - SEARCH("/",$N2589))</f>
        <v>food trucks</v>
      </c>
      <c r="S2589" s="9">
        <f>((($J2589/60)/60)/24)+DATE(1970,1,1)</f>
        <v>42338.675381944442</v>
      </c>
      <c r="T2589" s="9">
        <f>((($I2589/60)/60)/24)+DATE(1970,1,1)</f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IF($D2590=0,0,$E2590*100/$D2590)</f>
        <v>3.8833333333333333</v>
      </c>
      <c r="P2590">
        <f>$E2590/$L2590</f>
        <v>29.125</v>
      </c>
      <c r="Q2590" t="str">
        <f>LEFT($N2590,SEARCH("/",$N2590) - 1)</f>
        <v>food</v>
      </c>
      <c r="R2590" t="str">
        <f>RIGHT($N2590,LEN($N2590) - SEARCH("/",$N2590))</f>
        <v>food trucks</v>
      </c>
      <c r="S2590" s="9">
        <f>((($J2590/60)/60)/24)+DATE(1970,1,1)</f>
        <v>42042.676226851851</v>
      </c>
      <c r="T2590" s="9">
        <f>((($I2590/60)/60)/24)+DATE(1970,1,1)</f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IF($D2591=0,0,$E2591*100/$D2591)</f>
        <v>0.01</v>
      </c>
      <c r="P2591">
        <f>$E2591/$L2591</f>
        <v>5</v>
      </c>
      <c r="Q2591" t="str">
        <f>LEFT($N2591,SEARCH("/",$N2591) - 1)</f>
        <v>food</v>
      </c>
      <c r="R2591" t="str">
        <f>RIGHT($N2591,LEN($N2591) - SEARCH("/",$N2591))</f>
        <v>food trucks</v>
      </c>
      <c r="S2591" s="9">
        <f>((($J2591/60)/60)/24)+DATE(1970,1,1)</f>
        <v>42422.536192129628</v>
      </c>
      <c r="T2591" s="9">
        <f>((($I2591/60)/60)/24)+DATE(1970,1,1)</f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IF($D2592=0,0,$E2592*100/$D2592)</f>
        <v>0</v>
      </c>
      <c r="P2592" t="e">
        <f>$E2592/$L2592</f>
        <v>#DIV/0!</v>
      </c>
      <c r="Q2592" t="str">
        <f>LEFT($N2592,SEARCH("/",$N2592) - 1)</f>
        <v>food</v>
      </c>
      <c r="R2592" t="str">
        <f>RIGHT($N2592,LEN($N2592) - SEARCH("/",$N2592))</f>
        <v>food trucks</v>
      </c>
      <c r="S2592" s="9">
        <f>((($J2592/60)/60)/24)+DATE(1970,1,1)</f>
        <v>42388.589085648149</v>
      </c>
      <c r="T2592" s="9">
        <f>((($I2592/60)/60)/24)+DATE(1970,1,1)</f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IF($D2593=0,0,$E2593*100/$D2593)</f>
        <v>1.7333333333333334</v>
      </c>
      <c r="P2593">
        <f>$E2593/$L2593</f>
        <v>13</v>
      </c>
      <c r="Q2593" t="str">
        <f>LEFT($N2593,SEARCH("/",$N2593) - 1)</f>
        <v>food</v>
      </c>
      <c r="R2593" t="str">
        <f>RIGHT($N2593,LEN($N2593) - SEARCH("/",$N2593))</f>
        <v>food trucks</v>
      </c>
      <c r="S2593" s="9">
        <f>((($J2593/60)/60)/24)+DATE(1970,1,1)</f>
        <v>42382.906527777777</v>
      </c>
      <c r="T2593" s="9">
        <f>((($I2593/60)/60)/24)+DATE(1970,1,1)</f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IF($D2594=0,0,$E2594*100/$D2594)</f>
        <v>0.16666666666666666</v>
      </c>
      <c r="P2594">
        <f>$E2594/$L2594</f>
        <v>50</v>
      </c>
      <c r="Q2594" t="str">
        <f>LEFT($N2594,SEARCH("/",$N2594) - 1)</f>
        <v>food</v>
      </c>
      <c r="R2594" t="str">
        <f>RIGHT($N2594,LEN($N2594) - SEARCH("/",$N2594))</f>
        <v>food trucks</v>
      </c>
      <c r="S2594" s="9">
        <f>((($J2594/60)/60)/24)+DATE(1970,1,1)</f>
        <v>41887.801168981481</v>
      </c>
      <c r="T2594" s="9">
        <f>((($I2594/60)/60)/24)+DATE(1970,1,1)</f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IF($D2595=0,0,$E2595*100/$D2595)</f>
        <v>0</v>
      </c>
      <c r="P2595" t="e">
        <f>$E2595/$L2595</f>
        <v>#DIV/0!</v>
      </c>
      <c r="Q2595" t="str">
        <f>LEFT($N2595,SEARCH("/",$N2595) - 1)</f>
        <v>food</v>
      </c>
      <c r="R2595" t="str">
        <f>RIGHT($N2595,LEN($N2595) - SEARCH("/",$N2595))</f>
        <v>food trucks</v>
      </c>
      <c r="S2595" s="9">
        <f>((($J2595/60)/60)/24)+DATE(1970,1,1)</f>
        <v>42089.84520833334</v>
      </c>
      <c r="T2595" s="9">
        <f>((($I2595/60)/60)/24)+DATE(1970,1,1)</f>
        <v>42119.84520833334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IF($D2596=0,0,$E2596*100/$D2596)</f>
        <v>1.25E-3</v>
      </c>
      <c r="P2596">
        <f>$E2596/$L2596</f>
        <v>1</v>
      </c>
      <c r="Q2596" t="str">
        <f>LEFT($N2596,SEARCH("/",$N2596) - 1)</f>
        <v>food</v>
      </c>
      <c r="R2596" t="str">
        <f>RIGHT($N2596,LEN($N2596) - SEARCH("/",$N2596))</f>
        <v>food trucks</v>
      </c>
      <c r="S2596" s="9">
        <f>((($J2596/60)/60)/24)+DATE(1970,1,1)</f>
        <v>41828.967916666668</v>
      </c>
      <c r="T2596" s="9">
        <f>((($I2596/60)/60)/24)+DATE(1970,1,1)</f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IF($D2597=0,0,$E2597*100/$D2597)</f>
        <v>12.166666666666666</v>
      </c>
      <c r="P2597">
        <f>$E2597/$L2597</f>
        <v>96.05263157894737</v>
      </c>
      <c r="Q2597" t="str">
        <f>LEFT($N2597,SEARCH("/",$N2597) - 1)</f>
        <v>food</v>
      </c>
      <c r="R2597" t="str">
        <f>RIGHT($N2597,LEN($N2597) - SEARCH("/",$N2597))</f>
        <v>food trucks</v>
      </c>
      <c r="S2597" s="9">
        <f>((($J2597/60)/60)/24)+DATE(1970,1,1)</f>
        <v>42760.244212962964</v>
      </c>
      <c r="T2597" s="9">
        <f>((($I2597/60)/60)/24)+DATE(1970,1,1)</f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IF($D2598=0,0,$E2598*100/$D2598)</f>
        <v>23.588571428571427</v>
      </c>
      <c r="P2598">
        <f>$E2598/$L2598</f>
        <v>305.77777777777777</v>
      </c>
      <c r="Q2598" t="str">
        <f>LEFT($N2598,SEARCH("/",$N2598) - 1)</f>
        <v>food</v>
      </c>
      <c r="R2598" t="str">
        <f>RIGHT($N2598,LEN($N2598) - SEARCH("/",$N2598))</f>
        <v>food trucks</v>
      </c>
      <c r="S2598" s="9">
        <f>((($J2598/60)/60)/24)+DATE(1970,1,1)</f>
        <v>41828.664456018516</v>
      </c>
      <c r="T2598" s="9">
        <f>((($I2598/60)/60)/24)+DATE(1970,1,1)</f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IF($D2599=0,0,$E2599*100/$D2599)</f>
        <v>5.666666666666667</v>
      </c>
      <c r="P2599">
        <f>$E2599/$L2599</f>
        <v>12.142857142857142</v>
      </c>
      <c r="Q2599" t="str">
        <f>LEFT($N2599,SEARCH("/",$N2599) - 1)</f>
        <v>food</v>
      </c>
      <c r="R2599" t="str">
        <f>RIGHT($N2599,LEN($N2599) - SEARCH("/",$N2599))</f>
        <v>food trucks</v>
      </c>
      <c r="S2599" s="9">
        <f>((($J2599/60)/60)/24)+DATE(1970,1,1)</f>
        <v>42510.341631944444</v>
      </c>
      <c r="T2599" s="9">
        <f>((($I2599/60)/60)/24)+DATE(1970,1,1)</f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IF($D2600=0,0,$E2600*100/$D2600)</f>
        <v>39</v>
      </c>
      <c r="P2600">
        <f>$E2600/$L2600</f>
        <v>83.571428571428569</v>
      </c>
      <c r="Q2600" t="str">
        <f>LEFT($N2600,SEARCH("/",$N2600) - 1)</f>
        <v>food</v>
      </c>
      <c r="R2600" t="str">
        <f>RIGHT($N2600,LEN($N2600) - SEARCH("/",$N2600))</f>
        <v>food trucks</v>
      </c>
      <c r="S2600" s="9">
        <f>((($J2600/60)/60)/24)+DATE(1970,1,1)</f>
        <v>42240.840289351851</v>
      </c>
      <c r="T2600" s="9">
        <f>((($I2600/60)/60)/24)+DATE(1970,1,1)</f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IF($D2601=0,0,$E2601*100/$D2601)</f>
        <v>0.99546510341776351</v>
      </c>
      <c r="P2601">
        <f>$E2601/$L2601</f>
        <v>18</v>
      </c>
      <c r="Q2601" t="str">
        <f>LEFT($N2601,SEARCH("/",$N2601) - 1)</f>
        <v>food</v>
      </c>
      <c r="R2601" t="str">
        <f>RIGHT($N2601,LEN($N2601) - SEARCH("/",$N2601))</f>
        <v>food trucks</v>
      </c>
      <c r="S2601" s="9">
        <f>((($J2601/60)/60)/24)+DATE(1970,1,1)</f>
        <v>41809.754016203704</v>
      </c>
      <c r="T2601" s="9">
        <f>((($I2601/60)/60)/24)+DATE(1970,1,1)</f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IF($D2602=0,0,$E2602*100/$D2602)</f>
        <v>6.9320000000000004</v>
      </c>
      <c r="P2602">
        <f>$E2602/$L2602</f>
        <v>115.53333333333333</v>
      </c>
      <c r="Q2602" t="str">
        <f>LEFT($N2602,SEARCH("/",$N2602) - 1)</f>
        <v>food</v>
      </c>
      <c r="R2602" t="str">
        <f>RIGHT($N2602,LEN($N2602) - SEARCH("/",$N2602))</f>
        <v>food trucks</v>
      </c>
      <c r="S2602" s="9">
        <f>((($J2602/60)/60)/24)+DATE(1970,1,1)</f>
        <v>42394.900462962964</v>
      </c>
      <c r="T2602" s="9">
        <f>((($I2602/60)/60)/24)+DATE(1970,1,1)</f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IF($D2603=0,0,$E2603*100/$D2603)</f>
        <v>661.4</v>
      </c>
      <c r="P2603">
        <f>$E2603/$L2603</f>
        <v>21.900662251655628</v>
      </c>
      <c r="Q2603" t="str">
        <f>LEFT($N2603,SEARCH("/",$N2603) - 1)</f>
        <v>technology</v>
      </c>
      <c r="R2603" t="str">
        <f>RIGHT($N2603,LEN($N2603) - SEARCH("/",$N2603))</f>
        <v>space exploration</v>
      </c>
      <c r="S2603" s="9">
        <f>((($J2603/60)/60)/24)+DATE(1970,1,1)</f>
        <v>41150.902187499996</v>
      </c>
      <c r="T2603" s="9">
        <f>((($I2603/60)/60)/24)+DATE(1970,1,1)</f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IF($D2604=0,0,$E2604*100/$D2604)</f>
        <v>326.09166666666664</v>
      </c>
      <c r="P2604">
        <f>$E2604/$L2604</f>
        <v>80.022494887525568</v>
      </c>
      <c r="Q2604" t="str">
        <f>LEFT($N2604,SEARCH("/",$N2604) - 1)</f>
        <v>technology</v>
      </c>
      <c r="R2604" t="str">
        <f>RIGHT($N2604,LEN($N2604) - SEARCH("/",$N2604))</f>
        <v>space exploration</v>
      </c>
      <c r="S2604" s="9">
        <f>((($J2604/60)/60)/24)+DATE(1970,1,1)</f>
        <v>41915.747314814813</v>
      </c>
      <c r="T2604" s="9">
        <f>((($I2604/60)/60)/24)+DATE(1970,1,1)</f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IF($D2605=0,0,$E2605*100/$D2605)</f>
        <v>101.48571428571428</v>
      </c>
      <c r="P2605">
        <f>$E2605/$L2605</f>
        <v>35.520000000000003</v>
      </c>
      <c r="Q2605" t="str">
        <f>LEFT($N2605,SEARCH("/",$N2605) - 1)</f>
        <v>technology</v>
      </c>
      <c r="R2605" t="str">
        <f>RIGHT($N2605,LEN($N2605) - SEARCH("/",$N2605))</f>
        <v>space exploration</v>
      </c>
      <c r="S2605" s="9">
        <f>((($J2605/60)/60)/24)+DATE(1970,1,1)</f>
        <v>41617.912662037037</v>
      </c>
      <c r="T2605" s="9">
        <f>((($I2605/60)/60)/24)+DATE(1970,1,1)</f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IF($D2606=0,0,$E2606*100/$D2606)</f>
        <v>104.21799999999999</v>
      </c>
      <c r="P2606">
        <f>$E2606/$L2606</f>
        <v>64.933333333333323</v>
      </c>
      <c r="Q2606" t="str">
        <f>LEFT($N2606,SEARCH("/",$N2606) - 1)</f>
        <v>technology</v>
      </c>
      <c r="R2606" t="str">
        <f>RIGHT($N2606,LEN($N2606) - SEARCH("/",$N2606))</f>
        <v>space exploration</v>
      </c>
      <c r="S2606" s="9">
        <f>((($J2606/60)/60)/24)+DATE(1970,1,1)</f>
        <v>40998.051192129627</v>
      </c>
      <c r="T2606" s="9">
        <f>((($I2606/60)/60)/24)+DATE(1970,1,1)</f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IF($D2607=0,0,$E2607*100/$D2607)</f>
        <v>107.42157</v>
      </c>
      <c r="P2607">
        <f>$E2607/$L2607</f>
        <v>60.965703745743475</v>
      </c>
      <c r="Q2607" t="str">
        <f>LEFT($N2607,SEARCH("/",$N2607) - 1)</f>
        <v>technology</v>
      </c>
      <c r="R2607" t="str">
        <f>RIGHT($N2607,LEN($N2607) - SEARCH("/",$N2607))</f>
        <v>space exploration</v>
      </c>
      <c r="S2607" s="9">
        <f>((($J2607/60)/60)/24)+DATE(1970,1,1)</f>
        <v>42508.541550925926</v>
      </c>
      <c r="T2607" s="9">
        <f>((($I2607/60)/60)/24)+DATE(1970,1,1)</f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IF($D2608=0,0,$E2608*100/$D2608)</f>
        <v>110.05454545454545</v>
      </c>
      <c r="P2608">
        <f>$E2608/$L2608</f>
        <v>31.444155844155844</v>
      </c>
      <c r="Q2608" t="str">
        <f>LEFT($N2608,SEARCH("/",$N2608) - 1)</f>
        <v>technology</v>
      </c>
      <c r="R2608" t="str">
        <f>RIGHT($N2608,LEN($N2608) - SEARCH("/",$N2608))</f>
        <v>space exploration</v>
      </c>
      <c r="S2608" s="9">
        <f>((($J2608/60)/60)/24)+DATE(1970,1,1)</f>
        <v>41726.712754629632</v>
      </c>
      <c r="T2608" s="9">
        <f>((($I2608/60)/60)/24)+DATE(1970,1,1)</f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IF($D2609=0,0,$E2609*100/$D2609)</f>
        <v>407.7</v>
      </c>
      <c r="P2609">
        <f>$E2609/$L2609</f>
        <v>81.949748743718587</v>
      </c>
      <c r="Q2609" t="str">
        <f>LEFT($N2609,SEARCH("/",$N2609) - 1)</f>
        <v>technology</v>
      </c>
      <c r="R2609" t="str">
        <f>RIGHT($N2609,LEN($N2609) - SEARCH("/",$N2609))</f>
        <v>space exploration</v>
      </c>
      <c r="S2609" s="9">
        <f>((($J2609/60)/60)/24)+DATE(1970,1,1)</f>
        <v>42184.874675925923</v>
      </c>
      <c r="T2609" s="9">
        <f>((($I2609/60)/60)/24)+DATE(1970,1,1)</f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IF($D2610=0,0,$E2610*100/$D2610)</f>
        <v>223.92500000000001</v>
      </c>
      <c r="P2610">
        <f>$E2610/$L2610</f>
        <v>58.92763157894737</v>
      </c>
      <c r="Q2610" t="str">
        <f>LEFT($N2610,SEARCH("/",$N2610) - 1)</f>
        <v>technology</v>
      </c>
      <c r="R2610" t="str">
        <f>RIGHT($N2610,LEN($N2610) - SEARCH("/",$N2610))</f>
        <v>space exploration</v>
      </c>
      <c r="S2610" s="9">
        <f>((($J2610/60)/60)/24)+DATE(1970,1,1)</f>
        <v>42767.801712962959</v>
      </c>
      <c r="T2610" s="9">
        <f>((($I2610/60)/60)/24)+DATE(1970,1,1)</f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IF($D2611=0,0,$E2611*100/$D2611)</f>
        <v>303.80111428571428</v>
      </c>
      <c r="P2611">
        <f>$E2611/$L2611</f>
        <v>157.29347633136095</v>
      </c>
      <c r="Q2611" t="str">
        <f>LEFT($N2611,SEARCH("/",$N2611) - 1)</f>
        <v>technology</v>
      </c>
      <c r="R2611" t="str">
        <f>RIGHT($N2611,LEN($N2611) - SEARCH("/",$N2611))</f>
        <v>space exploration</v>
      </c>
      <c r="S2611" s="9">
        <f>((($J2611/60)/60)/24)+DATE(1970,1,1)</f>
        <v>41075.237858796296</v>
      </c>
      <c r="T2611" s="9">
        <f>((($I2611/60)/60)/24)+DATE(1970,1,1)</f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IF($D2612=0,0,$E2612*100/$D2612)</f>
        <v>141.3251043268175</v>
      </c>
      <c r="P2612">
        <f>$E2612/$L2612</f>
        <v>55.758509532062391</v>
      </c>
      <c r="Q2612" t="str">
        <f>LEFT($N2612,SEARCH("/",$N2612) - 1)</f>
        <v>technology</v>
      </c>
      <c r="R2612" t="str">
        <f>RIGHT($N2612,LEN($N2612) - SEARCH("/",$N2612))</f>
        <v>space exploration</v>
      </c>
      <c r="S2612" s="9">
        <f>((($J2612/60)/60)/24)+DATE(1970,1,1)</f>
        <v>42564.881076388891</v>
      </c>
      <c r="T2612" s="9">
        <f>((($I2612/60)/60)/24)+DATE(1970,1,1)</f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IF($D2613=0,0,$E2613*100/$D2613)</f>
        <v>2790.6363636363635</v>
      </c>
      <c r="P2613">
        <f>$E2613/$L2613</f>
        <v>83.802893802893806</v>
      </c>
      <c r="Q2613" t="str">
        <f>LEFT($N2613,SEARCH("/",$N2613) - 1)</f>
        <v>technology</v>
      </c>
      <c r="R2613" t="str">
        <f>RIGHT($N2613,LEN($N2613) - SEARCH("/",$N2613))</f>
        <v>space exploration</v>
      </c>
      <c r="S2613" s="9">
        <f>((($J2613/60)/60)/24)+DATE(1970,1,1)</f>
        <v>42704.335810185185</v>
      </c>
      <c r="T2613" s="9">
        <f>((($I2613/60)/60)/24)+DATE(1970,1,1)</f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IF($D2614=0,0,$E2614*100/$D2614)</f>
        <v>171.76130000000001</v>
      </c>
      <c r="P2614">
        <f>$E2614/$L2614</f>
        <v>58.422210884353746</v>
      </c>
      <c r="Q2614" t="str">
        <f>LEFT($N2614,SEARCH("/",$N2614) - 1)</f>
        <v>technology</v>
      </c>
      <c r="R2614" t="str">
        <f>RIGHT($N2614,LEN($N2614) - SEARCH("/",$N2614))</f>
        <v>space exploration</v>
      </c>
      <c r="S2614" s="9">
        <f>((($J2614/60)/60)/24)+DATE(1970,1,1)</f>
        <v>41982.143171296295</v>
      </c>
      <c r="T2614" s="9">
        <f>((($I2614/60)/60)/24)+DATE(1970,1,1)</f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IF($D2615=0,0,$E2615*100/$D2615)</f>
        <v>101.01333333333334</v>
      </c>
      <c r="P2615">
        <f>$E2615/$L2615</f>
        <v>270.57142857142856</v>
      </c>
      <c r="Q2615" t="str">
        <f>LEFT($N2615,SEARCH("/",$N2615) - 1)</f>
        <v>technology</v>
      </c>
      <c r="R2615" t="str">
        <f>RIGHT($N2615,LEN($N2615) - SEARCH("/",$N2615))</f>
        <v>space exploration</v>
      </c>
      <c r="S2615" s="9">
        <f>((($J2615/60)/60)/24)+DATE(1970,1,1)</f>
        <v>41143.81821759259</v>
      </c>
      <c r="T2615" s="9">
        <f>((($I2615/60)/60)/24)+DATE(1970,1,1)</f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IF($D2616=0,0,$E2616*100/$D2616)</f>
        <v>102</v>
      </c>
      <c r="P2616">
        <f>$E2616/$L2616</f>
        <v>107.1</v>
      </c>
      <c r="Q2616" t="str">
        <f>LEFT($N2616,SEARCH("/",$N2616) - 1)</f>
        <v>technology</v>
      </c>
      <c r="R2616" t="str">
        <f>RIGHT($N2616,LEN($N2616) - SEARCH("/",$N2616))</f>
        <v>space exploration</v>
      </c>
      <c r="S2616" s="9">
        <f>((($J2616/60)/60)/24)+DATE(1970,1,1)</f>
        <v>41730.708472222221</v>
      </c>
      <c r="T2616" s="9">
        <f>((($I2616/60)/60)/24)+DATE(1970,1,1)</f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IF($D2617=0,0,$E2617*100/$D2617)</f>
        <v>169.76511744127936</v>
      </c>
      <c r="P2617">
        <f>$E2617/$L2617</f>
        <v>47.180555555555557</v>
      </c>
      <c r="Q2617" t="str">
        <f>LEFT($N2617,SEARCH("/",$N2617) - 1)</f>
        <v>technology</v>
      </c>
      <c r="R2617" t="str">
        <f>RIGHT($N2617,LEN($N2617) - SEARCH("/",$N2617))</f>
        <v>space exploration</v>
      </c>
      <c r="S2617" s="9">
        <f>((($J2617/60)/60)/24)+DATE(1970,1,1)</f>
        <v>42453.49726851852</v>
      </c>
      <c r="T2617" s="9">
        <f>((($I2617/60)/60)/24)+DATE(1970,1,1)</f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IF($D2618=0,0,$E2618*100/$D2618)</f>
        <v>114.53400000000001</v>
      </c>
      <c r="P2618">
        <f>$E2618/$L2618</f>
        <v>120.30882352941177</v>
      </c>
      <c r="Q2618" t="str">
        <f>LEFT($N2618,SEARCH("/",$N2618) - 1)</f>
        <v>technology</v>
      </c>
      <c r="R2618" t="str">
        <f>RIGHT($N2618,LEN($N2618) - SEARCH("/",$N2618))</f>
        <v>space exploration</v>
      </c>
      <c r="S2618" s="9">
        <f>((($J2618/60)/60)/24)+DATE(1970,1,1)</f>
        <v>42211.99454861111</v>
      </c>
      <c r="T2618" s="9">
        <f>((($I2618/60)/60)/24)+DATE(1970,1,1)</f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IF($D2619=0,0,$E2619*100/$D2619)</f>
        <v>877.6</v>
      </c>
      <c r="P2619">
        <f>$E2619/$L2619</f>
        <v>27.59748427672956</v>
      </c>
      <c r="Q2619" t="str">
        <f>LEFT($N2619,SEARCH("/",$N2619) - 1)</f>
        <v>technology</v>
      </c>
      <c r="R2619" t="str">
        <f>RIGHT($N2619,LEN($N2619) - SEARCH("/",$N2619))</f>
        <v>space exploration</v>
      </c>
      <c r="S2619" s="9">
        <f>((($J2619/60)/60)/24)+DATE(1970,1,1)</f>
        <v>41902.874432870369</v>
      </c>
      <c r="T2619" s="9">
        <f>((($I2619/60)/60)/24)+DATE(1970,1,1)</f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IF($D2620=0,0,$E2620*100/$D2620)</f>
        <v>105.38666666666667</v>
      </c>
      <c r="P2620">
        <f>$E2620/$L2620</f>
        <v>205.2987012987013</v>
      </c>
      <c r="Q2620" t="str">
        <f>LEFT($N2620,SEARCH("/",$N2620) - 1)</f>
        <v>technology</v>
      </c>
      <c r="R2620" t="str">
        <f>RIGHT($N2620,LEN($N2620) - SEARCH("/",$N2620))</f>
        <v>space exploration</v>
      </c>
      <c r="S2620" s="9">
        <f>((($J2620/60)/60)/24)+DATE(1970,1,1)</f>
        <v>42279.792372685188</v>
      </c>
      <c r="T2620" s="9">
        <f>((($I2620/60)/60)/24)+DATE(1970,1,1)</f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IF($D2621=0,0,$E2621*100/$D2621)</f>
        <v>188.4</v>
      </c>
      <c r="P2621">
        <f>$E2621/$L2621</f>
        <v>35.547169811320757</v>
      </c>
      <c r="Q2621" t="str">
        <f>LEFT($N2621,SEARCH("/",$N2621) - 1)</f>
        <v>technology</v>
      </c>
      <c r="R2621" t="str">
        <f>RIGHT($N2621,LEN($N2621) - SEARCH("/",$N2621))</f>
        <v>space exploration</v>
      </c>
      <c r="S2621" s="9">
        <f>((($J2621/60)/60)/24)+DATE(1970,1,1)</f>
        <v>42273.884305555555</v>
      </c>
      <c r="T2621" s="9">
        <f>((($I2621/60)/60)/24)+DATE(1970,1,1)</f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IF($D2622=0,0,$E2622*100/$D2622)</f>
        <v>143.65230769230769</v>
      </c>
      <c r="P2622">
        <f>$E2622/$L2622</f>
        <v>74.639488409272587</v>
      </c>
      <c r="Q2622" t="str">
        <f>LEFT($N2622,SEARCH("/",$N2622) - 1)</f>
        <v>technology</v>
      </c>
      <c r="R2622" t="str">
        <f>RIGHT($N2622,LEN($N2622) - SEARCH("/",$N2622))</f>
        <v>space exploration</v>
      </c>
      <c r="S2622" s="9">
        <f>((($J2622/60)/60)/24)+DATE(1970,1,1)</f>
        <v>42251.16715277778</v>
      </c>
      <c r="T2622" s="9">
        <f>((($I2622/60)/60)/24)+DATE(1970,1,1)</f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IF($D2623=0,0,$E2623*100/$D2623)</f>
        <v>145.88</v>
      </c>
      <c r="P2623">
        <f>$E2623/$L2623</f>
        <v>47.058064516129029</v>
      </c>
      <c r="Q2623" t="str">
        <f>LEFT($N2623,SEARCH("/",$N2623) - 1)</f>
        <v>technology</v>
      </c>
      <c r="R2623" t="str">
        <f>RIGHT($N2623,LEN($N2623) - SEARCH("/",$N2623))</f>
        <v>space exploration</v>
      </c>
      <c r="S2623" s="9">
        <f>((($J2623/60)/60)/24)+DATE(1970,1,1)</f>
        <v>42115.74754629629</v>
      </c>
      <c r="T2623" s="9">
        <f>((($I2623/60)/60)/24)+DATE(1970,1,1)</f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IF($D2624=0,0,$E2624*100/$D2624)</f>
        <v>131.184</v>
      </c>
      <c r="P2624">
        <f>$E2624/$L2624</f>
        <v>26.591351351351353</v>
      </c>
      <c r="Q2624" t="str">
        <f>LEFT($N2624,SEARCH("/",$N2624) - 1)</f>
        <v>technology</v>
      </c>
      <c r="R2624" t="str">
        <f>RIGHT($N2624,LEN($N2624) - SEARCH("/",$N2624))</f>
        <v>space exploration</v>
      </c>
      <c r="S2624" s="9">
        <f>((($J2624/60)/60)/24)+DATE(1970,1,1)</f>
        <v>42689.74324074074</v>
      </c>
      <c r="T2624" s="9">
        <f>((($I2624/60)/60)/24)+DATE(1970,1,1)</f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IF($D2625=0,0,$E2625*100/$D2625)</f>
        <v>114</v>
      </c>
      <c r="P2625">
        <f>$E2625/$L2625</f>
        <v>36.774193548387096</v>
      </c>
      <c r="Q2625" t="str">
        <f>LEFT($N2625,SEARCH("/",$N2625) - 1)</f>
        <v>technology</v>
      </c>
      <c r="R2625" t="str">
        <f>RIGHT($N2625,LEN($N2625) - SEARCH("/",$N2625))</f>
        <v>space exploration</v>
      </c>
      <c r="S2625" s="9">
        <f>((($J2625/60)/60)/24)+DATE(1970,1,1)</f>
        <v>42692.256550925929</v>
      </c>
      <c r="T2625" s="9">
        <f>((($I2625/60)/60)/24)+DATE(1970,1,1)</f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IF($D2626=0,0,$E2626*100/$D2626)</f>
        <v>1379.420625</v>
      </c>
      <c r="P2626">
        <f>$E2626/$L2626</f>
        <v>31.820544982698959</v>
      </c>
      <c r="Q2626" t="str">
        <f>LEFT($N2626,SEARCH("/",$N2626) - 1)</f>
        <v>technology</v>
      </c>
      <c r="R2626" t="str">
        <f>RIGHT($N2626,LEN($N2626) - SEARCH("/",$N2626))</f>
        <v>space exploration</v>
      </c>
      <c r="S2626" s="9">
        <f>((($J2626/60)/60)/24)+DATE(1970,1,1)</f>
        <v>41144.42155092593</v>
      </c>
      <c r="T2626" s="9">
        <f>((($I2626/60)/60)/24)+DATE(1970,1,1)</f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IF($D2627=0,0,$E2627*100/$D2627)</f>
        <v>956</v>
      </c>
      <c r="P2627">
        <f>$E2627/$L2627</f>
        <v>27.576923076923077</v>
      </c>
      <c r="Q2627" t="str">
        <f>LEFT($N2627,SEARCH("/",$N2627) - 1)</f>
        <v>technology</v>
      </c>
      <c r="R2627" t="str">
        <f>RIGHT($N2627,LEN($N2627) - SEARCH("/",$N2627))</f>
        <v>space exploration</v>
      </c>
      <c r="S2627" s="9">
        <f>((($J2627/60)/60)/24)+DATE(1970,1,1)</f>
        <v>42658.810277777782</v>
      </c>
      <c r="T2627" s="9">
        <f>((($I2627/60)/60)/24)+DATE(1970,1,1)</f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IF($D2628=0,0,$E2628*100/$D2628)</f>
        <v>112</v>
      </c>
      <c r="P2628">
        <f>$E2628/$L2628</f>
        <v>56</v>
      </c>
      <c r="Q2628" t="str">
        <f>LEFT($N2628,SEARCH("/",$N2628) - 1)</f>
        <v>technology</v>
      </c>
      <c r="R2628" t="str">
        <f>RIGHT($N2628,LEN($N2628) - SEARCH("/",$N2628))</f>
        <v>space exploration</v>
      </c>
      <c r="S2628" s="9">
        <f>((($J2628/60)/60)/24)+DATE(1970,1,1)</f>
        <v>42128.628113425926</v>
      </c>
      <c r="T2628" s="9">
        <f>((($I2628/60)/60)/24)+DATE(1970,1,1)</f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IF($D2629=0,0,$E2629*100/$D2629)</f>
        <v>646.66666666666663</v>
      </c>
      <c r="P2629">
        <f>$E2629/$L2629</f>
        <v>21.555555555555557</v>
      </c>
      <c r="Q2629" t="str">
        <f>LEFT($N2629,SEARCH("/",$N2629) - 1)</f>
        <v>technology</v>
      </c>
      <c r="R2629" t="str">
        <f>RIGHT($N2629,LEN($N2629) - SEARCH("/",$N2629))</f>
        <v>space exploration</v>
      </c>
      <c r="S2629" s="9">
        <f>((($J2629/60)/60)/24)+DATE(1970,1,1)</f>
        <v>42304.829409722224</v>
      </c>
      <c r="T2629" s="9">
        <f>((($I2629/60)/60)/24)+DATE(1970,1,1)</f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IF($D2630=0,0,$E2630*100/$D2630)</f>
        <v>110.36948748510132</v>
      </c>
      <c r="P2630">
        <f>$E2630/$L2630</f>
        <v>44.095238095238095</v>
      </c>
      <c r="Q2630" t="str">
        <f>LEFT($N2630,SEARCH("/",$N2630) - 1)</f>
        <v>technology</v>
      </c>
      <c r="R2630" t="str">
        <f>RIGHT($N2630,LEN($N2630) - SEARCH("/",$N2630))</f>
        <v>space exploration</v>
      </c>
      <c r="S2630" s="9">
        <f>((($J2630/60)/60)/24)+DATE(1970,1,1)</f>
        <v>41953.966053240743</v>
      </c>
      <c r="T2630" s="9">
        <f>((($I2630/60)/60)/24)+DATE(1970,1,1)</f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IF($D2631=0,0,$E2631*100/$D2631)</f>
        <v>127.74</v>
      </c>
      <c r="P2631">
        <f>$E2631/$L2631</f>
        <v>63.87</v>
      </c>
      <c r="Q2631" t="str">
        <f>LEFT($N2631,SEARCH("/",$N2631) - 1)</f>
        <v>technology</v>
      </c>
      <c r="R2631" t="str">
        <f>RIGHT($N2631,LEN($N2631) - SEARCH("/",$N2631))</f>
        <v>space exploration</v>
      </c>
      <c r="S2631" s="9">
        <f>((($J2631/60)/60)/24)+DATE(1970,1,1)</f>
        <v>42108.538449074069</v>
      </c>
      <c r="T2631" s="9">
        <f>((($I2631/60)/60)/24)+DATE(1970,1,1)</f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IF($D2632=0,0,$E2632*100/$D2632)</f>
        <v>157.9</v>
      </c>
      <c r="P2632">
        <f>$E2632/$L2632</f>
        <v>38.987654320987652</v>
      </c>
      <c r="Q2632" t="str">
        <f>LEFT($N2632,SEARCH("/",$N2632) - 1)</f>
        <v>technology</v>
      </c>
      <c r="R2632" t="str">
        <f>RIGHT($N2632,LEN($N2632) - SEARCH("/",$N2632))</f>
        <v>space exploration</v>
      </c>
      <c r="S2632" s="9">
        <f>((($J2632/60)/60)/24)+DATE(1970,1,1)</f>
        <v>42524.105462962965</v>
      </c>
      <c r="T2632" s="9">
        <f>((($I2632/60)/60)/24)+DATE(1970,1,1)</f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IF($D2633=0,0,$E2633*100/$D2633)</f>
        <v>114.66525</v>
      </c>
      <c r="P2633">
        <f>$E2633/$L2633</f>
        <v>80.185489510489504</v>
      </c>
      <c r="Q2633" t="str">
        <f>LEFT($N2633,SEARCH("/",$N2633) - 1)</f>
        <v>technology</v>
      </c>
      <c r="R2633" t="str">
        <f>RIGHT($N2633,LEN($N2633) - SEARCH("/",$N2633))</f>
        <v>space exploration</v>
      </c>
      <c r="S2633" s="9">
        <f>((($J2633/60)/60)/24)+DATE(1970,1,1)</f>
        <v>42218.169293981482</v>
      </c>
      <c r="T2633" s="9">
        <f>((($I2633/60)/60)/24)+DATE(1970,1,1)</f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IF($D2634=0,0,$E2634*100/$D2634)</f>
        <v>137.00934579439252</v>
      </c>
      <c r="P2634">
        <f>$E2634/$L2634</f>
        <v>34.904761904761905</v>
      </c>
      <c r="Q2634" t="str">
        <f>LEFT($N2634,SEARCH("/",$N2634) - 1)</f>
        <v>technology</v>
      </c>
      <c r="R2634" t="str">
        <f>RIGHT($N2634,LEN($N2634) - SEARCH("/",$N2634))</f>
        <v>space exploration</v>
      </c>
      <c r="S2634" s="9">
        <f>((($J2634/60)/60)/24)+DATE(1970,1,1)</f>
        <v>42494.061793981484</v>
      </c>
      <c r="T2634" s="9">
        <f>((($I2634/60)/60)/24)+DATE(1970,1,1)</f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IF($D2635=0,0,$E2635*100/$D2635)</f>
        <v>354.62</v>
      </c>
      <c r="P2635">
        <f>$E2635/$L2635</f>
        <v>89.100502512562812</v>
      </c>
      <c r="Q2635" t="str">
        <f>LEFT($N2635,SEARCH("/",$N2635) - 1)</f>
        <v>technology</v>
      </c>
      <c r="R2635" t="str">
        <f>RIGHT($N2635,LEN($N2635) - SEARCH("/",$N2635))</f>
        <v>space exploration</v>
      </c>
      <c r="S2635" s="9">
        <f>((($J2635/60)/60)/24)+DATE(1970,1,1)</f>
        <v>41667.823287037041</v>
      </c>
      <c r="T2635" s="9">
        <f>((($I2635/60)/60)/24)+DATE(1970,1,1)</f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IF($D2636=0,0,$E2636*100/$D2636)</f>
        <v>106.02150537634408</v>
      </c>
      <c r="P2636">
        <f>$E2636/$L2636</f>
        <v>39.44</v>
      </c>
      <c r="Q2636" t="str">
        <f>LEFT($N2636,SEARCH("/",$N2636) - 1)</f>
        <v>technology</v>
      </c>
      <c r="R2636" t="str">
        <f>RIGHT($N2636,LEN($N2636) - SEARCH("/",$N2636))</f>
        <v>space exploration</v>
      </c>
      <c r="S2636" s="9">
        <f>((($J2636/60)/60)/24)+DATE(1970,1,1)</f>
        <v>42612.656493055561</v>
      </c>
      <c r="T2636" s="9">
        <f>((($I2636/60)/60)/24)+DATE(1970,1,1)</f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IF($D2637=0,0,$E2637*100/$D2637)</f>
        <v>100</v>
      </c>
      <c r="P2637">
        <f>$E2637/$L2637</f>
        <v>136.9047619047619</v>
      </c>
      <c r="Q2637" t="str">
        <f>LEFT($N2637,SEARCH("/",$N2637) - 1)</f>
        <v>technology</v>
      </c>
      <c r="R2637" t="str">
        <f>RIGHT($N2637,LEN($N2637) - SEARCH("/",$N2637))</f>
        <v>space exploration</v>
      </c>
      <c r="S2637" s="9">
        <f>((($J2637/60)/60)/24)+DATE(1970,1,1)</f>
        <v>42037.950937500005</v>
      </c>
      <c r="T2637" s="9">
        <f>((($I2637/60)/60)/24)+DATE(1970,1,1)</f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IF($D2638=0,0,$E2638*100/$D2638)</f>
        <v>187.3</v>
      </c>
      <c r="P2638">
        <f>$E2638/$L2638</f>
        <v>37.46</v>
      </c>
      <c r="Q2638" t="str">
        <f>LEFT($N2638,SEARCH("/",$N2638) - 1)</f>
        <v>technology</v>
      </c>
      <c r="R2638" t="str">
        <f>RIGHT($N2638,LEN($N2638) - SEARCH("/",$N2638))</f>
        <v>space exploration</v>
      </c>
      <c r="S2638" s="9">
        <f>((($J2638/60)/60)/24)+DATE(1970,1,1)</f>
        <v>42636.614745370374</v>
      </c>
      <c r="T2638" s="9">
        <f>((($I2638/60)/60)/24)+DATE(1970,1,1)</f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IF($D2639=0,0,$E2639*100/$D2639)</f>
        <v>166.2</v>
      </c>
      <c r="P2639">
        <f>$E2639/$L2639</f>
        <v>31.96153846153846</v>
      </c>
      <c r="Q2639" t="str">
        <f>LEFT($N2639,SEARCH("/",$N2639) - 1)</f>
        <v>technology</v>
      </c>
      <c r="R2639" t="str">
        <f>RIGHT($N2639,LEN($N2639) - SEARCH("/",$N2639))</f>
        <v>space exploration</v>
      </c>
      <c r="S2639" s="9">
        <f>((($J2639/60)/60)/24)+DATE(1970,1,1)</f>
        <v>42639.549479166672</v>
      </c>
      <c r="T2639" s="9">
        <f>((($I2639/60)/60)/24)+DATE(1970,1,1)</f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IF($D2640=0,0,$E2640*100/$D2640)</f>
        <v>101.72910662824208</v>
      </c>
      <c r="P2640">
        <f>$E2640/$L2640</f>
        <v>25.214285714285715</v>
      </c>
      <c r="Q2640" t="str">
        <f>LEFT($N2640,SEARCH("/",$N2640) - 1)</f>
        <v>technology</v>
      </c>
      <c r="R2640" t="str">
        <f>RIGHT($N2640,LEN($N2640) - SEARCH("/",$N2640))</f>
        <v>space exploration</v>
      </c>
      <c r="S2640" s="9">
        <f>((($J2640/60)/60)/24)+DATE(1970,1,1)</f>
        <v>41989.913136574076</v>
      </c>
      <c r="T2640" s="9">
        <f>((($I2640/60)/60)/24)+DATE(1970,1,1)</f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IF($D2641=0,0,$E2641*100/$D2641)</f>
        <v>164</v>
      </c>
      <c r="P2641">
        <f>$E2641/$L2641</f>
        <v>10.040816326530612</v>
      </c>
      <c r="Q2641" t="str">
        <f>LEFT($N2641,SEARCH("/",$N2641) - 1)</f>
        <v>technology</v>
      </c>
      <c r="R2641" t="str">
        <f>RIGHT($N2641,LEN($N2641) - SEARCH("/",$N2641))</f>
        <v>space exploration</v>
      </c>
      <c r="S2641" s="9">
        <f>((($J2641/60)/60)/24)+DATE(1970,1,1)</f>
        <v>42024.86513888889</v>
      </c>
      <c r="T2641" s="9">
        <f>((($I2641/60)/60)/24)+DATE(1970,1,1)</f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IF($D2642=0,0,$E2642*100/$D2642)</f>
        <v>105.66666666666667</v>
      </c>
      <c r="P2642">
        <f>$E2642/$L2642</f>
        <v>45.94202898550725</v>
      </c>
      <c r="Q2642" t="str">
        <f>LEFT($N2642,SEARCH("/",$N2642) - 1)</f>
        <v>technology</v>
      </c>
      <c r="R2642" t="str">
        <f>RIGHT($N2642,LEN($N2642) - SEARCH("/",$N2642))</f>
        <v>space exploration</v>
      </c>
      <c r="S2642" s="9">
        <f>((($J2642/60)/60)/24)+DATE(1970,1,1)</f>
        <v>42103.160578703704</v>
      </c>
      <c r="T2642" s="9">
        <f>((($I2642/60)/60)/24)+DATE(1970,1,1)</f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IF($D2643=0,0,$E2643*100/$D2643)</f>
        <v>1</v>
      </c>
      <c r="P2643">
        <f>$E2643/$L2643</f>
        <v>15</v>
      </c>
      <c r="Q2643" t="str">
        <f>LEFT($N2643,SEARCH("/",$N2643) - 1)</f>
        <v>technology</v>
      </c>
      <c r="R2643" t="str">
        <f>RIGHT($N2643,LEN($N2643) - SEARCH("/",$N2643))</f>
        <v>space exploration</v>
      </c>
      <c r="S2643" s="9">
        <f>((($J2643/60)/60)/24)+DATE(1970,1,1)</f>
        <v>41880.827118055553</v>
      </c>
      <c r="T2643" s="9">
        <f>((($I2643/60)/60)/24)+DATE(1970,1,1)</f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IF($D2644=0,0,$E2644*100/$D2644)</f>
        <v>0</v>
      </c>
      <c r="P2644" t="e">
        <f>$E2644/$L2644</f>
        <v>#DIV/0!</v>
      </c>
      <c r="Q2644" t="str">
        <f>LEFT($N2644,SEARCH("/",$N2644) - 1)</f>
        <v>technology</v>
      </c>
      <c r="R2644" t="str">
        <f>RIGHT($N2644,LEN($N2644) - SEARCH("/",$N2644))</f>
        <v>space exploration</v>
      </c>
      <c r="S2644" s="9">
        <f>((($J2644/60)/60)/24)+DATE(1970,1,1)</f>
        <v>42536.246620370366</v>
      </c>
      <c r="T2644" s="9">
        <f>((($I2644/60)/60)/24)+DATE(1970,1,1)</f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IF($D2645=0,0,$E2645*100/$D2645)</f>
        <v>33.559730999999999</v>
      </c>
      <c r="P2645">
        <f>$E2645/$L2645</f>
        <v>223.58248500999335</v>
      </c>
      <c r="Q2645" t="str">
        <f>LEFT($N2645,SEARCH("/",$N2645) - 1)</f>
        <v>technology</v>
      </c>
      <c r="R2645" t="str">
        <f>RIGHT($N2645,LEN($N2645) - SEARCH("/",$N2645))</f>
        <v>space exploration</v>
      </c>
      <c r="S2645" s="9">
        <f>((($J2645/60)/60)/24)+DATE(1970,1,1)</f>
        <v>42689.582349537035</v>
      </c>
      <c r="T2645" s="9">
        <f>((($I2645/60)/60)/24)+DATE(1970,1,1)</f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IF($D2646=0,0,$E2646*100/$D2646)</f>
        <v>2.0529999999999999</v>
      </c>
      <c r="P2646">
        <f>$E2646/$L2646</f>
        <v>39.480769230769234</v>
      </c>
      <c r="Q2646" t="str">
        <f>LEFT($N2646,SEARCH("/",$N2646) - 1)</f>
        <v>technology</v>
      </c>
      <c r="R2646" t="str">
        <f>RIGHT($N2646,LEN($N2646) - SEARCH("/",$N2646))</f>
        <v>space exploration</v>
      </c>
      <c r="S2646" s="9">
        <f>((($J2646/60)/60)/24)+DATE(1970,1,1)</f>
        <v>42774.792071759264</v>
      </c>
      <c r="T2646" s="9">
        <f>((($I2646/60)/60)/24)+DATE(1970,1,1)</f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IF($D2647=0,0,$E2647*100/$D2647)</f>
        <v>10.5</v>
      </c>
      <c r="P2647">
        <f>$E2647/$L2647</f>
        <v>91.304347826086953</v>
      </c>
      <c r="Q2647" t="str">
        <f>LEFT($N2647,SEARCH("/",$N2647) - 1)</f>
        <v>technology</v>
      </c>
      <c r="R2647" t="str">
        <f>RIGHT($N2647,LEN($N2647) - SEARCH("/",$N2647))</f>
        <v>space exploration</v>
      </c>
      <c r="S2647" s="9">
        <f>((($J2647/60)/60)/24)+DATE(1970,1,1)</f>
        <v>41921.842627314814</v>
      </c>
      <c r="T2647" s="9">
        <f>((($I2647/60)/60)/24)+DATE(1970,1,1)</f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IF($D2648=0,0,$E2648*100/$D2648)</f>
        <v>8.4172840000000004</v>
      </c>
      <c r="P2648">
        <f>$E2648/$L2648</f>
        <v>78.666205607476627</v>
      </c>
      <c r="Q2648" t="str">
        <f>LEFT($N2648,SEARCH("/",$N2648) - 1)</f>
        <v>technology</v>
      </c>
      <c r="R2648" t="str">
        <f>RIGHT($N2648,LEN($N2648) - SEARCH("/",$N2648))</f>
        <v>space exploration</v>
      </c>
      <c r="S2648" s="9">
        <f>((($J2648/60)/60)/24)+DATE(1970,1,1)</f>
        <v>42226.313298611116</v>
      </c>
      <c r="T2648" s="9">
        <f>((($I2648/60)/60)/24)+DATE(1970,1,1)</f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IF($D2649=0,0,$E2649*100/$D2649)</f>
        <v>1.44</v>
      </c>
      <c r="P2649">
        <f>$E2649/$L2649</f>
        <v>12</v>
      </c>
      <c r="Q2649" t="str">
        <f>LEFT($N2649,SEARCH("/",$N2649) - 1)</f>
        <v>technology</v>
      </c>
      <c r="R2649" t="str">
        <f>RIGHT($N2649,LEN($N2649) - SEARCH("/",$N2649))</f>
        <v>space exploration</v>
      </c>
      <c r="S2649" s="9">
        <f>((($J2649/60)/60)/24)+DATE(1970,1,1)</f>
        <v>42200.261793981481</v>
      </c>
      <c r="T2649" s="9">
        <f>((($I2649/60)/60)/24)+DATE(1970,1,1)</f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IF($D2650=0,0,$E2650*100/$D2650)</f>
        <v>0.8833333333333333</v>
      </c>
      <c r="P2650">
        <f>$E2650/$L2650</f>
        <v>17.666666666666668</v>
      </c>
      <c r="Q2650" t="str">
        <f>LEFT($N2650,SEARCH("/",$N2650) - 1)</f>
        <v>technology</v>
      </c>
      <c r="R2650" t="str">
        <f>RIGHT($N2650,LEN($N2650) - SEARCH("/",$N2650))</f>
        <v>space exploration</v>
      </c>
      <c r="S2650" s="9">
        <f>((($J2650/60)/60)/24)+DATE(1970,1,1)</f>
        <v>42408.714814814812</v>
      </c>
      <c r="T2650" s="9">
        <f>((($I2650/60)/60)/24)+DATE(1970,1,1)</f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IF($D2651=0,0,$E2651*100/$D2651)</f>
        <v>9.9199999999999997E-2</v>
      </c>
      <c r="P2651">
        <f>$E2651/$L2651</f>
        <v>41.333333333333336</v>
      </c>
      <c r="Q2651" t="str">
        <f>LEFT($N2651,SEARCH("/",$N2651) - 1)</f>
        <v>technology</v>
      </c>
      <c r="R2651" t="str">
        <f>RIGHT($N2651,LEN($N2651) - SEARCH("/",$N2651))</f>
        <v>space exploration</v>
      </c>
      <c r="S2651" s="9">
        <f>((($J2651/60)/60)/24)+DATE(1970,1,1)</f>
        <v>42341.99700231482</v>
      </c>
      <c r="T2651" s="9">
        <f>((($I2651/60)/60)/24)+DATE(1970,1,1)</f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IF($D2652=0,0,$E2652*100/$D2652)</f>
        <v>0.59666666666666668</v>
      </c>
      <c r="P2652">
        <f>$E2652/$L2652</f>
        <v>71.599999999999994</v>
      </c>
      <c r="Q2652" t="str">
        <f>LEFT($N2652,SEARCH("/",$N2652) - 1)</f>
        <v>technology</v>
      </c>
      <c r="R2652" t="str">
        <f>RIGHT($N2652,LEN($N2652) - SEARCH("/",$N2652))</f>
        <v>space exploration</v>
      </c>
      <c r="S2652" s="9">
        <f>((($J2652/60)/60)/24)+DATE(1970,1,1)</f>
        <v>42695.624340277776</v>
      </c>
      <c r="T2652" s="9">
        <f>((($I2652/60)/60)/24)+DATE(1970,1,1)</f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IF($D2653=0,0,$E2653*100/$D2653)</f>
        <v>1.8689285714285715</v>
      </c>
      <c r="P2653">
        <f>$E2653/$L2653</f>
        <v>307.8235294117647</v>
      </c>
      <c r="Q2653" t="str">
        <f>LEFT($N2653,SEARCH("/",$N2653) - 1)</f>
        <v>technology</v>
      </c>
      <c r="R2653" t="str">
        <f>RIGHT($N2653,LEN($N2653) - SEARCH("/",$N2653))</f>
        <v>space exploration</v>
      </c>
      <c r="S2653" s="9">
        <f>((($J2653/60)/60)/24)+DATE(1970,1,1)</f>
        <v>42327.805659722217</v>
      </c>
      <c r="T2653" s="9">
        <f>((($I2653/60)/60)/24)+DATE(1970,1,1)</f>
        <v>42355.805659722217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IF($D2654=0,0,$E2654*100/$D2654)</f>
        <v>0.88500000000000001</v>
      </c>
      <c r="P2654">
        <f>$E2654/$L2654</f>
        <v>80.454545454545453</v>
      </c>
      <c r="Q2654" t="str">
        <f>LEFT($N2654,SEARCH("/",$N2654) - 1)</f>
        <v>technology</v>
      </c>
      <c r="R2654" t="str">
        <f>RIGHT($N2654,LEN($N2654) - SEARCH("/",$N2654))</f>
        <v>space exploration</v>
      </c>
      <c r="S2654" s="9">
        <f>((($J2654/60)/60)/24)+DATE(1970,1,1)</f>
        <v>41953.158854166672</v>
      </c>
      <c r="T2654" s="9">
        <f>((($I2654/60)/60)/24)+DATE(1970,1,1)</f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IF($D2655=0,0,$E2655*100/$D2655)</f>
        <v>11.52156862745098</v>
      </c>
      <c r="P2655">
        <f>$E2655/$L2655</f>
        <v>83.942857142857136</v>
      </c>
      <c r="Q2655" t="str">
        <f>LEFT($N2655,SEARCH("/",$N2655) - 1)</f>
        <v>technology</v>
      </c>
      <c r="R2655" t="str">
        <f>RIGHT($N2655,LEN($N2655) - SEARCH("/",$N2655))</f>
        <v>space exploration</v>
      </c>
      <c r="S2655" s="9">
        <f>((($J2655/60)/60)/24)+DATE(1970,1,1)</f>
        <v>41771.651932870373</v>
      </c>
      <c r="T2655" s="9">
        <f>((($I2655/60)/60)/24)+DATE(1970,1,1)</f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IF($D2656=0,0,$E2656*100/$D2656)</f>
        <v>5.0999999999999997E-2</v>
      </c>
      <c r="P2656">
        <f>$E2656/$L2656</f>
        <v>8.5</v>
      </c>
      <c r="Q2656" t="str">
        <f>LEFT($N2656,SEARCH("/",$N2656) - 1)</f>
        <v>technology</v>
      </c>
      <c r="R2656" t="str">
        <f>RIGHT($N2656,LEN($N2656) - SEARCH("/",$N2656))</f>
        <v>space exploration</v>
      </c>
      <c r="S2656" s="9">
        <f>((($J2656/60)/60)/24)+DATE(1970,1,1)</f>
        <v>42055.600995370376</v>
      </c>
      <c r="T2656" s="9">
        <f>((($I2656/60)/60)/24)+DATE(1970,1,1)</f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IF($D2657=0,0,$E2657*100/$D2657)</f>
        <v>21.033333333333335</v>
      </c>
      <c r="P2657">
        <f>$E2657/$L2657</f>
        <v>73.372093023255815</v>
      </c>
      <c r="Q2657" t="str">
        <f>LEFT($N2657,SEARCH("/",$N2657) - 1)</f>
        <v>technology</v>
      </c>
      <c r="R2657" t="str">
        <f>RIGHT($N2657,LEN($N2657) - SEARCH("/",$N2657))</f>
        <v>space exploration</v>
      </c>
      <c r="S2657" s="9">
        <f>((($J2657/60)/60)/24)+DATE(1970,1,1)</f>
        <v>42381.866284722222</v>
      </c>
      <c r="T2657" s="9">
        <f>((($I2657/60)/60)/24)+DATE(1970,1,1)</f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IF($D2658=0,0,$E2658*100/$D2658)</f>
        <v>11.436666666666667</v>
      </c>
      <c r="P2658">
        <f>$E2658/$L2658</f>
        <v>112.86184210526316</v>
      </c>
      <c r="Q2658" t="str">
        <f>LEFT($N2658,SEARCH("/",$N2658) - 1)</f>
        <v>technology</v>
      </c>
      <c r="R2658" t="str">
        <f>RIGHT($N2658,LEN($N2658) - SEARCH("/",$N2658))</f>
        <v>space exploration</v>
      </c>
      <c r="S2658" s="9">
        <f>((($J2658/60)/60)/24)+DATE(1970,1,1)</f>
        <v>42767.688518518517</v>
      </c>
      <c r="T2658" s="9">
        <f>((($I2658/60)/60)/24)+DATE(1970,1,1)</f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IF($D2659=0,0,$E2659*100/$D2659)</f>
        <v>18.737933333333334</v>
      </c>
      <c r="P2659">
        <f>$E2659/$L2659</f>
        <v>95.277627118644077</v>
      </c>
      <c r="Q2659" t="str">
        <f>LEFT($N2659,SEARCH("/",$N2659) - 1)</f>
        <v>technology</v>
      </c>
      <c r="R2659" t="str">
        <f>RIGHT($N2659,LEN($N2659) - SEARCH("/",$N2659))</f>
        <v>space exploration</v>
      </c>
      <c r="S2659" s="9">
        <f>((($J2659/60)/60)/24)+DATE(1970,1,1)</f>
        <v>42551.928854166668</v>
      </c>
      <c r="T2659" s="9">
        <f>((($I2659/60)/60)/24)+DATE(1970,1,1)</f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IF($D2660=0,0,$E2660*100/$D2660)</f>
        <v>9.285714285714286E-2</v>
      </c>
      <c r="P2660">
        <f>$E2660/$L2660</f>
        <v>22.75</v>
      </c>
      <c r="Q2660" t="str">
        <f>LEFT($N2660,SEARCH("/",$N2660) - 1)</f>
        <v>technology</v>
      </c>
      <c r="R2660" t="str">
        <f>RIGHT($N2660,LEN($N2660) - SEARCH("/",$N2660))</f>
        <v>space exploration</v>
      </c>
      <c r="S2660" s="9">
        <f>((($J2660/60)/60)/24)+DATE(1970,1,1)</f>
        <v>42551.884189814817</v>
      </c>
      <c r="T2660" s="9">
        <f>((($I2660/60)/60)/24)+DATE(1970,1,1)</f>
        <v>42581.884189814817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IF($D2661=0,0,$E2661*100/$D2661)</f>
        <v>2.7204081632653061</v>
      </c>
      <c r="P2661">
        <f>$E2661/$L2661</f>
        <v>133.30000000000001</v>
      </c>
      <c r="Q2661" t="str">
        <f>LEFT($N2661,SEARCH("/",$N2661) - 1)</f>
        <v>technology</v>
      </c>
      <c r="R2661" t="str">
        <f>RIGHT($N2661,LEN($N2661) - SEARCH("/",$N2661))</f>
        <v>space exploration</v>
      </c>
      <c r="S2661" s="9">
        <f>((($J2661/60)/60)/24)+DATE(1970,1,1)</f>
        <v>42082.069560185191</v>
      </c>
      <c r="T2661" s="9">
        <f>((($I2661/60)/60)/24)+DATE(1970,1,1)</f>
        <v>42112.069560185191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IF($D2662=0,0,$E2662*100/$D2662)</f>
        <v>9.5000000000000001E-2</v>
      </c>
      <c r="P2662">
        <f>$E2662/$L2662</f>
        <v>3.8</v>
      </c>
      <c r="Q2662" t="str">
        <f>LEFT($N2662,SEARCH("/",$N2662) - 1)</f>
        <v>technology</v>
      </c>
      <c r="R2662" t="str">
        <f>RIGHT($N2662,LEN($N2662) - SEARCH("/",$N2662))</f>
        <v>space exploration</v>
      </c>
      <c r="S2662" s="9">
        <f>((($J2662/60)/60)/24)+DATE(1970,1,1)</f>
        <v>42272.713171296295</v>
      </c>
      <c r="T2662" s="9">
        <f>((($I2662/60)/60)/24)+DATE(1970,1,1)</f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IF($D2663=0,0,$E2663*100/$D2663)</f>
        <v>102.9</v>
      </c>
      <c r="P2663">
        <f>$E2663/$L2663</f>
        <v>85.75</v>
      </c>
      <c r="Q2663" t="str">
        <f>LEFT($N2663,SEARCH("/",$N2663) - 1)</f>
        <v>technology</v>
      </c>
      <c r="R2663" t="str">
        <f>RIGHT($N2663,LEN($N2663) - SEARCH("/",$N2663))</f>
        <v>makerspaces</v>
      </c>
      <c r="S2663" s="9">
        <f>((($J2663/60)/60)/24)+DATE(1970,1,1)</f>
        <v>41542.958449074074</v>
      </c>
      <c r="T2663" s="9">
        <f>((($I2663/60)/60)/24)+DATE(1970,1,1)</f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IF($D2664=0,0,$E2664*100/$D2664)</f>
        <v>106.8</v>
      </c>
      <c r="P2664">
        <f>$E2664/$L2664</f>
        <v>267</v>
      </c>
      <c r="Q2664" t="str">
        <f>LEFT($N2664,SEARCH("/",$N2664) - 1)</f>
        <v>technology</v>
      </c>
      <c r="R2664" t="str">
        <f>RIGHT($N2664,LEN($N2664) - SEARCH("/",$N2664))</f>
        <v>makerspaces</v>
      </c>
      <c r="S2664" s="9">
        <f>((($J2664/60)/60)/24)+DATE(1970,1,1)</f>
        <v>42207.746678240743</v>
      </c>
      <c r="T2664" s="9">
        <f>((($I2664/60)/60)/24)+DATE(1970,1,1)</f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IF($D2665=0,0,$E2665*100/$D2665)</f>
        <v>104.59625</v>
      </c>
      <c r="P2665">
        <f>$E2665/$L2665</f>
        <v>373.55803571428572</v>
      </c>
      <c r="Q2665" t="str">
        <f>LEFT($N2665,SEARCH("/",$N2665) - 1)</f>
        <v>technology</v>
      </c>
      <c r="R2665" t="str">
        <f>RIGHT($N2665,LEN($N2665) - SEARCH("/",$N2665))</f>
        <v>makerspaces</v>
      </c>
      <c r="S2665" s="9">
        <f>((($J2665/60)/60)/24)+DATE(1970,1,1)</f>
        <v>42222.622766203705</v>
      </c>
      <c r="T2665" s="9">
        <f>((($I2665/60)/60)/24)+DATE(1970,1,1)</f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IF($D2666=0,0,$E2666*100/$D2666)</f>
        <v>103.42857142857143</v>
      </c>
      <c r="P2666">
        <f>$E2666/$L2666</f>
        <v>174.03846153846155</v>
      </c>
      <c r="Q2666" t="str">
        <f>LEFT($N2666,SEARCH("/",$N2666) - 1)</f>
        <v>technology</v>
      </c>
      <c r="R2666" t="str">
        <f>RIGHT($N2666,LEN($N2666) - SEARCH("/",$N2666))</f>
        <v>makerspaces</v>
      </c>
      <c r="S2666" s="9">
        <f>((($J2666/60)/60)/24)+DATE(1970,1,1)</f>
        <v>42313.02542824074</v>
      </c>
      <c r="T2666" s="9">
        <f>((($I2666/60)/60)/24)+DATE(1970,1,1)</f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IF($D2667=0,0,$E2667*100/$D2667)</f>
        <v>123.14285714285714</v>
      </c>
      <c r="P2667">
        <f>$E2667/$L2667</f>
        <v>93.695652173913047</v>
      </c>
      <c r="Q2667" t="str">
        <f>LEFT($N2667,SEARCH("/",$N2667) - 1)</f>
        <v>technology</v>
      </c>
      <c r="R2667" t="str">
        <f>RIGHT($N2667,LEN($N2667) - SEARCH("/",$N2667))</f>
        <v>makerspaces</v>
      </c>
      <c r="S2667" s="9">
        <f>((($J2667/60)/60)/24)+DATE(1970,1,1)</f>
        <v>42083.895532407405</v>
      </c>
      <c r="T2667" s="9">
        <f>((($I2667/60)/60)/24)+DATE(1970,1,1)</f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IF($D2668=0,0,$E2668*100/$D2668)</f>
        <v>159.29509999999999</v>
      </c>
      <c r="P2668">
        <f>$E2668/$L2668</f>
        <v>77.327718446601949</v>
      </c>
      <c r="Q2668" t="str">
        <f>LEFT($N2668,SEARCH("/",$N2668) - 1)</f>
        <v>technology</v>
      </c>
      <c r="R2668" t="str">
        <f>RIGHT($N2668,LEN($N2668) - SEARCH("/",$N2668))</f>
        <v>makerspaces</v>
      </c>
      <c r="S2668" s="9">
        <f>((($J2668/60)/60)/24)+DATE(1970,1,1)</f>
        <v>42235.764340277776</v>
      </c>
      <c r="T2668" s="9">
        <f>((($I2668/60)/60)/24)+DATE(1970,1,1)</f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IF($D2669=0,0,$E2669*100/$D2669)</f>
        <v>110.66666666666667</v>
      </c>
      <c r="P2669">
        <f>$E2669/$L2669</f>
        <v>92.222222222222229</v>
      </c>
      <c r="Q2669" t="str">
        <f>LEFT($N2669,SEARCH("/",$N2669) - 1)</f>
        <v>technology</v>
      </c>
      <c r="R2669" t="str">
        <f>RIGHT($N2669,LEN($N2669) - SEARCH("/",$N2669))</f>
        <v>makerspaces</v>
      </c>
      <c r="S2669" s="9">
        <f>((($J2669/60)/60)/24)+DATE(1970,1,1)</f>
        <v>42380.926111111112</v>
      </c>
      <c r="T2669" s="9">
        <f>((($I2669/60)/60)/24)+DATE(1970,1,1)</f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IF($D2670=0,0,$E2670*100/$D2670)</f>
        <v>170.7</v>
      </c>
      <c r="P2670">
        <f>$E2670/$L2670</f>
        <v>60.964285714285715</v>
      </c>
      <c r="Q2670" t="str">
        <f>LEFT($N2670,SEARCH("/",$N2670) - 1)</f>
        <v>technology</v>
      </c>
      <c r="R2670" t="str">
        <f>RIGHT($N2670,LEN($N2670) - SEARCH("/",$N2670))</f>
        <v>makerspaces</v>
      </c>
      <c r="S2670" s="9">
        <f>((($J2670/60)/60)/24)+DATE(1970,1,1)</f>
        <v>42275.588715277772</v>
      </c>
      <c r="T2670" s="9">
        <f>((($I2670/60)/60)/24)+DATE(1970,1,1)</f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IF($D2671=0,0,$E2671*100/$D2671)</f>
        <v>125.125</v>
      </c>
      <c r="P2671">
        <f>$E2671/$L2671</f>
        <v>91</v>
      </c>
      <c r="Q2671" t="str">
        <f>LEFT($N2671,SEARCH("/",$N2671) - 1)</f>
        <v>technology</v>
      </c>
      <c r="R2671" t="str">
        <f>RIGHT($N2671,LEN($N2671) - SEARCH("/",$N2671))</f>
        <v>makerspaces</v>
      </c>
      <c r="S2671" s="9">
        <f>((($J2671/60)/60)/24)+DATE(1970,1,1)</f>
        <v>42319.035833333335</v>
      </c>
      <c r="T2671" s="9">
        <f>((($I2671/60)/60)/24)+DATE(1970,1,1)</f>
        <v>42379.035833333335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IF($D2672=0,0,$E2672*100/$D2672)</f>
        <v>6.415860933964205</v>
      </c>
      <c r="P2672">
        <f>$E2672/$L2672</f>
        <v>41.583333333333336</v>
      </c>
      <c r="Q2672" t="str">
        <f>LEFT($N2672,SEARCH("/",$N2672) - 1)</f>
        <v>technology</v>
      </c>
      <c r="R2672" t="str">
        <f>RIGHT($N2672,LEN($N2672) - SEARCH("/",$N2672))</f>
        <v>makerspaces</v>
      </c>
      <c r="S2672" s="9">
        <f>((($J2672/60)/60)/24)+DATE(1970,1,1)</f>
        <v>41821.020601851851</v>
      </c>
      <c r="T2672" s="9">
        <f>((($I2672/60)/60)/24)+DATE(1970,1,1)</f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IF($D2673=0,0,$E2673*100/$D2673)</f>
        <v>11.343999999999999</v>
      </c>
      <c r="P2673">
        <f>$E2673/$L2673</f>
        <v>33.761904761904759</v>
      </c>
      <c r="Q2673" t="str">
        <f>LEFT($N2673,SEARCH("/",$N2673) - 1)</f>
        <v>technology</v>
      </c>
      <c r="R2673" t="str">
        <f>RIGHT($N2673,LEN($N2673) - SEARCH("/",$N2673))</f>
        <v>makerspaces</v>
      </c>
      <c r="S2673" s="9">
        <f>((($J2673/60)/60)/24)+DATE(1970,1,1)</f>
        <v>41962.749027777783</v>
      </c>
      <c r="T2673" s="9">
        <f>((($I2673/60)/60)/24)+DATE(1970,1,1)</f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IF($D2674=0,0,$E2674*100/$D2674)</f>
        <v>33.19</v>
      </c>
      <c r="P2674">
        <f>$E2674/$L2674</f>
        <v>70.61702127659575</v>
      </c>
      <c r="Q2674" t="str">
        <f>LEFT($N2674,SEARCH("/",$N2674) - 1)</f>
        <v>technology</v>
      </c>
      <c r="R2674" t="str">
        <f>RIGHT($N2674,LEN($N2674) - SEARCH("/",$N2674))</f>
        <v>makerspaces</v>
      </c>
      <c r="S2674" s="9">
        <f>((($J2674/60)/60)/24)+DATE(1970,1,1)</f>
        <v>42344.884143518517</v>
      </c>
      <c r="T2674" s="9">
        <f>((($I2674/60)/60)/24)+DATE(1970,1,1)</f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IF($D2675=0,0,$E2675*100/$D2675)</f>
        <v>27.58</v>
      </c>
      <c r="P2675">
        <f>$E2675/$L2675</f>
        <v>167.15151515151516</v>
      </c>
      <c r="Q2675" t="str">
        <f>LEFT($N2675,SEARCH("/",$N2675) - 1)</f>
        <v>technology</v>
      </c>
      <c r="R2675" t="str">
        <f>RIGHT($N2675,LEN($N2675) - SEARCH("/",$N2675))</f>
        <v>makerspaces</v>
      </c>
      <c r="S2675" s="9">
        <f>((($J2675/60)/60)/24)+DATE(1970,1,1)</f>
        <v>41912.541655092595</v>
      </c>
      <c r="T2675" s="9">
        <f>((($I2675/60)/60)/24)+DATE(1970,1,1)</f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IF($D2676=0,0,$E2676*100/$D2676)</f>
        <v>62.84</v>
      </c>
      <c r="P2676">
        <f>$E2676/$L2676</f>
        <v>128.61988304093566</v>
      </c>
      <c r="Q2676" t="str">
        <f>LEFT($N2676,SEARCH("/",$N2676) - 1)</f>
        <v>technology</v>
      </c>
      <c r="R2676" t="str">
        <f>RIGHT($N2676,LEN($N2676) - SEARCH("/",$N2676))</f>
        <v>makerspaces</v>
      </c>
      <c r="S2676" s="9">
        <f>((($J2676/60)/60)/24)+DATE(1970,1,1)</f>
        <v>42529.632754629631</v>
      </c>
      <c r="T2676" s="9">
        <f>((($I2676/60)/60)/24)+DATE(1970,1,1)</f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IF($D2677=0,0,$E2677*100/$D2677)</f>
        <v>7.5880000000000001</v>
      </c>
      <c r="P2677">
        <f>$E2677/$L2677</f>
        <v>65.41379310344827</v>
      </c>
      <c r="Q2677" t="str">
        <f>LEFT($N2677,SEARCH("/",$N2677) - 1)</f>
        <v>technology</v>
      </c>
      <c r="R2677" t="str">
        <f>RIGHT($N2677,LEN($N2677) - SEARCH("/",$N2677))</f>
        <v>makerspaces</v>
      </c>
      <c r="S2677" s="9">
        <f>((($J2677/60)/60)/24)+DATE(1970,1,1)</f>
        <v>41923.857511574075</v>
      </c>
      <c r="T2677" s="9">
        <f>((($I2677/60)/60)/24)+DATE(1970,1,1)</f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IF($D2678=0,0,$E2678*100/$D2678)</f>
        <v>50.38095238095238</v>
      </c>
      <c r="P2678">
        <f>$E2678/$L2678</f>
        <v>117.55555555555556</v>
      </c>
      <c r="Q2678" t="str">
        <f>LEFT($N2678,SEARCH("/",$N2678) - 1)</f>
        <v>technology</v>
      </c>
      <c r="R2678" t="str">
        <f>RIGHT($N2678,LEN($N2678) - SEARCH("/",$N2678))</f>
        <v>makerspaces</v>
      </c>
      <c r="S2678" s="9">
        <f>((($J2678/60)/60)/24)+DATE(1970,1,1)</f>
        <v>42482.624699074076</v>
      </c>
      <c r="T2678" s="9">
        <f>((($I2678/60)/60)/24)+DATE(1970,1,1)</f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IF($D2679=0,0,$E2679*100/$D2679)</f>
        <v>17.512820512820515</v>
      </c>
      <c r="P2679">
        <f>$E2679/$L2679</f>
        <v>126.48148148148148</v>
      </c>
      <c r="Q2679" t="str">
        <f>LEFT($N2679,SEARCH("/",$N2679) - 1)</f>
        <v>technology</v>
      </c>
      <c r="R2679" t="str">
        <f>RIGHT($N2679,LEN($N2679) - SEARCH("/",$N2679))</f>
        <v>makerspaces</v>
      </c>
      <c r="S2679" s="9">
        <f>((($J2679/60)/60)/24)+DATE(1970,1,1)</f>
        <v>41793.029432870368</v>
      </c>
      <c r="T2679" s="9">
        <f>((($I2679/60)/60)/24)+DATE(1970,1,1)</f>
        <v>41823.029432870368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IF($D2680=0,0,$E2680*100/$D2680)</f>
        <v>1.375E-2</v>
      </c>
      <c r="P2680">
        <f>$E2680/$L2680</f>
        <v>550</v>
      </c>
      <c r="Q2680" t="str">
        <f>LEFT($N2680,SEARCH("/",$N2680) - 1)</f>
        <v>technology</v>
      </c>
      <c r="R2680" t="str">
        <f>RIGHT($N2680,LEN($N2680) - SEARCH("/",$N2680))</f>
        <v>makerspaces</v>
      </c>
      <c r="S2680" s="9">
        <f>((($J2680/60)/60)/24)+DATE(1970,1,1)</f>
        <v>42241.798206018517</v>
      </c>
      <c r="T2680" s="9">
        <f>((($I2680/60)/60)/24)+DATE(1970,1,1)</f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IF($D2681=0,0,$E2681*100/$D2681)</f>
        <v>0.33</v>
      </c>
      <c r="P2681">
        <f>$E2681/$L2681</f>
        <v>44</v>
      </c>
      <c r="Q2681" t="str">
        <f>LEFT($N2681,SEARCH("/",$N2681) - 1)</f>
        <v>technology</v>
      </c>
      <c r="R2681" t="str">
        <f>RIGHT($N2681,LEN($N2681) - SEARCH("/",$N2681))</f>
        <v>makerspaces</v>
      </c>
      <c r="S2681" s="9">
        <f>((($J2681/60)/60)/24)+DATE(1970,1,1)</f>
        <v>42033.001087962963</v>
      </c>
      <c r="T2681" s="9">
        <f>((($I2681/60)/60)/24)+DATE(1970,1,1)</f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IF($D2682=0,0,$E2682*100/$D2682)</f>
        <v>0.86250000000000004</v>
      </c>
      <c r="P2682">
        <f>$E2682/$L2682</f>
        <v>69</v>
      </c>
      <c r="Q2682" t="str">
        <f>LEFT($N2682,SEARCH("/",$N2682) - 1)</f>
        <v>technology</v>
      </c>
      <c r="R2682" t="str">
        <f>RIGHT($N2682,LEN($N2682) - SEARCH("/",$N2682))</f>
        <v>makerspaces</v>
      </c>
      <c r="S2682" s="9">
        <f>((($J2682/60)/60)/24)+DATE(1970,1,1)</f>
        <v>42436.211701388893</v>
      </c>
      <c r="T2682" s="9">
        <f>((($I2682/60)/60)/24)+DATE(1970,1,1)</f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IF($D2683=0,0,$E2683*100/$D2683)</f>
        <v>0.6875</v>
      </c>
      <c r="P2683">
        <f>$E2683/$L2683</f>
        <v>27.5</v>
      </c>
      <c r="Q2683" t="str">
        <f>LEFT($N2683,SEARCH("/",$N2683) - 1)</f>
        <v>food</v>
      </c>
      <c r="R2683" t="str">
        <f>RIGHT($N2683,LEN($N2683) - SEARCH("/",$N2683))</f>
        <v>food trucks</v>
      </c>
      <c r="S2683" s="9">
        <f>((($J2683/60)/60)/24)+DATE(1970,1,1)</f>
        <v>41805.895254629628</v>
      </c>
      <c r="T2683" s="9">
        <f>((($I2683/60)/60)/24)+DATE(1970,1,1)</f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IF($D2684=0,0,$E2684*100/$D2684)</f>
        <v>28.3</v>
      </c>
      <c r="P2684">
        <f>$E2684/$L2684</f>
        <v>84.9</v>
      </c>
      <c r="Q2684" t="str">
        <f>LEFT($N2684,SEARCH("/",$N2684) - 1)</f>
        <v>food</v>
      </c>
      <c r="R2684" t="str">
        <f>RIGHT($N2684,LEN($N2684) - SEARCH("/",$N2684))</f>
        <v>food trucks</v>
      </c>
      <c r="S2684" s="9">
        <f>((($J2684/60)/60)/24)+DATE(1970,1,1)</f>
        <v>41932.871990740743</v>
      </c>
      <c r="T2684" s="9">
        <f>((($I2684/60)/60)/24)+DATE(1970,1,1)</f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IF($D2685=0,0,$E2685*100/$D2685)</f>
        <v>0.24</v>
      </c>
      <c r="P2685">
        <f>$E2685/$L2685</f>
        <v>12</v>
      </c>
      <c r="Q2685" t="str">
        <f>LEFT($N2685,SEARCH("/",$N2685) - 1)</f>
        <v>food</v>
      </c>
      <c r="R2685" t="str">
        <f>RIGHT($N2685,LEN($N2685) - SEARCH("/",$N2685))</f>
        <v>food trucks</v>
      </c>
      <c r="S2685" s="9">
        <f>((($J2685/60)/60)/24)+DATE(1970,1,1)</f>
        <v>42034.75509259259</v>
      </c>
      <c r="T2685" s="9">
        <f>((($I2685/60)/60)/24)+DATE(1970,1,1)</f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IF($D2686=0,0,$E2686*100/$D2686)</f>
        <v>1.1428571428571428</v>
      </c>
      <c r="P2686">
        <f>$E2686/$L2686</f>
        <v>200</v>
      </c>
      <c r="Q2686" t="str">
        <f>LEFT($N2686,SEARCH("/",$N2686) - 1)</f>
        <v>food</v>
      </c>
      <c r="R2686" t="str">
        <f>RIGHT($N2686,LEN($N2686) - SEARCH("/",$N2686))</f>
        <v>food trucks</v>
      </c>
      <c r="S2686" s="9">
        <f>((($J2686/60)/60)/24)+DATE(1970,1,1)</f>
        <v>41820.914641203701</v>
      </c>
      <c r="T2686" s="9">
        <f>((($I2686/60)/60)/24)+DATE(1970,1,1)</f>
        <v>41860.914641203701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IF($D2687=0,0,$E2687*100/$D2687)</f>
        <v>0.02</v>
      </c>
      <c r="P2687">
        <f>$E2687/$L2687</f>
        <v>10</v>
      </c>
      <c r="Q2687" t="str">
        <f>LEFT($N2687,SEARCH("/",$N2687) - 1)</f>
        <v>food</v>
      </c>
      <c r="R2687" t="str">
        <f>RIGHT($N2687,LEN($N2687) - SEARCH("/",$N2687))</f>
        <v>food trucks</v>
      </c>
      <c r="S2687" s="9">
        <f>((($J2687/60)/60)/24)+DATE(1970,1,1)</f>
        <v>42061.69594907407</v>
      </c>
      <c r="T2687" s="9">
        <f>((($I2687/60)/60)/24)+DATE(1970,1,1)</f>
        <v>42121.654282407413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IF($D2688=0,0,$E2688*100/$D2688)</f>
        <v>0</v>
      </c>
      <c r="P2688" t="e">
        <f>$E2688/$L2688</f>
        <v>#DIV/0!</v>
      </c>
      <c r="Q2688" t="str">
        <f>LEFT($N2688,SEARCH("/",$N2688) - 1)</f>
        <v>food</v>
      </c>
      <c r="R2688" t="str">
        <f>RIGHT($N2688,LEN($N2688) - SEARCH("/",$N2688))</f>
        <v>food trucks</v>
      </c>
      <c r="S2688" s="9">
        <f>((($J2688/60)/60)/24)+DATE(1970,1,1)</f>
        <v>41892.974803240737</v>
      </c>
      <c r="T2688" s="9">
        <f>((($I2688/60)/60)/24)+DATE(1970,1,1)</f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IF($D2689=0,0,$E2689*100/$D2689)</f>
        <v>0</v>
      </c>
      <c r="P2689" t="e">
        <f>$E2689/$L2689</f>
        <v>#DIV/0!</v>
      </c>
      <c r="Q2689" t="str">
        <f>LEFT($N2689,SEARCH("/",$N2689) - 1)</f>
        <v>food</v>
      </c>
      <c r="R2689" t="str">
        <f>RIGHT($N2689,LEN($N2689) - SEARCH("/",$N2689))</f>
        <v>food trucks</v>
      </c>
      <c r="S2689" s="9">
        <f>((($J2689/60)/60)/24)+DATE(1970,1,1)</f>
        <v>42154.64025462963</v>
      </c>
      <c r="T2689" s="9">
        <f>((($I2689/60)/60)/24)+DATE(1970,1,1)</f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IF($D2690=0,0,$E2690*100/$D2690)</f>
        <v>0.14799999999999999</v>
      </c>
      <c r="P2690">
        <f>$E2690/$L2690</f>
        <v>5.2857142857142856</v>
      </c>
      <c r="Q2690" t="str">
        <f>LEFT($N2690,SEARCH("/",$N2690) - 1)</f>
        <v>food</v>
      </c>
      <c r="R2690" t="str">
        <f>RIGHT($N2690,LEN($N2690) - SEARCH("/",$N2690))</f>
        <v>food trucks</v>
      </c>
      <c r="S2690" s="9">
        <f>((($J2690/60)/60)/24)+DATE(1970,1,1)</f>
        <v>42028.118865740747</v>
      </c>
      <c r="T2690" s="9">
        <f>((($I2690/60)/60)/24)+DATE(1970,1,1)</f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IF($D2691=0,0,$E2691*100/$D2691)</f>
        <v>2.8571428571428571E-3</v>
      </c>
      <c r="P2691">
        <f>$E2691/$L2691</f>
        <v>1</v>
      </c>
      <c r="Q2691" t="str">
        <f>LEFT($N2691,SEARCH("/",$N2691) - 1)</f>
        <v>food</v>
      </c>
      <c r="R2691" t="str">
        <f>RIGHT($N2691,LEN($N2691) - SEARCH("/",$N2691))</f>
        <v>food trucks</v>
      </c>
      <c r="S2691" s="9">
        <f>((($J2691/60)/60)/24)+DATE(1970,1,1)</f>
        <v>42551.961689814809</v>
      </c>
      <c r="T2691" s="9">
        <f>((($I2691/60)/60)/24)+DATE(1970,1,1)</f>
        <v>42581.961689814809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IF($D2692=0,0,$E2692*100/$D2692)</f>
        <v>10.7325</v>
      </c>
      <c r="P2692">
        <f>$E2692/$L2692</f>
        <v>72.762711864406782</v>
      </c>
      <c r="Q2692" t="str">
        <f>LEFT($N2692,SEARCH("/",$N2692) - 1)</f>
        <v>food</v>
      </c>
      <c r="R2692" t="str">
        <f>RIGHT($N2692,LEN($N2692) - SEARCH("/",$N2692))</f>
        <v>food trucks</v>
      </c>
      <c r="S2692" s="9">
        <f>((($J2692/60)/60)/24)+DATE(1970,1,1)</f>
        <v>42113.105046296296</v>
      </c>
      <c r="T2692" s="9">
        <f>((($I2692/60)/60)/24)+DATE(1970,1,1)</f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IF($D2693=0,0,$E2693*100/$D2693)</f>
        <v>5.3846153846153849E-2</v>
      </c>
      <c r="P2693">
        <f>$E2693/$L2693</f>
        <v>17.5</v>
      </c>
      <c r="Q2693" t="str">
        <f>LEFT($N2693,SEARCH("/",$N2693) - 1)</f>
        <v>food</v>
      </c>
      <c r="R2693" t="str">
        <f>RIGHT($N2693,LEN($N2693) - SEARCH("/",$N2693))</f>
        <v>food trucks</v>
      </c>
      <c r="S2693" s="9">
        <f>((($J2693/60)/60)/24)+DATE(1970,1,1)</f>
        <v>42089.724039351851</v>
      </c>
      <c r="T2693" s="9">
        <f>((($I2693/60)/60)/24)+DATE(1970,1,1)</f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IF($D2694=0,0,$E2694*100/$D2694)</f>
        <v>0.7142857142857143</v>
      </c>
      <c r="P2694">
        <f>$E2694/$L2694</f>
        <v>25</v>
      </c>
      <c r="Q2694" t="str">
        <f>LEFT($N2694,SEARCH("/",$N2694) - 1)</f>
        <v>food</v>
      </c>
      <c r="R2694" t="str">
        <f>RIGHT($N2694,LEN($N2694) - SEARCH("/",$N2694))</f>
        <v>food trucks</v>
      </c>
      <c r="S2694" s="9">
        <f>((($J2694/60)/60)/24)+DATE(1970,1,1)</f>
        <v>42058.334027777775</v>
      </c>
      <c r="T2694" s="9">
        <f>((($I2694/60)/60)/24)+DATE(1970,1,1)</f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IF($D2695=0,0,$E2695*100/$D2695)</f>
        <v>0.8</v>
      </c>
      <c r="P2695">
        <f>$E2695/$L2695</f>
        <v>13.333333333333334</v>
      </c>
      <c r="Q2695" t="str">
        <f>LEFT($N2695,SEARCH("/",$N2695) - 1)</f>
        <v>food</v>
      </c>
      <c r="R2695" t="str">
        <f>RIGHT($N2695,LEN($N2695) - SEARCH("/",$N2695))</f>
        <v>food trucks</v>
      </c>
      <c r="S2695" s="9">
        <f>((($J2695/60)/60)/24)+DATE(1970,1,1)</f>
        <v>41834.138495370367</v>
      </c>
      <c r="T2695" s="9">
        <f>((($I2695/60)/60)/24)+DATE(1970,1,1)</f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IF($D2696=0,0,$E2696*100/$D2696)</f>
        <v>3.3333333333333335E-3</v>
      </c>
      <c r="P2696">
        <f>$E2696/$L2696</f>
        <v>1</v>
      </c>
      <c r="Q2696" t="str">
        <f>LEFT($N2696,SEARCH("/",$N2696) - 1)</f>
        <v>food</v>
      </c>
      <c r="R2696" t="str">
        <f>RIGHT($N2696,LEN($N2696) - SEARCH("/",$N2696))</f>
        <v>food trucks</v>
      </c>
      <c r="S2696" s="9">
        <f>((($J2696/60)/60)/24)+DATE(1970,1,1)</f>
        <v>41878.140497685185</v>
      </c>
      <c r="T2696" s="9">
        <f>((($I2696/60)/60)/24)+DATE(1970,1,1)</f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IF($D2697=0,0,$E2697*100/$D2697)</f>
        <v>0.47333333333333333</v>
      </c>
      <c r="P2697">
        <f>$E2697/$L2697</f>
        <v>23.666666666666668</v>
      </c>
      <c r="Q2697" t="str">
        <f>LEFT($N2697,SEARCH("/",$N2697) - 1)</f>
        <v>food</v>
      </c>
      <c r="R2697" t="str">
        <f>RIGHT($N2697,LEN($N2697) - SEARCH("/",$N2697))</f>
        <v>food trucks</v>
      </c>
      <c r="S2697" s="9">
        <f>((($J2697/60)/60)/24)+DATE(1970,1,1)</f>
        <v>42048.181921296295</v>
      </c>
      <c r="T2697" s="9">
        <f>((($I2697/60)/60)/24)+DATE(1970,1,1)</f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IF($D2698=0,0,$E2698*100/$D2698)</f>
        <v>5.65</v>
      </c>
      <c r="P2698">
        <f>$E2698/$L2698</f>
        <v>89.21052631578948</v>
      </c>
      <c r="Q2698" t="str">
        <f>LEFT($N2698,SEARCH("/",$N2698) - 1)</f>
        <v>food</v>
      </c>
      <c r="R2698" t="str">
        <f>RIGHT($N2698,LEN($N2698) - SEARCH("/",$N2698))</f>
        <v>food trucks</v>
      </c>
      <c r="S2698" s="9">
        <f>((($J2698/60)/60)/24)+DATE(1970,1,1)</f>
        <v>41964.844444444447</v>
      </c>
      <c r="T2698" s="9">
        <f>((($I2698/60)/60)/24)+DATE(1970,1,1)</f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IF($D2699=0,0,$E2699*100/$D2699)</f>
        <v>26.35217391304348</v>
      </c>
      <c r="P2699">
        <f>$E2699/$L2699</f>
        <v>116.55769230769231</v>
      </c>
      <c r="Q2699" t="str">
        <f>LEFT($N2699,SEARCH("/",$N2699) - 1)</f>
        <v>food</v>
      </c>
      <c r="R2699" t="str">
        <f>RIGHT($N2699,LEN($N2699) - SEARCH("/",$N2699))</f>
        <v>food trucks</v>
      </c>
      <c r="S2699" s="9">
        <f>((($J2699/60)/60)/24)+DATE(1970,1,1)</f>
        <v>42187.940081018518</v>
      </c>
      <c r="T2699" s="9">
        <f>((($I2699/60)/60)/24)+DATE(1970,1,1)</f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IF($D2700=0,0,$E2700*100/$D2700)</f>
        <v>0.325125</v>
      </c>
      <c r="P2700">
        <f>$E2700/$L2700</f>
        <v>13.005000000000001</v>
      </c>
      <c r="Q2700" t="str">
        <f>LEFT($N2700,SEARCH("/",$N2700) - 1)</f>
        <v>food</v>
      </c>
      <c r="R2700" t="str">
        <f>RIGHT($N2700,LEN($N2700) - SEARCH("/",$N2700))</f>
        <v>food trucks</v>
      </c>
      <c r="S2700" s="9">
        <f>((($J2700/60)/60)/24)+DATE(1970,1,1)</f>
        <v>41787.898240740738</v>
      </c>
      <c r="T2700" s="9">
        <f>((($I2700/60)/60)/24)+DATE(1970,1,1)</f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IF($D2701=0,0,$E2701*100/$D2701)</f>
        <v>0</v>
      </c>
      <c r="P2701" t="e">
        <f>$E2701/$L2701</f>
        <v>#DIV/0!</v>
      </c>
      <c r="Q2701" t="str">
        <f>LEFT($N2701,SEARCH("/",$N2701) - 1)</f>
        <v>food</v>
      </c>
      <c r="R2701" t="str">
        <f>RIGHT($N2701,LEN($N2701) - SEARCH("/",$N2701))</f>
        <v>food trucks</v>
      </c>
      <c r="S2701" s="9">
        <f>((($J2701/60)/60)/24)+DATE(1970,1,1)</f>
        <v>41829.896562499998</v>
      </c>
      <c r="T2701" s="9">
        <f>((($I2701/60)/60)/24)+DATE(1970,1,1)</f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IF($D2702=0,0,$E2702*100/$D2702)</f>
        <v>0.7000700070007001</v>
      </c>
      <c r="P2702">
        <f>$E2702/$L2702</f>
        <v>17.5</v>
      </c>
      <c r="Q2702" t="str">
        <f>LEFT($N2702,SEARCH("/",$N2702) - 1)</f>
        <v>food</v>
      </c>
      <c r="R2702" t="str">
        <f>RIGHT($N2702,LEN($N2702) - SEARCH("/",$N2702))</f>
        <v>food trucks</v>
      </c>
      <c r="S2702" s="9">
        <f>((($J2702/60)/60)/24)+DATE(1970,1,1)</f>
        <v>41870.87467592593</v>
      </c>
      <c r="T2702" s="9">
        <f>((($I2702/60)/60)/24)+DATE(1970,1,1)</f>
        <v>41900.87467592593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IF($D2703=0,0,$E2703*100/$D2703)</f>
        <v>46.176470588235297</v>
      </c>
      <c r="P2703">
        <f>$E2703/$L2703</f>
        <v>34.130434782608695</v>
      </c>
      <c r="Q2703" t="str">
        <f>LEFT($N2703,SEARCH("/",$N2703) - 1)</f>
        <v>theater</v>
      </c>
      <c r="R2703" t="str">
        <f>RIGHT($N2703,LEN($N2703) - SEARCH("/",$N2703))</f>
        <v>spaces</v>
      </c>
      <c r="S2703" s="9">
        <f>((($J2703/60)/60)/24)+DATE(1970,1,1)</f>
        <v>42801.774699074071</v>
      </c>
      <c r="T2703" s="9">
        <f>((($I2703/60)/60)/24)+DATE(1970,1,1)</f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IF($D2704=0,0,$E2704*100/$D2704)</f>
        <v>34.409999999999997</v>
      </c>
      <c r="P2704">
        <f>$E2704/$L2704</f>
        <v>132.34615384615384</v>
      </c>
      <c r="Q2704" t="str">
        <f>LEFT($N2704,SEARCH("/",$N2704) - 1)</f>
        <v>theater</v>
      </c>
      <c r="R2704" t="str">
        <f>RIGHT($N2704,LEN($N2704) - SEARCH("/",$N2704))</f>
        <v>spaces</v>
      </c>
      <c r="S2704" s="9">
        <f>((($J2704/60)/60)/24)+DATE(1970,1,1)</f>
        <v>42800.801817129628</v>
      </c>
      <c r="T2704" s="9">
        <f>((($I2704/60)/60)/24)+DATE(1970,1,1)</f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IF($D2705=0,0,$E2705*100/$D2705)</f>
        <v>103.75</v>
      </c>
      <c r="P2705">
        <f>$E2705/$L2705</f>
        <v>922.22222222222217</v>
      </c>
      <c r="Q2705" t="str">
        <f>LEFT($N2705,SEARCH("/",$N2705) - 1)</f>
        <v>theater</v>
      </c>
      <c r="R2705" t="str">
        <f>RIGHT($N2705,LEN($N2705) - SEARCH("/",$N2705))</f>
        <v>spaces</v>
      </c>
      <c r="S2705" s="9">
        <f>((($J2705/60)/60)/24)+DATE(1970,1,1)</f>
        <v>42756.690162037034</v>
      </c>
      <c r="T2705" s="9">
        <f>((($I2705/60)/60)/24)+DATE(1970,1,1)</f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IF($D2706=0,0,$E2706*100/$D2706)</f>
        <v>6.0263157894736841</v>
      </c>
      <c r="P2706">
        <f>$E2706/$L2706</f>
        <v>163.57142857142858</v>
      </c>
      <c r="Q2706" t="str">
        <f>LEFT($N2706,SEARCH("/",$N2706) - 1)</f>
        <v>theater</v>
      </c>
      <c r="R2706" t="str">
        <f>RIGHT($N2706,LEN($N2706) - SEARCH("/",$N2706))</f>
        <v>spaces</v>
      </c>
      <c r="S2706" s="9">
        <f>((($J2706/60)/60)/24)+DATE(1970,1,1)</f>
        <v>42787.862430555557</v>
      </c>
      <c r="T2706" s="9">
        <f>((($I2706/60)/60)/24)+DATE(1970,1,1)</f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IF($D2707=0,0,$E2707*100/$D2707)</f>
        <v>10.539393939393939</v>
      </c>
      <c r="P2707">
        <f>$E2707/$L2707</f>
        <v>217.375</v>
      </c>
      <c r="Q2707" t="str">
        <f>LEFT($N2707,SEARCH("/",$N2707) - 1)</f>
        <v>theater</v>
      </c>
      <c r="R2707" t="str">
        <f>RIGHT($N2707,LEN($N2707) - SEARCH("/",$N2707))</f>
        <v>spaces</v>
      </c>
      <c r="S2707" s="9">
        <f>((($J2707/60)/60)/24)+DATE(1970,1,1)</f>
        <v>42773.916180555556</v>
      </c>
      <c r="T2707" s="9">
        <f>((($I2707/60)/60)/24)+DATE(1970,1,1)</f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IF($D2708=0,0,$E2708*100/$D2708)</f>
        <v>112.29714285714286</v>
      </c>
      <c r="P2708">
        <f>$E2708/$L2708</f>
        <v>149.44486692015209</v>
      </c>
      <c r="Q2708" t="str">
        <f>LEFT($N2708,SEARCH("/",$N2708) - 1)</f>
        <v>theater</v>
      </c>
      <c r="R2708" t="str">
        <f>RIGHT($N2708,LEN($N2708) - SEARCH("/",$N2708))</f>
        <v>spaces</v>
      </c>
      <c r="S2708" s="9">
        <f>((($J2708/60)/60)/24)+DATE(1970,1,1)</f>
        <v>41899.294942129629</v>
      </c>
      <c r="T2708" s="9">
        <f>((($I2708/60)/60)/24)+DATE(1970,1,1)</f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IF($D2709=0,0,$E2709*100/$D2709)</f>
        <v>350.84462500000001</v>
      </c>
      <c r="P2709">
        <f>$E2709/$L2709</f>
        <v>71.237487309644663</v>
      </c>
      <c r="Q2709" t="str">
        <f>LEFT($N2709,SEARCH("/",$N2709) - 1)</f>
        <v>theater</v>
      </c>
      <c r="R2709" t="str">
        <f>RIGHT($N2709,LEN($N2709) - SEARCH("/",$N2709))</f>
        <v>spaces</v>
      </c>
      <c r="S2709" s="9">
        <f>((($J2709/60)/60)/24)+DATE(1970,1,1)</f>
        <v>41391.782905092594</v>
      </c>
      <c r="T2709" s="9">
        <f>((($I2709/60)/60)/24)+DATE(1970,1,1)</f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IF($D2710=0,0,$E2710*100/$D2710)</f>
        <v>233.21535</v>
      </c>
      <c r="P2710">
        <f>$E2710/$L2710</f>
        <v>44.464318398474738</v>
      </c>
      <c r="Q2710" t="str">
        <f>LEFT($N2710,SEARCH("/",$N2710) - 1)</f>
        <v>theater</v>
      </c>
      <c r="R2710" t="str">
        <f>RIGHT($N2710,LEN($N2710) - SEARCH("/",$N2710))</f>
        <v>spaces</v>
      </c>
      <c r="S2710" s="9">
        <f>((($J2710/60)/60)/24)+DATE(1970,1,1)</f>
        <v>42512.698217592595</v>
      </c>
      <c r="T2710" s="9">
        <f>((($I2710/60)/60)/24)+DATE(1970,1,1)</f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IF($D2711=0,0,$E2711*100/$D2711)</f>
        <v>101.60599999999999</v>
      </c>
      <c r="P2711">
        <f>$E2711/$L2711</f>
        <v>164.94480519480518</v>
      </c>
      <c r="Q2711" t="str">
        <f>LEFT($N2711,SEARCH("/",$N2711) - 1)</f>
        <v>theater</v>
      </c>
      <c r="R2711" t="str">
        <f>RIGHT($N2711,LEN($N2711) - SEARCH("/",$N2711))</f>
        <v>spaces</v>
      </c>
      <c r="S2711" s="9">
        <f>((($J2711/60)/60)/24)+DATE(1970,1,1)</f>
        <v>42612.149780092594</v>
      </c>
      <c r="T2711" s="9">
        <f>((($I2711/60)/60)/24)+DATE(1970,1,1)</f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IF($D2712=0,0,$E2712*100/$D2712)</f>
        <v>153.90035</v>
      </c>
      <c r="P2712">
        <f>$E2712/$L2712</f>
        <v>84.871516544117654</v>
      </c>
      <c r="Q2712" t="str">
        <f>LEFT($N2712,SEARCH("/",$N2712) - 1)</f>
        <v>theater</v>
      </c>
      <c r="R2712" t="str">
        <f>RIGHT($N2712,LEN($N2712) - SEARCH("/",$N2712))</f>
        <v>spaces</v>
      </c>
      <c r="S2712" s="9">
        <f>((($J2712/60)/60)/24)+DATE(1970,1,1)</f>
        <v>41828.229490740741</v>
      </c>
      <c r="T2712" s="9">
        <f>((($I2712/60)/60)/24)+DATE(1970,1,1)</f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IF($D2713=0,0,$E2713*100/$D2713)</f>
        <v>100.71611253196932</v>
      </c>
      <c r="P2713">
        <f>$E2713/$L2713</f>
        <v>53.945205479452056</v>
      </c>
      <c r="Q2713" t="str">
        <f>LEFT($N2713,SEARCH("/",$N2713) - 1)</f>
        <v>theater</v>
      </c>
      <c r="R2713" t="str">
        <f>RIGHT($N2713,LEN($N2713) - SEARCH("/",$N2713))</f>
        <v>spaces</v>
      </c>
      <c r="S2713" s="9">
        <f>((($J2713/60)/60)/24)+DATE(1970,1,1)</f>
        <v>41780.745254629634</v>
      </c>
      <c r="T2713" s="9">
        <f>((($I2713/60)/60)/24)+DATE(1970,1,1)</f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IF($D2714=0,0,$E2714*100/$D2714)</f>
        <v>131.38181818181818</v>
      </c>
      <c r="P2714">
        <f>$E2714/$L2714</f>
        <v>50.531468531468533</v>
      </c>
      <c r="Q2714" t="str">
        <f>LEFT($N2714,SEARCH("/",$N2714) - 1)</f>
        <v>theater</v>
      </c>
      <c r="R2714" t="str">
        <f>RIGHT($N2714,LEN($N2714) - SEARCH("/",$N2714))</f>
        <v>spaces</v>
      </c>
      <c r="S2714" s="9">
        <f>((($J2714/60)/60)/24)+DATE(1970,1,1)</f>
        <v>41432.062037037038</v>
      </c>
      <c r="T2714" s="9">
        <f>((($I2714/60)/60)/24)+DATE(1970,1,1)</f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IF($D2715=0,0,$E2715*100/$D2715)</f>
        <v>102.24133333333333</v>
      </c>
      <c r="P2715">
        <f>$E2715/$L2715</f>
        <v>108.00140845070422</v>
      </c>
      <c r="Q2715" t="str">
        <f>LEFT($N2715,SEARCH("/",$N2715) - 1)</f>
        <v>theater</v>
      </c>
      <c r="R2715" t="str">
        <f>RIGHT($N2715,LEN($N2715) - SEARCH("/",$N2715))</f>
        <v>spaces</v>
      </c>
      <c r="S2715" s="9">
        <f>((($J2715/60)/60)/24)+DATE(1970,1,1)</f>
        <v>42322.653749999998</v>
      </c>
      <c r="T2715" s="9">
        <f>((($I2715/60)/60)/24)+DATE(1970,1,1)</f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IF($D2716=0,0,$E2716*100/$D2716)</f>
        <v>116.35599999999999</v>
      </c>
      <c r="P2716">
        <f>$E2716/$L2716</f>
        <v>95.373770491803285</v>
      </c>
      <c r="Q2716" t="str">
        <f>LEFT($N2716,SEARCH("/",$N2716) - 1)</f>
        <v>theater</v>
      </c>
      <c r="R2716" t="str">
        <f>RIGHT($N2716,LEN($N2716) - SEARCH("/",$N2716))</f>
        <v>spaces</v>
      </c>
      <c r="S2716" s="9">
        <f>((($J2716/60)/60)/24)+DATE(1970,1,1)</f>
        <v>42629.655046296291</v>
      </c>
      <c r="T2716" s="9">
        <f>((($I2716/60)/60)/24)+DATE(1970,1,1)</f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IF($D2717=0,0,$E2717*100/$D2717)</f>
        <v>264.62241666666665</v>
      </c>
      <c r="P2717">
        <f>$E2717/$L2717</f>
        <v>57.631016333938291</v>
      </c>
      <c r="Q2717" t="str">
        <f>LEFT($N2717,SEARCH("/",$N2717) - 1)</f>
        <v>theater</v>
      </c>
      <c r="R2717" t="str">
        <f>RIGHT($N2717,LEN($N2717) - SEARCH("/",$N2717))</f>
        <v>spaces</v>
      </c>
      <c r="S2717" s="9">
        <f>((($J2717/60)/60)/24)+DATE(1970,1,1)</f>
        <v>42387.398472222223</v>
      </c>
      <c r="T2717" s="9">
        <f>((($I2717/60)/60)/24)+DATE(1970,1,1)</f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IF($D2718=0,0,$E2718*100/$D2718)</f>
        <v>119.98009999999999</v>
      </c>
      <c r="P2718">
        <f>$E2718/$L2718</f>
        <v>64.160481283422456</v>
      </c>
      <c r="Q2718" t="str">
        <f>LEFT($N2718,SEARCH("/",$N2718) - 1)</f>
        <v>theater</v>
      </c>
      <c r="R2718" t="str">
        <f>RIGHT($N2718,LEN($N2718) - SEARCH("/",$N2718))</f>
        <v>spaces</v>
      </c>
      <c r="S2718" s="9">
        <f>((($J2718/60)/60)/24)+DATE(1970,1,1)</f>
        <v>42255.333252314813</v>
      </c>
      <c r="T2718" s="9">
        <f>((($I2718/60)/60)/24)+DATE(1970,1,1)</f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IF($D2719=0,0,$E2719*100/$D2719)</f>
        <v>120.104</v>
      </c>
      <c r="P2719">
        <f>$E2719/$L2719</f>
        <v>92.387692307692305</v>
      </c>
      <c r="Q2719" t="str">
        <f>LEFT($N2719,SEARCH("/",$N2719) - 1)</f>
        <v>theater</v>
      </c>
      <c r="R2719" t="str">
        <f>RIGHT($N2719,LEN($N2719) - SEARCH("/",$N2719))</f>
        <v>spaces</v>
      </c>
      <c r="S2719" s="9">
        <f>((($J2719/60)/60)/24)+DATE(1970,1,1)</f>
        <v>41934.914918981485</v>
      </c>
      <c r="T2719" s="9">
        <f>((($I2719/60)/60)/24)+DATE(1970,1,1)</f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IF($D2720=0,0,$E2720*100/$D2720)</f>
        <v>103.58333333333333</v>
      </c>
      <c r="P2720">
        <f>$E2720/$L2720</f>
        <v>125.97972972972973</v>
      </c>
      <c r="Q2720" t="str">
        <f>LEFT($N2720,SEARCH("/",$N2720) - 1)</f>
        <v>theater</v>
      </c>
      <c r="R2720" t="str">
        <f>RIGHT($N2720,LEN($N2720) - SEARCH("/",$N2720))</f>
        <v>spaces</v>
      </c>
      <c r="S2720" s="9">
        <f>((($J2720/60)/60)/24)+DATE(1970,1,1)</f>
        <v>42465.596585648149</v>
      </c>
      <c r="T2720" s="9">
        <f>((($I2720/60)/60)/24)+DATE(1970,1,1)</f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IF($D2721=0,0,$E2721*100/$D2721)</f>
        <v>108.83333333333333</v>
      </c>
      <c r="P2721">
        <f>$E2721/$L2721</f>
        <v>94.637681159420296</v>
      </c>
      <c r="Q2721" t="str">
        <f>LEFT($N2721,SEARCH("/",$N2721) - 1)</f>
        <v>theater</v>
      </c>
      <c r="R2721" t="str">
        <f>RIGHT($N2721,LEN($N2721) - SEARCH("/",$N2721))</f>
        <v>spaces</v>
      </c>
      <c r="S2721" s="9">
        <f>((($J2721/60)/60)/24)+DATE(1970,1,1)</f>
        <v>42418.031180555554</v>
      </c>
      <c r="T2721" s="9">
        <f>((($I2721/60)/60)/24)+DATE(1970,1,1)</f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IF($D2722=0,0,$E2722*100/$D2722)</f>
        <v>118.124</v>
      </c>
      <c r="P2722">
        <f>$E2722/$L2722</f>
        <v>170.69942196531792</v>
      </c>
      <c r="Q2722" t="str">
        <f>LEFT($N2722,SEARCH("/",$N2722) - 1)</f>
        <v>theater</v>
      </c>
      <c r="R2722" t="str">
        <f>RIGHT($N2722,LEN($N2722) - SEARCH("/",$N2722))</f>
        <v>spaces</v>
      </c>
      <c r="S2722" s="9">
        <f>((($J2722/60)/60)/24)+DATE(1970,1,1)</f>
        <v>42655.465891203698</v>
      </c>
      <c r="T2722" s="9">
        <f>((($I2722/60)/60)/24)+DATE(1970,1,1)</f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IF($D2723=0,0,$E2723*100/$D2723)</f>
        <v>1462</v>
      </c>
      <c r="P2723">
        <f>$E2723/$L2723</f>
        <v>40.762081784386616</v>
      </c>
      <c r="Q2723" t="str">
        <f>LEFT($N2723,SEARCH("/",$N2723) - 1)</f>
        <v>technology</v>
      </c>
      <c r="R2723" t="str">
        <f>RIGHT($N2723,LEN($N2723) - SEARCH("/",$N2723))</f>
        <v>hardware</v>
      </c>
      <c r="S2723" s="9">
        <f>((($J2723/60)/60)/24)+DATE(1970,1,1)</f>
        <v>41493.543958333335</v>
      </c>
      <c r="T2723" s="9">
        <f>((($I2723/60)/60)/24)+DATE(1970,1,1)</f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IF($D2724=0,0,$E2724*100/$D2724)</f>
        <v>252.54</v>
      </c>
      <c r="P2724">
        <f>$E2724/$L2724</f>
        <v>68.254054054054052</v>
      </c>
      <c r="Q2724" t="str">
        <f>LEFT($N2724,SEARCH("/",$N2724) - 1)</f>
        <v>technology</v>
      </c>
      <c r="R2724" t="str">
        <f>RIGHT($N2724,LEN($N2724) - SEARCH("/",$N2724))</f>
        <v>hardware</v>
      </c>
      <c r="S2724" s="9">
        <f>((($J2724/60)/60)/24)+DATE(1970,1,1)</f>
        <v>42704.857094907406</v>
      </c>
      <c r="T2724" s="9">
        <f>((($I2724/60)/60)/24)+DATE(1970,1,1)</f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IF($D2725=0,0,$E2725*100/$D2725)</f>
        <v>140.05000000000001</v>
      </c>
      <c r="P2725">
        <f>$E2725/$L2725</f>
        <v>95.48863636363636</v>
      </c>
      <c r="Q2725" t="str">
        <f>LEFT($N2725,SEARCH("/",$N2725) - 1)</f>
        <v>technology</v>
      </c>
      <c r="R2725" t="str">
        <f>RIGHT($N2725,LEN($N2725) - SEARCH("/",$N2725))</f>
        <v>hardware</v>
      </c>
      <c r="S2725" s="9">
        <f>((($J2725/60)/60)/24)+DATE(1970,1,1)</f>
        <v>41944.83898148148</v>
      </c>
      <c r="T2725" s="9">
        <f>((($I2725/60)/60)/24)+DATE(1970,1,1)</f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IF($D2726=0,0,$E2726*100/$D2726)</f>
        <v>296.87520259319285</v>
      </c>
      <c r="P2726">
        <f>$E2726/$L2726</f>
        <v>7.1902649656526005</v>
      </c>
      <c r="Q2726" t="str">
        <f>LEFT($N2726,SEARCH("/",$N2726) - 1)</f>
        <v>technology</v>
      </c>
      <c r="R2726" t="str">
        <f>RIGHT($N2726,LEN($N2726) - SEARCH("/",$N2726))</f>
        <v>hardware</v>
      </c>
      <c r="S2726" s="9">
        <f>((($J2726/60)/60)/24)+DATE(1970,1,1)</f>
        <v>42199.32707175926</v>
      </c>
      <c r="T2726" s="9">
        <f>((($I2726/60)/60)/24)+DATE(1970,1,1)</f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IF($D2727=0,0,$E2727*100/$D2727)</f>
        <v>144.54249999999999</v>
      </c>
      <c r="P2727">
        <f>$E2727/$L2727</f>
        <v>511.65486725663715</v>
      </c>
      <c r="Q2727" t="str">
        <f>LEFT($N2727,SEARCH("/",$N2727) - 1)</f>
        <v>technology</v>
      </c>
      <c r="R2727" t="str">
        <f>RIGHT($N2727,LEN($N2727) - SEARCH("/",$N2727))</f>
        <v>hardware</v>
      </c>
      <c r="S2727" s="9">
        <f>((($J2727/60)/60)/24)+DATE(1970,1,1)</f>
        <v>42745.744618055556</v>
      </c>
      <c r="T2727" s="9">
        <f>((($I2727/60)/60)/24)+DATE(1970,1,1)</f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IF($D2728=0,0,$E2728*100/$D2728)</f>
        <v>105.745</v>
      </c>
      <c r="P2728">
        <f>$E2728/$L2728</f>
        <v>261.74504950495049</v>
      </c>
      <c r="Q2728" t="str">
        <f>LEFT($N2728,SEARCH("/",$N2728) - 1)</f>
        <v>technology</v>
      </c>
      <c r="R2728" t="str">
        <f>RIGHT($N2728,LEN($N2728) - SEARCH("/",$N2728))</f>
        <v>hardware</v>
      </c>
      <c r="S2728" s="9">
        <f>((($J2728/60)/60)/24)+DATE(1970,1,1)</f>
        <v>42452.579988425925</v>
      </c>
      <c r="T2728" s="9">
        <f>((($I2728/60)/60)/24)+DATE(1970,1,1)</f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IF($D2729=0,0,$E2729*100/$D2729)</f>
        <v>493.21</v>
      </c>
      <c r="P2729">
        <f>$E2729/$L2729</f>
        <v>69.760961810466767</v>
      </c>
      <c r="Q2729" t="str">
        <f>LEFT($N2729,SEARCH("/",$N2729) - 1)</f>
        <v>technology</v>
      </c>
      <c r="R2729" t="str">
        <f>RIGHT($N2729,LEN($N2729) - SEARCH("/",$N2729))</f>
        <v>hardware</v>
      </c>
      <c r="S2729" s="9">
        <f>((($J2729/60)/60)/24)+DATE(1970,1,1)</f>
        <v>42198.676655092597</v>
      </c>
      <c r="T2729" s="9">
        <f>((($I2729/60)/60)/24)+DATE(1970,1,1)</f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IF($D2730=0,0,$E2730*100/$D2730)</f>
        <v>201.82666666666665</v>
      </c>
      <c r="P2730">
        <f>$E2730/$L2730</f>
        <v>77.229591836734699</v>
      </c>
      <c r="Q2730" t="str">
        <f>LEFT($N2730,SEARCH("/",$N2730) - 1)</f>
        <v>technology</v>
      </c>
      <c r="R2730" t="str">
        <f>RIGHT($N2730,LEN($N2730) - SEARCH("/",$N2730))</f>
        <v>hardware</v>
      </c>
      <c r="S2730" s="9">
        <f>((($J2730/60)/60)/24)+DATE(1970,1,1)</f>
        <v>42333.59993055556</v>
      </c>
      <c r="T2730" s="9">
        <f>((($I2730/60)/60)/24)+DATE(1970,1,1)</f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IF($D2731=0,0,$E2731*100/$D2731)</f>
        <v>104.44</v>
      </c>
      <c r="P2731">
        <f>$E2731/$L2731</f>
        <v>340.56521739130437</v>
      </c>
      <c r="Q2731" t="str">
        <f>LEFT($N2731,SEARCH("/",$N2731) - 1)</f>
        <v>technology</v>
      </c>
      <c r="R2731" t="str">
        <f>RIGHT($N2731,LEN($N2731) - SEARCH("/",$N2731))</f>
        <v>hardware</v>
      </c>
      <c r="S2731" s="9">
        <f>((($J2731/60)/60)/24)+DATE(1970,1,1)</f>
        <v>42095.240706018521</v>
      </c>
      <c r="T2731" s="9">
        <f>((($I2731/60)/60)/24)+DATE(1970,1,1)</f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IF($D2732=0,0,$E2732*100/$D2732)</f>
        <v>170.29262962962963</v>
      </c>
      <c r="P2732">
        <f>$E2732/$L2732</f>
        <v>67.417903225806455</v>
      </c>
      <c r="Q2732" t="str">
        <f>LEFT($N2732,SEARCH("/",$N2732) - 1)</f>
        <v>technology</v>
      </c>
      <c r="R2732" t="str">
        <f>RIGHT($N2732,LEN($N2732) - SEARCH("/",$N2732))</f>
        <v>hardware</v>
      </c>
      <c r="S2732" s="9">
        <f>((($J2732/60)/60)/24)+DATE(1970,1,1)</f>
        <v>41351.541377314818</v>
      </c>
      <c r="T2732" s="9">
        <f>((($I2732/60)/60)/24)+DATE(1970,1,1)</f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IF($D2733=0,0,$E2733*100/$D2733)</f>
        <v>104.30333333333333</v>
      </c>
      <c r="P2733">
        <f>$E2733/$L2733</f>
        <v>845.70270270270271</v>
      </c>
      <c r="Q2733" t="str">
        <f>LEFT($N2733,SEARCH("/",$N2733) - 1)</f>
        <v>technology</v>
      </c>
      <c r="R2733" t="str">
        <f>RIGHT($N2733,LEN($N2733) - SEARCH("/",$N2733))</f>
        <v>hardware</v>
      </c>
      <c r="S2733" s="9">
        <f>((($J2733/60)/60)/24)+DATE(1970,1,1)</f>
        <v>41872.525717592594</v>
      </c>
      <c r="T2733" s="9">
        <f>((($I2733/60)/60)/24)+DATE(1970,1,1)</f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IF($D2734=0,0,$E2734*100/$D2734)</f>
        <v>118.25</v>
      </c>
      <c r="P2734">
        <f>$E2734/$L2734</f>
        <v>97.191780821917803</v>
      </c>
      <c r="Q2734" t="str">
        <f>LEFT($N2734,SEARCH("/",$N2734) - 1)</f>
        <v>technology</v>
      </c>
      <c r="R2734" t="str">
        <f>RIGHT($N2734,LEN($N2734) - SEARCH("/",$N2734))</f>
        <v>hardware</v>
      </c>
      <c r="S2734" s="9">
        <f>((($J2734/60)/60)/24)+DATE(1970,1,1)</f>
        <v>41389.808194444442</v>
      </c>
      <c r="T2734" s="9">
        <f>((($I2734/60)/60)/24)+DATE(1970,1,1)</f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IF($D2735=0,0,$E2735*100/$D2735)</f>
        <v>107.538</v>
      </c>
      <c r="P2735">
        <f>$E2735/$L2735</f>
        <v>451.84033613445376</v>
      </c>
      <c r="Q2735" t="str">
        <f>LEFT($N2735,SEARCH("/",$N2735) - 1)</f>
        <v>technology</v>
      </c>
      <c r="R2735" t="str">
        <f>RIGHT($N2735,LEN($N2735) - SEARCH("/",$N2735))</f>
        <v>hardware</v>
      </c>
      <c r="S2735" s="9">
        <f>((($J2735/60)/60)/24)+DATE(1970,1,1)</f>
        <v>42044.272847222222</v>
      </c>
      <c r="T2735" s="9">
        <f>((($I2735/60)/60)/24)+DATE(1970,1,1)</f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IF($D2736=0,0,$E2736*100/$D2736)</f>
        <v>2260300</v>
      </c>
      <c r="P2736">
        <f>$E2736/$L2736</f>
        <v>138.66871165644173</v>
      </c>
      <c r="Q2736" t="str">
        <f>LEFT($N2736,SEARCH("/",$N2736) - 1)</f>
        <v>technology</v>
      </c>
      <c r="R2736" t="str">
        <f>RIGHT($N2736,LEN($N2736) - SEARCH("/",$N2736))</f>
        <v>hardware</v>
      </c>
      <c r="S2736" s="9">
        <f>((($J2736/60)/60)/24)+DATE(1970,1,1)</f>
        <v>42626.668888888889</v>
      </c>
      <c r="T2736" s="9">
        <f>((($I2736/60)/60)/24)+DATE(1970,1,1)</f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IF($D2737=0,0,$E2737*100/$D2737)</f>
        <v>978.1346666666667</v>
      </c>
      <c r="P2737">
        <f>$E2737/$L2737</f>
        <v>21.640147492625371</v>
      </c>
      <c r="Q2737" t="str">
        <f>LEFT($N2737,SEARCH("/",$N2737) - 1)</f>
        <v>technology</v>
      </c>
      <c r="R2737" t="str">
        <f>RIGHT($N2737,LEN($N2737) - SEARCH("/",$N2737))</f>
        <v>hardware</v>
      </c>
      <c r="S2737" s="9">
        <f>((($J2737/60)/60)/24)+DATE(1970,1,1)</f>
        <v>41316.120949074073</v>
      </c>
      <c r="T2737" s="9">
        <f>((($I2737/60)/60)/24)+DATE(1970,1,1)</f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IF($D2738=0,0,$E2738*100/$D2738)</f>
        <v>122.9</v>
      </c>
      <c r="P2738">
        <f>$E2738/$L2738</f>
        <v>169.51724137931035</v>
      </c>
      <c r="Q2738" t="str">
        <f>LEFT($N2738,SEARCH("/",$N2738) - 1)</f>
        <v>technology</v>
      </c>
      <c r="R2738" t="str">
        <f>RIGHT($N2738,LEN($N2738) - SEARCH("/",$N2738))</f>
        <v>hardware</v>
      </c>
      <c r="S2738" s="9">
        <f>((($J2738/60)/60)/24)+DATE(1970,1,1)</f>
        <v>41722.666354166664</v>
      </c>
      <c r="T2738" s="9">
        <f>((($I2738/60)/60)/24)+DATE(1970,1,1)</f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IF($D2739=0,0,$E2739*100/$D2739)</f>
        <v>246.06080000000003</v>
      </c>
      <c r="P2739">
        <f>$E2739/$L2739</f>
        <v>161.88210526315791</v>
      </c>
      <c r="Q2739" t="str">
        <f>LEFT($N2739,SEARCH("/",$N2739) - 1)</f>
        <v>technology</v>
      </c>
      <c r="R2739" t="str">
        <f>RIGHT($N2739,LEN($N2739) - SEARCH("/",$N2739))</f>
        <v>hardware</v>
      </c>
      <c r="S2739" s="9">
        <f>((($J2739/60)/60)/24)+DATE(1970,1,1)</f>
        <v>41611.917673611111</v>
      </c>
      <c r="T2739" s="9">
        <f>((($I2739/60)/60)/24)+DATE(1970,1,1)</f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IF($D2740=0,0,$E2740*100/$D2740)</f>
        <v>147.94</v>
      </c>
      <c r="P2740">
        <f>$E2740/$L2740</f>
        <v>493.13333333333333</v>
      </c>
      <c r="Q2740" t="str">
        <f>LEFT($N2740,SEARCH("/",$N2740) - 1)</f>
        <v>technology</v>
      </c>
      <c r="R2740" t="str">
        <f>RIGHT($N2740,LEN($N2740) - SEARCH("/",$N2740))</f>
        <v>hardware</v>
      </c>
      <c r="S2740" s="9">
        <f>((($J2740/60)/60)/24)+DATE(1970,1,1)</f>
        <v>42620.143564814818</v>
      </c>
      <c r="T2740" s="9">
        <f>((($I2740/60)/60)/24)+DATE(1970,1,1)</f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IF($D2741=0,0,$E2741*100/$D2741)</f>
        <v>384.09090909090907</v>
      </c>
      <c r="P2741">
        <f>$E2741/$L2741</f>
        <v>22.120418848167539</v>
      </c>
      <c r="Q2741" t="str">
        <f>LEFT($N2741,SEARCH("/",$N2741) - 1)</f>
        <v>technology</v>
      </c>
      <c r="R2741" t="str">
        <f>RIGHT($N2741,LEN($N2741) - SEARCH("/",$N2741))</f>
        <v>hardware</v>
      </c>
      <c r="S2741" s="9">
        <f>((($J2741/60)/60)/24)+DATE(1970,1,1)</f>
        <v>41719.887928240743</v>
      </c>
      <c r="T2741" s="9">
        <f>((($I2741/60)/60)/24)+DATE(1970,1,1)</f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IF($D2742=0,0,$E2742*100/$D2742)</f>
        <v>103.33333333333333</v>
      </c>
      <c r="P2742">
        <f>$E2742/$L2742</f>
        <v>18.235294117647058</v>
      </c>
      <c r="Q2742" t="str">
        <f>LEFT($N2742,SEARCH("/",$N2742) - 1)</f>
        <v>technology</v>
      </c>
      <c r="R2742" t="str">
        <f>RIGHT($N2742,LEN($N2742) - SEARCH("/",$N2742))</f>
        <v>hardware</v>
      </c>
      <c r="S2742" s="9">
        <f>((($J2742/60)/60)/24)+DATE(1970,1,1)</f>
        <v>42045.031851851847</v>
      </c>
      <c r="T2742" s="9">
        <f>((($I2742/60)/60)/24)+DATE(1970,1,1)</f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IF($D2743=0,0,$E2743*100/$D2743)</f>
        <v>0.4375</v>
      </c>
      <c r="P2743">
        <f>$E2743/$L2743</f>
        <v>8.75</v>
      </c>
      <c r="Q2743" t="str">
        <f>LEFT($N2743,SEARCH("/",$N2743) - 1)</f>
        <v>publishing</v>
      </c>
      <c r="R2743" t="str">
        <f>RIGHT($N2743,LEN($N2743) - SEARCH("/",$N2743))</f>
        <v>children's books</v>
      </c>
      <c r="S2743" s="9">
        <f>((($J2743/60)/60)/24)+DATE(1970,1,1)</f>
        <v>41911.657430555555</v>
      </c>
      <c r="T2743" s="9">
        <f>((($I2743/60)/60)/24)+DATE(1970,1,1)</f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IF($D2744=0,0,$E2744*100/$D2744)</f>
        <v>29.24</v>
      </c>
      <c r="P2744">
        <f>$E2744/$L2744</f>
        <v>40.611111111111114</v>
      </c>
      <c r="Q2744" t="str">
        <f>LEFT($N2744,SEARCH("/",$N2744) - 1)</f>
        <v>publishing</v>
      </c>
      <c r="R2744" t="str">
        <f>RIGHT($N2744,LEN($N2744) - SEARCH("/",$N2744))</f>
        <v>children's books</v>
      </c>
      <c r="S2744" s="9">
        <f>((($J2744/60)/60)/24)+DATE(1970,1,1)</f>
        <v>41030.719756944447</v>
      </c>
      <c r="T2744" s="9">
        <f>((($I2744/60)/60)/24)+DATE(1970,1,1)</f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IF($D2745=0,0,$E2745*100/$D2745)</f>
        <v>0</v>
      </c>
      <c r="P2745" t="e">
        <f>$E2745/$L2745</f>
        <v>#DIV/0!</v>
      </c>
      <c r="Q2745" t="str">
        <f>LEFT($N2745,SEARCH("/",$N2745) - 1)</f>
        <v>publishing</v>
      </c>
      <c r="R2745" t="str">
        <f>RIGHT($N2745,LEN($N2745) - SEARCH("/",$N2745))</f>
        <v>children's books</v>
      </c>
      <c r="S2745" s="9">
        <f>((($J2745/60)/60)/24)+DATE(1970,1,1)</f>
        <v>42632.328784722224</v>
      </c>
      <c r="T2745" s="9">
        <f>((($I2745/60)/60)/24)+DATE(1970,1,1)</f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IF($D2746=0,0,$E2746*100/$D2746)</f>
        <v>5.21875</v>
      </c>
      <c r="P2746">
        <f>$E2746/$L2746</f>
        <v>37.954545454545453</v>
      </c>
      <c r="Q2746" t="str">
        <f>LEFT($N2746,SEARCH("/",$N2746) - 1)</f>
        <v>publishing</v>
      </c>
      <c r="R2746" t="str">
        <f>RIGHT($N2746,LEN($N2746) - SEARCH("/",$N2746))</f>
        <v>children's books</v>
      </c>
      <c r="S2746" s="9">
        <f>((($J2746/60)/60)/24)+DATE(1970,1,1)</f>
        <v>40938.062476851854</v>
      </c>
      <c r="T2746" s="9">
        <f>((($I2746/60)/60)/24)+DATE(1970,1,1)</f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IF($D2747=0,0,$E2747*100/$D2747)</f>
        <v>21.887499999999999</v>
      </c>
      <c r="P2747">
        <f>$E2747/$L2747</f>
        <v>35.734693877551024</v>
      </c>
      <c r="Q2747" t="str">
        <f>LEFT($N2747,SEARCH("/",$N2747) - 1)</f>
        <v>publishing</v>
      </c>
      <c r="R2747" t="str">
        <f>RIGHT($N2747,LEN($N2747) - SEARCH("/",$N2747))</f>
        <v>children's books</v>
      </c>
      <c r="S2747" s="9">
        <f>((($J2747/60)/60)/24)+DATE(1970,1,1)</f>
        <v>41044.988055555557</v>
      </c>
      <c r="T2747" s="9">
        <f>((($I2747/60)/60)/24)+DATE(1970,1,1)</f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IF($D2748=0,0,$E2748*100/$D2748)</f>
        <v>26.7</v>
      </c>
      <c r="P2748">
        <f>$E2748/$L2748</f>
        <v>42.157894736842103</v>
      </c>
      <c r="Q2748" t="str">
        <f>LEFT($N2748,SEARCH("/",$N2748) - 1)</f>
        <v>publishing</v>
      </c>
      <c r="R2748" t="str">
        <f>RIGHT($N2748,LEN($N2748) - SEARCH("/",$N2748))</f>
        <v>children's books</v>
      </c>
      <c r="S2748" s="9">
        <f>((($J2748/60)/60)/24)+DATE(1970,1,1)</f>
        <v>41850.781377314815</v>
      </c>
      <c r="T2748" s="9">
        <f>((($I2748/60)/60)/24)+DATE(1970,1,1)</f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IF($D2749=0,0,$E2749*100/$D2749)</f>
        <v>28</v>
      </c>
      <c r="P2749">
        <f>$E2749/$L2749</f>
        <v>35</v>
      </c>
      <c r="Q2749" t="str">
        <f>LEFT($N2749,SEARCH("/",$N2749) - 1)</f>
        <v>publishing</v>
      </c>
      <c r="R2749" t="str">
        <f>RIGHT($N2749,LEN($N2749) - SEARCH("/",$N2749))</f>
        <v>children's books</v>
      </c>
      <c r="S2749" s="9">
        <f>((($J2749/60)/60)/24)+DATE(1970,1,1)</f>
        <v>41044.64811342593</v>
      </c>
      <c r="T2749" s="9">
        <f>((($I2749/60)/60)/24)+DATE(1970,1,1)</f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IF($D2750=0,0,$E2750*100/$D2750)</f>
        <v>1.06</v>
      </c>
      <c r="P2750">
        <f>$E2750/$L2750</f>
        <v>13.25</v>
      </c>
      <c r="Q2750" t="str">
        <f>LEFT($N2750,SEARCH("/",$N2750) - 1)</f>
        <v>publishing</v>
      </c>
      <c r="R2750" t="str">
        <f>RIGHT($N2750,LEN($N2750) - SEARCH("/",$N2750))</f>
        <v>children's books</v>
      </c>
      <c r="S2750" s="9">
        <f>((($J2750/60)/60)/24)+DATE(1970,1,1)</f>
        <v>42585.7106712963</v>
      </c>
      <c r="T2750" s="9">
        <f>((($I2750/60)/60)/24)+DATE(1970,1,1)</f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IF($D2751=0,0,$E2751*100/$D2751)</f>
        <v>1.1000000000000001</v>
      </c>
      <c r="P2751">
        <f>$E2751/$L2751</f>
        <v>55</v>
      </c>
      <c r="Q2751" t="str">
        <f>LEFT($N2751,SEARCH("/",$N2751) - 1)</f>
        <v>publishing</v>
      </c>
      <c r="R2751" t="str">
        <f>RIGHT($N2751,LEN($N2751) - SEARCH("/",$N2751))</f>
        <v>children's books</v>
      </c>
      <c r="S2751" s="9">
        <f>((($J2751/60)/60)/24)+DATE(1970,1,1)</f>
        <v>42068.799039351856</v>
      </c>
      <c r="T2751" s="9">
        <f>((($I2751/60)/60)/24)+DATE(1970,1,1)</f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IF($D2752=0,0,$E2752*100/$D2752)</f>
        <v>0</v>
      </c>
      <c r="P2752" t="e">
        <f>$E2752/$L2752</f>
        <v>#DIV/0!</v>
      </c>
      <c r="Q2752" t="str">
        <f>LEFT($N2752,SEARCH("/",$N2752) - 1)</f>
        <v>publishing</v>
      </c>
      <c r="R2752" t="str">
        <f>RIGHT($N2752,LEN($N2752) - SEARCH("/",$N2752))</f>
        <v>children's books</v>
      </c>
      <c r="S2752" s="9">
        <f>((($J2752/60)/60)/24)+DATE(1970,1,1)</f>
        <v>41078.899826388886</v>
      </c>
      <c r="T2752" s="9">
        <f>((($I2752/60)/60)/24)+DATE(1970,1,1)</f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IF($D2753=0,0,$E2753*100/$D2753)</f>
        <v>0</v>
      </c>
      <c r="P2753" t="e">
        <f>$E2753/$L2753</f>
        <v>#DIV/0!</v>
      </c>
      <c r="Q2753" t="str">
        <f>LEFT($N2753,SEARCH("/",$N2753) - 1)</f>
        <v>publishing</v>
      </c>
      <c r="R2753" t="str">
        <f>RIGHT($N2753,LEN($N2753) - SEARCH("/",$N2753))</f>
        <v>children's books</v>
      </c>
      <c r="S2753" s="9">
        <f>((($J2753/60)/60)/24)+DATE(1970,1,1)</f>
        <v>41747.887060185189</v>
      </c>
      <c r="T2753" s="9">
        <f>((($I2753/60)/60)/24)+DATE(1970,1,1)</f>
        <v>41807.887060185189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IF($D2754=0,0,$E2754*100/$D2754)</f>
        <v>11.458333333333334</v>
      </c>
      <c r="P2754">
        <f>$E2754/$L2754</f>
        <v>39.285714285714285</v>
      </c>
      <c r="Q2754" t="str">
        <f>LEFT($N2754,SEARCH("/",$N2754) - 1)</f>
        <v>publishing</v>
      </c>
      <c r="R2754" t="str">
        <f>RIGHT($N2754,LEN($N2754) - SEARCH("/",$N2754))</f>
        <v>children's books</v>
      </c>
      <c r="S2754" s="9">
        <f>((($J2754/60)/60)/24)+DATE(1970,1,1)</f>
        <v>40855.765092592592</v>
      </c>
      <c r="T2754" s="9">
        <f>((($I2754/60)/60)/24)+DATE(1970,1,1)</f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IF($D2755=0,0,$E2755*100/$D2755)</f>
        <v>19</v>
      </c>
      <c r="P2755">
        <f>$E2755/$L2755</f>
        <v>47.5</v>
      </c>
      <c r="Q2755" t="str">
        <f>LEFT($N2755,SEARCH("/",$N2755) - 1)</f>
        <v>publishing</v>
      </c>
      <c r="R2755" t="str">
        <f>RIGHT($N2755,LEN($N2755) - SEARCH("/",$N2755))</f>
        <v>children's books</v>
      </c>
      <c r="S2755" s="9">
        <f>((($J2755/60)/60)/24)+DATE(1970,1,1)</f>
        <v>41117.900729166664</v>
      </c>
      <c r="T2755" s="9">
        <f>((($I2755/60)/60)/24)+DATE(1970,1,1)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IF($D2756=0,0,$E2756*100/$D2756)</f>
        <v>0</v>
      </c>
      <c r="P2756" t="e">
        <f>$E2756/$L2756</f>
        <v>#DIV/0!</v>
      </c>
      <c r="Q2756" t="str">
        <f>LEFT($N2756,SEARCH("/",$N2756) - 1)</f>
        <v>publishing</v>
      </c>
      <c r="R2756" t="str">
        <f>RIGHT($N2756,LEN($N2756) - SEARCH("/",$N2756))</f>
        <v>children's books</v>
      </c>
      <c r="S2756" s="9">
        <f>((($J2756/60)/60)/24)+DATE(1970,1,1)</f>
        <v>41863.636006944449</v>
      </c>
      <c r="T2756" s="9">
        <f>((($I2756/60)/60)/24)+DATE(1970,1,1)</f>
        <v>41893.636006944449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IF($D2757=0,0,$E2757*100/$D2757)</f>
        <v>52</v>
      </c>
      <c r="P2757">
        <f>$E2757/$L2757</f>
        <v>17.333333333333332</v>
      </c>
      <c r="Q2757" t="str">
        <f>LEFT($N2757,SEARCH("/",$N2757) - 1)</f>
        <v>publishing</v>
      </c>
      <c r="R2757" t="str">
        <f>RIGHT($N2757,LEN($N2757) - SEARCH("/",$N2757))</f>
        <v>children's books</v>
      </c>
      <c r="S2757" s="9">
        <f>((($J2757/60)/60)/24)+DATE(1970,1,1)</f>
        <v>42072.790821759263</v>
      </c>
      <c r="T2757" s="9">
        <f>((($I2757/60)/60)/24)+DATE(1970,1,1)</f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IF($D2758=0,0,$E2758*100/$D2758)</f>
        <v>10.48</v>
      </c>
      <c r="P2758">
        <f>$E2758/$L2758</f>
        <v>31.757575757575758</v>
      </c>
      <c r="Q2758" t="str">
        <f>LEFT($N2758,SEARCH("/",$N2758) - 1)</f>
        <v>publishing</v>
      </c>
      <c r="R2758" t="str">
        <f>RIGHT($N2758,LEN($N2758) - SEARCH("/",$N2758))</f>
        <v>children's books</v>
      </c>
      <c r="S2758" s="9">
        <f>((($J2758/60)/60)/24)+DATE(1970,1,1)</f>
        <v>41620.90047453704</v>
      </c>
      <c r="T2758" s="9">
        <f>((($I2758/60)/60)/24)+DATE(1970,1,1)</f>
        <v>41650.90047453704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IF($D2759=0,0,$E2759*100/$D2759)</f>
        <v>0.66666666666666663</v>
      </c>
      <c r="P2759">
        <f>$E2759/$L2759</f>
        <v>5</v>
      </c>
      <c r="Q2759" t="str">
        <f>LEFT($N2759,SEARCH("/",$N2759) - 1)</f>
        <v>publishing</v>
      </c>
      <c r="R2759" t="str">
        <f>RIGHT($N2759,LEN($N2759) - SEARCH("/",$N2759))</f>
        <v>children's books</v>
      </c>
      <c r="S2759" s="9">
        <f>((($J2759/60)/60)/24)+DATE(1970,1,1)</f>
        <v>42573.65662037037</v>
      </c>
      <c r="T2759" s="9">
        <f>((($I2759/60)/60)/24)+DATE(1970,1,1)</f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IF($D2760=0,0,$E2760*100/$D2760)</f>
        <v>11.7</v>
      </c>
      <c r="P2760">
        <f>$E2760/$L2760</f>
        <v>39</v>
      </c>
      <c r="Q2760" t="str">
        <f>LEFT($N2760,SEARCH("/",$N2760) - 1)</f>
        <v>publishing</v>
      </c>
      <c r="R2760" t="str">
        <f>RIGHT($N2760,LEN($N2760) - SEARCH("/",$N2760))</f>
        <v>children's books</v>
      </c>
      <c r="S2760" s="9">
        <f>((($J2760/60)/60)/24)+DATE(1970,1,1)</f>
        <v>42639.441932870366</v>
      </c>
      <c r="T2760" s="9">
        <f>((($I2760/60)/60)/24)+DATE(1970,1,1)</f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IF($D2761=0,0,$E2761*100/$D2761)</f>
        <v>10.5</v>
      </c>
      <c r="P2761">
        <f>$E2761/$L2761</f>
        <v>52.5</v>
      </c>
      <c r="Q2761" t="str">
        <f>LEFT($N2761,SEARCH("/",$N2761) - 1)</f>
        <v>publishing</v>
      </c>
      <c r="R2761" t="str">
        <f>RIGHT($N2761,LEN($N2761) - SEARCH("/",$N2761))</f>
        <v>children's books</v>
      </c>
      <c r="S2761" s="9">
        <f>((($J2761/60)/60)/24)+DATE(1970,1,1)</f>
        <v>42524.36650462963</v>
      </c>
      <c r="T2761" s="9">
        <f>((($I2761/60)/60)/24)+DATE(1970,1,1)</f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IF($D2762=0,0,$E2762*100/$D2762)</f>
        <v>0</v>
      </c>
      <c r="P2762" t="e">
        <f>$E2762/$L2762</f>
        <v>#DIV/0!</v>
      </c>
      <c r="Q2762" t="str">
        <f>LEFT($N2762,SEARCH("/",$N2762) - 1)</f>
        <v>publishing</v>
      </c>
      <c r="R2762" t="str">
        <f>RIGHT($N2762,LEN($N2762) - SEARCH("/",$N2762))</f>
        <v>children's books</v>
      </c>
      <c r="S2762" s="9">
        <f>((($J2762/60)/60)/24)+DATE(1970,1,1)</f>
        <v>41415.461319444446</v>
      </c>
      <c r="T2762" s="9">
        <f>((($I2762/60)/60)/24)+DATE(1970,1,1)</f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IF($D2763=0,0,$E2763*100/$D2763)</f>
        <v>0.72</v>
      </c>
      <c r="P2763">
        <f>$E2763/$L2763</f>
        <v>9</v>
      </c>
      <c r="Q2763" t="str">
        <f>LEFT($N2763,SEARCH("/",$N2763) - 1)</f>
        <v>publishing</v>
      </c>
      <c r="R2763" t="str">
        <f>RIGHT($N2763,LEN($N2763) - SEARCH("/",$N2763))</f>
        <v>children's books</v>
      </c>
      <c r="S2763" s="9">
        <f>((($J2763/60)/60)/24)+DATE(1970,1,1)</f>
        <v>41247.063576388886</v>
      </c>
      <c r="T2763" s="9">
        <f>((($I2763/60)/60)/24)+DATE(1970,1,1)</f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IF($D2764=0,0,$E2764*100/$D2764)</f>
        <v>0.76923076923076927</v>
      </c>
      <c r="P2764">
        <f>$E2764/$L2764</f>
        <v>25</v>
      </c>
      <c r="Q2764" t="str">
        <f>LEFT($N2764,SEARCH("/",$N2764) - 1)</f>
        <v>publishing</v>
      </c>
      <c r="R2764" t="str">
        <f>RIGHT($N2764,LEN($N2764) - SEARCH("/",$N2764))</f>
        <v>children's books</v>
      </c>
      <c r="S2764" s="9">
        <f>((($J2764/60)/60)/24)+DATE(1970,1,1)</f>
        <v>40927.036979166667</v>
      </c>
      <c r="T2764" s="9">
        <f>((($I2764/60)/60)/24)+DATE(1970,1,1)</f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IF($D2765=0,0,$E2765*100/$D2765)</f>
        <v>0.22842639593908629</v>
      </c>
      <c r="P2765">
        <f>$E2765/$L2765</f>
        <v>30</v>
      </c>
      <c r="Q2765" t="str">
        <f>LEFT($N2765,SEARCH("/",$N2765) - 1)</f>
        <v>publishing</v>
      </c>
      <c r="R2765" t="str">
        <f>RIGHT($N2765,LEN($N2765) - SEARCH("/",$N2765))</f>
        <v>children's books</v>
      </c>
      <c r="S2765" s="9">
        <f>((($J2765/60)/60)/24)+DATE(1970,1,1)</f>
        <v>41373.579675925925</v>
      </c>
      <c r="T2765" s="9">
        <f>((($I2765/60)/60)/24)+DATE(1970,1,1)</f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IF($D2766=0,0,$E2766*100/$D2766)</f>
        <v>1.125</v>
      </c>
      <c r="P2766">
        <f>$E2766/$L2766</f>
        <v>11.25</v>
      </c>
      <c r="Q2766" t="str">
        <f>LEFT($N2766,SEARCH("/",$N2766) - 1)</f>
        <v>publishing</v>
      </c>
      <c r="R2766" t="str">
        <f>RIGHT($N2766,LEN($N2766) - SEARCH("/",$N2766))</f>
        <v>children's books</v>
      </c>
      <c r="S2766" s="9">
        <f>((($J2766/60)/60)/24)+DATE(1970,1,1)</f>
        <v>41030.292025462964</v>
      </c>
      <c r="T2766" s="9">
        <f>((($I2766/60)/60)/24)+DATE(1970,1,1)</f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IF($D2767=0,0,$E2767*100/$D2767)</f>
        <v>0</v>
      </c>
      <c r="P2767" t="e">
        <f>$E2767/$L2767</f>
        <v>#DIV/0!</v>
      </c>
      <c r="Q2767" t="str">
        <f>LEFT($N2767,SEARCH("/",$N2767) - 1)</f>
        <v>publishing</v>
      </c>
      <c r="R2767" t="str">
        <f>RIGHT($N2767,LEN($N2767) - SEARCH("/",$N2767))</f>
        <v>children's books</v>
      </c>
      <c r="S2767" s="9">
        <f>((($J2767/60)/60)/24)+DATE(1970,1,1)</f>
        <v>41194.579027777778</v>
      </c>
      <c r="T2767" s="9">
        <f>((($I2767/60)/60)/24)+DATE(1970,1,1)</f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IF($D2768=0,0,$E2768*100/$D2768)</f>
        <v>2</v>
      </c>
      <c r="P2768">
        <f>$E2768/$L2768</f>
        <v>25</v>
      </c>
      <c r="Q2768" t="str">
        <f>LEFT($N2768,SEARCH("/",$N2768) - 1)</f>
        <v>publishing</v>
      </c>
      <c r="R2768" t="str">
        <f>RIGHT($N2768,LEN($N2768) - SEARCH("/",$N2768))</f>
        <v>children's books</v>
      </c>
      <c r="S2768" s="9">
        <f>((($J2768/60)/60)/24)+DATE(1970,1,1)</f>
        <v>40736.668032407404</v>
      </c>
      <c r="T2768" s="9">
        <f>((($I2768/60)/60)/24)+DATE(1970,1,1)</f>
        <v>40766.668032407404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IF($D2769=0,0,$E2769*100/$D2769)</f>
        <v>0.85</v>
      </c>
      <c r="P2769">
        <f>$E2769/$L2769</f>
        <v>11.333333333333334</v>
      </c>
      <c r="Q2769" t="str">
        <f>LEFT($N2769,SEARCH("/",$N2769) - 1)</f>
        <v>publishing</v>
      </c>
      <c r="R2769" t="str">
        <f>RIGHT($N2769,LEN($N2769) - SEARCH("/",$N2769))</f>
        <v>children's books</v>
      </c>
      <c r="S2769" s="9">
        <f>((($J2769/60)/60)/24)+DATE(1970,1,1)</f>
        <v>42172.958912037036</v>
      </c>
      <c r="T2769" s="9">
        <f>((($I2769/60)/60)/24)+DATE(1970,1,1)</f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IF($D2770=0,0,$E2770*100/$D2770)</f>
        <v>14.314285714285715</v>
      </c>
      <c r="P2770">
        <f>$E2770/$L2770</f>
        <v>29.470588235294116</v>
      </c>
      <c r="Q2770" t="str">
        <f>LEFT($N2770,SEARCH("/",$N2770) - 1)</f>
        <v>publishing</v>
      </c>
      <c r="R2770" t="str">
        <f>RIGHT($N2770,LEN($N2770) - SEARCH("/",$N2770))</f>
        <v>children's books</v>
      </c>
      <c r="S2770" s="9">
        <f>((($J2770/60)/60)/24)+DATE(1970,1,1)</f>
        <v>40967.614849537036</v>
      </c>
      <c r="T2770" s="9">
        <f>((($I2770/60)/60)/24)+DATE(1970,1,1)</f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IF($D2771=0,0,$E2771*100/$D2771)</f>
        <v>0.25</v>
      </c>
      <c r="P2771">
        <f>$E2771/$L2771</f>
        <v>1</v>
      </c>
      <c r="Q2771" t="str">
        <f>LEFT($N2771,SEARCH("/",$N2771) - 1)</f>
        <v>publishing</v>
      </c>
      <c r="R2771" t="str">
        <f>RIGHT($N2771,LEN($N2771) - SEARCH("/",$N2771))</f>
        <v>children's books</v>
      </c>
      <c r="S2771" s="9">
        <f>((($J2771/60)/60)/24)+DATE(1970,1,1)</f>
        <v>41745.826273148145</v>
      </c>
      <c r="T2771" s="9">
        <f>((($I2771/60)/60)/24)+DATE(1970,1,1)</f>
        <v>41795.826273148145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IF($D2772=0,0,$E2772*100/$D2772)</f>
        <v>10.411250000000001</v>
      </c>
      <c r="P2772">
        <f>$E2772/$L2772</f>
        <v>63.098484848484851</v>
      </c>
      <c r="Q2772" t="str">
        <f>LEFT($N2772,SEARCH("/",$N2772) - 1)</f>
        <v>publishing</v>
      </c>
      <c r="R2772" t="str">
        <f>RIGHT($N2772,LEN($N2772) - SEARCH("/",$N2772))</f>
        <v>children's books</v>
      </c>
      <c r="S2772" s="9">
        <f>((($J2772/60)/60)/24)+DATE(1970,1,1)</f>
        <v>41686.705208333333</v>
      </c>
      <c r="T2772" s="9">
        <f>((($I2772/60)/60)/24)+DATE(1970,1,1)</f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IF($D2773=0,0,$E2773*100/$D2773)</f>
        <v>0</v>
      </c>
      <c r="P2773" t="e">
        <f>$E2773/$L2773</f>
        <v>#DIV/0!</v>
      </c>
      <c r="Q2773" t="str">
        <f>LEFT($N2773,SEARCH("/",$N2773) - 1)</f>
        <v>publishing</v>
      </c>
      <c r="R2773" t="str">
        <f>RIGHT($N2773,LEN($N2773) - SEARCH("/",$N2773))</f>
        <v>children's books</v>
      </c>
      <c r="S2773" s="9">
        <f>((($J2773/60)/60)/24)+DATE(1970,1,1)</f>
        <v>41257.531712962962</v>
      </c>
      <c r="T2773" s="9">
        <f>((($I2773/60)/60)/24)+DATE(1970,1,1)</f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IF($D2774=0,0,$E2774*100/$D2774)</f>
        <v>0</v>
      </c>
      <c r="P2774" t="e">
        <f>$E2774/$L2774</f>
        <v>#DIV/0!</v>
      </c>
      <c r="Q2774" t="str">
        <f>LEFT($N2774,SEARCH("/",$N2774) - 1)</f>
        <v>publishing</v>
      </c>
      <c r="R2774" t="str">
        <f>RIGHT($N2774,LEN($N2774) - SEARCH("/",$N2774))</f>
        <v>children's books</v>
      </c>
      <c r="S2774" s="9">
        <f>((($J2774/60)/60)/24)+DATE(1970,1,1)</f>
        <v>41537.869143518517</v>
      </c>
      <c r="T2774" s="9">
        <f>((($I2774/60)/60)/24)+DATE(1970,1,1)</f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IF($D2775=0,0,$E2775*100/$D2775)</f>
        <v>0.18867924528301888</v>
      </c>
      <c r="P2775">
        <f>$E2775/$L2775</f>
        <v>1</v>
      </c>
      <c r="Q2775" t="str">
        <f>LEFT($N2775,SEARCH("/",$N2775) - 1)</f>
        <v>publishing</v>
      </c>
      <c r="R2775" t="str">
        <f>RIGHT($N2775,LEN($N2775) - SEARCH("/",$N2775))</f>
        <v>children's books</v>
      </c>
      <c r="S2775" s="9">
        <f>((($J2775/60)/60)/24)+DATE(1970,1,1)</f>
        <v>42474.86482638889</v>
      </c>
      <c r="T2775" s="9">
        <f>((($I2775/60)/60)/24)+DATE(1970,1,1)</f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IF($D2776=0,0,$E2776*100/$D2776)</f>
        <v>14.25</v>
      </c>
      <c r="P2776">
        <f>$E2776/$L2776</f>
        <v>43.846153846153847</v>
      </c>
      <c r="Q2776" t="str">
        <f>LEFT($N2776,SEARCH("/",$N2776) - 1)</f>
        <v>publishing</v>
      </c>
      <c r="R2776" t="str">
        <f>RIGHT($N2776,LEN($N2776) - SEARCH("/",$N2776))</f>
        <v>children's books</v>
      </c>
      <c r="S2776" s="9">
        <f>((($J2776/60)/60)/24)+DATE(1970,1,1)</f>
        <v>41311.126481481479</v>
      </c>
      <c r="T2776" s="9">
        <f>((($I2776/60)/60)/24)+DATE(1970,1,1)</f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IF($D2777=0,0,$E2777*100/$D2777)</f>
        <v>3</v>
      </c>
      <c r="P2777">
        <f>$E2777/$L2777</f>
        <v>75</v>
      </c>
      <c r="Q2777" t="str">
        <f>LEFT($N2777,SEARCH("/",$N2777) - 1)</f>
        <v>publishing</v>
      </c>
      <c r="R2777" t="str">
        <f>RIGHT($N2777,LEN($N2777) - SEARCH("/",$N2777))</f>
        <v>children's books</v>
      </c>
      <c r="S2777" s="9">
        <f>((($J2777/60)/60)/24)+DATE(1970,1,1)</f>
        <v>40863.013356481482</v>
      </c>
      <c r="T2777" s="9">
        <f>((($I2777/60)/60)/24)+DATE(1970,1,1)</f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IF($D2778=0,0,$E2778*100/$D2778)</f>
        <v>7.8809523809523814</v>
      </c>
      <c r="P2778">
        <f>$E2778/$L2778</f>
        <v>45.972222222222221</v>
      </c>
      <c r="Q2778" t="str">
        <f>LEFT($N2778,SEARCH("/",$N2778) - 1)</f>
        <v>publishing</v>
      </c>
      <c r="R2778" t="str">
        <f>RIGHT($N2778,LEN($N2778) - SEARCH("/",$N2778))</f>
        <v>children's books</v>
      </c>
      <c r="S2778" s="9">
        <f>((($J2778/60)/60)/24)+DATE(1970,1,1)</f>
        <v>42136.297175925924</v>
      </c>
      <c r="T2778" s="9">
        <f>((($I2778/60)/60)/24)+DATE(1970,1,1)</f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IF($D2779=0,0,$E2779*100/$D2779)</f>
        <v>0.33333333333333331</v>
      </c>
      <c r="P2779">
        <f>$E2779/$L2779</f>
        <v>10</v>
      </c>
      <c r="Q2779" t="str">
        <f>LEFT($N2779,SEARCH("/",$N2779) - 1)</f>
        <v>publishing</v>
      </c>
      <c r="R2779" t="str">
        <f>RIGHT($N2779,LEN($N2779) - SEARCH("/",$N2779))</f>
        <v>children's books</v>
      </c>
      <c r="S2779" s="9">
        <f>((($J2779/60)/60)/24)+DATE(1970,1,1)</f>
        <v>42172.669027777782</v>
      </c>
      <c r="T2779" s="9">
        <f>((($I2779/60)/60)/24)+DATE(1970,1,1)</f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IF($D2780=0,0,$E2780*100/$D2780)</f>
        <v>25.545454545454547</v>
      </c>
      <c r="P2780">
        <f>$E2780/$L2780</f>
        <v>93.666666666666671</v>
      </c>
      <c r="Q2780" t="str">
        <f>LEFT($N2780,SEARCH("/",$N2780) - 1)</f>
        <v>publishing</v>
      </c>
      <c r="R2780" t="str">
        <f>RIGHT($N2780,LEN($N2780) - SEARCH("/",$N2780))</f>
        <v>children's books</v>
      </c>
      <c r="S2780" s="9">
        <f>((($J2780/60)/60)/24)+DATE(1970,1,1)</f>
        <v>41846.978078703702</v>
      </c>
      <c r="T2780" s="9">
        <f>((($I2780/60)/60)/24)+DATE(1970,1,1)</f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IF($D2781=0,0,$E2781*100/$D2781)</f>
        <v>2.12</v>
      </c>
      <c r="P2781">
        <f>$E2781/$L2781</f>
        <v>53</v>
      </c>
      <c r="Q2781" t="str">
        <f>LEFT($N2781,SEARCH("/",$N2781) - 1)</f>
        <v>publishing</v>
      </c>
      <c r="R2781" t="str">
        <f>RIGHT($N2781,LEN($N2781) - SEARCH("/",$N2781))</f>
        <v>children's books</v>
      </c>
      <c r="S2781" s="9">
        <f>((($J2781/60)/60)/24)+DATE(1970,1,1)</f>
        <v>42300.585891203707</v>
      </c>
      <c r="T2781" s="9">
        <f>((($I2781/60)/60)/24)+DATE(1970,1,1)</f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IF($D2782=0,0,$E2782*100/$D2782)</f>
        <v>0</v>
      </c>
      <c r="P2782" t="e">
        <f>$E2782/$L2782</f>
        <v>#DIV/0!</v>
      </c>
      <c r="Q2782" t="str">
        <f>LEFT($N2782,SEARCH("/",$N2782) - 1)</f>
        <v>publishing</v>
      </c>
      <c r="R2782" t="str">
        <f>RIGHT($N2782,LEN($N2782) - SEARCH("/",$N2782))</f>
        <v>children's books</v>
      </c>
      <c r="S2782" s="9">
        <f>((($J2782/60)/60)/24)+DATE(1970,1,1)</f>
        <v>42774.447777777779</v>
      </c>
      <c r="T2782" s="9">
        <f>((($I2782/60)/60)/24)+DATE(1970,1,1)</f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IF($D2783=0,0,$E2783*100/$D2783)</f>
        <v>105.28</v>
      </c>
      <c r="P2783">
        <f>$E2783/$L2783</f>
        <v>47</v>
      </c>
      <c r="Q2783" t="str">
        <f>LEFT($N2783,SEARCH("/",$N2783) - 1)</f>
        <v>theater</v>
      </c>
      <c r="R2783" t="str">
        <f>RIGHT($N2783,LEN($N2783) - SEARCH("/",$N2783))</f>
        <v>plays</v>
      </c>
      <c r="S2783" s="9">
        <f>((($J2783/60)/60)/24)+DATE(1970,1,1)</f>
        <v>42018.94159722222</v>
      </c>
      <c r="T2783" s="9">
        <f>((($I2783/60)/60)/24)+DATE(1970,1,1)</f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IF($D2784=0,0,$E2784*100/$D2784)</f>
        <v>120</v>
      </c>
      <c r="P2784">
        <f>$E2784/$L2784</f>
        <v>66.666666666666671</v>
      </c>
      <c r="Q2784" t="str">
        <f>LEFT($N2784,SEARCH("/",$N2784) - 1)</f>
        <v>theater</v>
      </c>
      <c r="R2784" t="str">
        <f>RIGHT($N2784,LEN($N2784) - SEARCH("/",$N2784))</f>
        <v>plays</v>
      </c>
      <c r="S2784" s="9">
        <f>((($J2784/60)/60)/24)+DATE(1970,1,1)</f>
        <v>42026.924976851849</v>
      </c>
      <c r="T2784" s="9">
        <f>((($I2784/60)/60)/24)+DATE(1970,1,1)</f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IF($D2785=0,0,$E2785*100/$D2785)</f>
        <v>114.5</v>
      </c>
      <c r="P2785">
        <f>$E2785/$L2785</f>
        <v>18.770491803278688</v>
      </c>
      <c r="Q2785" t="str">
        <f>LEFT($N2785,SEARCH("/",$N2785) - 1)</f>
        <v>theater</v>
      </c>
      <c r="R2785" t="str">
        <f>RIGHT($N2785,LEN($N2785) - SEARCH("/",$N2785))</f>
        <v>plays</v>
      </c>
      <c r="S2785" s="9">
        <f>((($J2785/60)/60)/24)+DATE(1970,1,1)</f>
        <v>42103.535254629634</v>
      </c>
      <c r="T2785" s="9">
        <f>((($I2785/60)/60)/24)+DATE(1970,1,1)</f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IF($D2786=0,0,$E2786*100/$D2786)</f>
        <v>119</v>
      </c>
      <c r="P2786">
        <f>$E2786/$L2786</f>
        <v>66.111111111111114</v>
      </c>
      <c r="Q2786" t="str">
        <f>LEFT($N2786,SEARCH("/",$N2786) - 1)</f>
        <v>theater</v>
      </c>
      <c r="R2786" t="str">
        <f>RIGHT($N2786,LEN($N2786) - SEARCH("/",$N2786))</f>
        <v>plays</v>
      </c>
      <c r="S2786" s="9">
        <f>((($J2786/60)/60)/24)+DATE(1970,1,1)</f>
        <v>41920.787534722222</v>
      </c>
      <c r="T2786" s="9">
        <f>((($I2786/60)/60)/24)+DATE(1970,1,1)</f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IF($D2787=0,0,$E2787*100/$D2787)</f>
        <v>104.68</v>
      </c>
      <c r="P2787">
        <f>$E2787/$L2787</f>
        <v>36.859154929577464</v>
      </c>
      <c r="Q2787" t="str">
        <f>LEFT($N2787,SEARCH("/",$N2787) - 1)</f>
        <v>theater</v>
      </c>
      <c r="R2787" t="str">
        <f>RIGHT($N2787,LEN($N2787) - SEARCH("/",$N2787))</f>
        <v>plays</v>
      </c>
      <c r="S2787" s="9">
        <f>((($J2787/60)/60)/24)+DATE(1970,1,1)</f>
        <v>42558.189432870371</v>
      </c>
      <c r="T2787" s="9">
        <f>((($I2787/60)/60)/24)+DATE(1970,1,1)</f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IF($D2788=0,0,$E2788*100/$D2788)</f>
        <v>117.84</v>
      </c>
      <c r="P2788">
        <f>$E2788/$L2788</f>
        <v>39.810810810810814</v>
      </c>
      <c r="Q2788" t="str">
        <f>LEFT($N2788,SEARCH("/",$N2788) - 1)</f>
        <v>theater</v>
      </c>
      <c r="R2788" t="str">
        <f>RIGHT($N2788,LEN($N2788) - SEARCH("/",$N2788))</f>
        <v>plays</v>
      </c>
      <c r="S2788" s="9">
        <f>((($J2788/60)/60)/24)+DATE(1970,1,1)</f>
        <v>41815.569212962961</v>
      </c>
      <c r="T2788" s="9">
        <f>((($I2788/60)/60)/24)+DATE(1970,1,1)</f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IF($D2789=0,0,$E2789*100/$D2789)</f>
        <v>119.7</v>
      </c>
      <c r="P2789">
        <f>$E2789/$L2789</f>
        <v>31.5</v>
      </c>
      <c r="Q2789" t="str">
        <f>LEFT($N2789,SEARCH("/",$N2789) - 1)</f>
        <v>theater</v>
      </c>
      <c r="R2789" t="str">
        <f>RIGHT($N2789,LEN($N2789) - SEARCH("/",$N2789))</f>
        <v>plays</v>
      </c>
      <c r="S2789" s="9">
        <f>((($J2789/60)/60)/24)+DATE(1970,1,1)</f>
        <v>41808.198518518519</v>
      </c>
      <c r="T2789" s="9">
        <f>((($I2789/60)/60)/24)+DATE(1970,1,1)</f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IF($D2790=0,0,$E2790*100/$D2790)</f>
        <v>102.5</v>
      </c>
      <c r="P2790">
        <f>$E2790/$L2790</f>
        <v>102.5</v>
      </c>
      <c r="Q2790" t="str">
        <f>LEFT($N2790,SEARCH("/",$N2790) - 1)</f>
        <v>theater</v>
      </c>
      <c r="R2790" t="str">
        <f>RIGHT($N2790,LEN($N2790) - SEARCH("/",$N2790))</f>
        <v>plays</v>
      </c>
      <c r="S2790" s="9">
        <f>((($J2790/60)/60)/24)+DATE(1970,1,1)</f>
        <v>42550.701886574068</v>
      </c>
      <c r="T2790" s="9">
        <f>((($I2790/60)/60)/24)+DATE(1970,1,1)</f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IF($D2791=0,0,$E2791*100/$D2791)</f>
        <v>101.16666666666667</v>
      </c>
      <c r="P2791">
        <f>$E2791/$L2791</f>
        <v>126.45833333333333</v>
      </c>
      <c r="Q2791" t="str">
        <f>LEFT($N2791,SEARCH("/",$N2791) - 1)</f>
        <v>theater</v>
      </c>
      <c r="R2791" t="str">
        <f>RIGHT($N2791,LEN($N2791) - SEARCH("/",$N2791))</f>
        <v>plays</v>
      </c>
      <c r="S2791" s="9">
        <f>((($J2791/60)/60)/24)+DATE(1970,1,1)</f>
        <v>42056.013124999998</v>
      </c>
      <c r="T2791" s="9">
        <f>((($I2791/60)/60)/24)+DATE(1970,1,1)</f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IF($D2792=0,0,$E2792*100/$D2792)</f>
        <v>105.33333333333333</v>
      </c>
      <c r="P2792">
        <f>$E2792/$L2792</f>
        <v>47.878787878787875</v>
      </c>
      <c r="Q2792" t="str">
        <f>LEFT($N2792,SEARCH("/",$N2792) - 1)</f>
        <v>theater</v>
      </c>
      <c r="R2792" t="str">
        <f>RIGHT($N2792,LEN($N2792) - SEARCH("/",$N2792))</f>
        <v>plays</v>
      </c>
      <c r="S2792" s="9">
        <f>((($J2792/60)/60)/24)+DATE(1970,1,1)</f>
        <v>42016.938692129625</v>
      </c>
      <c r="T2792" s="9">
        <f>((($I2792/60)/60)/24)+DATE(1970,1,1)</f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IF($D2793=0,0,$E2793*100/$D2793)</f>
        <v>102.5</v>
      </c>
      <c r="P2793">
        <f>$E2793/$L2793</f>
        <v>73.214285714285708</v>
      </c>
      <c r="Q2793" t="str">
        <f>LEFT($N2793,SEARCH("/",$N2793) - 1)</f>
        <v>theater</v>
      </c>
      <c r="R2793" t="str">
        <f>RIGHT($N2793,LEN($N2793) - SEARCH("/",$N2793))</f>
        <v>plays</v>
      </c>
      <c r="S2793" s="9">
        <f>((($J2793/60)/60)/24)+DATE(1970,1,1)</f>
        <v>42591.899988425925</v>
      </c>
      <c r="T2793" s="9">
        <f>((($I2793/60)/60)/24)+DATE(1970,1,1)</f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IF($D2794=0,0,$E2794*100/$D2794)</f>
        <v>107.6</v>
      </c>
      <c r="P2794">
        <f>$E2794/$L2794</f>
        <v>89.666666666666671</v>
      </c>
      <c r="Q2794" t="str">
        <f>LEFT($N2794,SEARCH("/",$N2794) - 1)</f>
        <v>theater</v>
      </c>
      <c r="R2794" t="str">
        <f>RIGHT($N2794,LEN($N2794) - SEARCH("/",$N2794))</f>
        <v>plays</v>
      </c>
      <c r="S2794" s="9">
        <f>((($J2794/60)/60)/24)+DATE(1970,1,1)</f>
        <v>42183.231006944443</v>
      </c>
      <c r="T2794" s="9">
        <f>((($I2794/60)/60)/24)+DATE(1970,1,1)</f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IF($D2795=0,0,$E2795*100/$D2795)</f>
        <v>110.5675</v>
      </c>
      <c r="P2795">
        <f>$E2795/$L2795</f>
        <v>151.4623287671233</v>
      </c>
      <c r="Q2795" t="str">
        <f>LEFT($N2795,SEARCH("/",$N2795) - 1)</f>
        <v>theater</v>
      </c>
      <c r="R2795" t="str">
        <f>RIGHT($N2795,LEN($N2795) - SEARCH("/",$N2795))</f>
        <v>plays</v>
      </c>
      <c r="S2795" s="9">
        <f>((($J2795/60)/60)/24)+DATE(1970,1,1)</f>
        <v>42176.419039351851</v>
      </c>
      <c r="T2795" s="9">
        <f>((($I2795/60)/60)/24)+DATE(1970,1,1)</f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IF($D2796=0,0,$E2796*100/$D2796)</f>
        <v>150</v>
      </c>
      <c r="P2796">
        <f>$E2796/$L2796</f>
        <v>25</v>
      </c>
      <c r="Q2796" t="str">
        <f>LEFT($N2796,SEARCH("/",$N2796) - 1)</f>
        <v>theater</v>
      </c>
      <c r="R2796" t="str">
        <f>RIGHT($N2796,LEN($N2796) - SEARCH("/",$N2796))</f>
        <v>plays</v>
      </c>
      <c r="S2796" s="9">
        <f>((($J2796/60)/60)/24)+DATE(1970,1,1)</f>
        <v>42416.691655092596</v>
      </c>
      <c r="T2796" s="9">
        <f>((($I2796/60)/60)/24)+DATE(1970,1,1)</f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IF($D2797=0,0,$E2797*100/$D2797)</f>
        <v>104.28571428571429</v>
      </c>
      <c r="P2797">
        <f>$E2797/$L2797</f>
        <v>36.5</v>
      </c>
      <c r="Q2797" t="str">
        <f>LEFT($N2797,SEARCH("/",$N2797) - 1)</f>
        <v>theater</v>
      </c>
      <c r="R2797" t="str">
        <f>RIGHT($N2797,LEN($N2797) - SEARCH("/",$N2797))</f>
        <v>plays</v>
      </c>
      <c r="S2797" s="9">
        <f>((($J2797/60)/60)/24)+DATE(1970,1,1)</f>
        <v>41780.525937500002</v>
      </c>
      <c r="T2797" s="9">
        <f>((($I2797/60)/60)/24)+DATE(1970,1,1)</f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IF($D2798=0,0,$E2798*100/$D2798)</f>
        <v>115.5</v>
      </c>
      <c r="P2798">
        <f>$E2798/$L2798</f>
        <v>44</v>
      </c>
      <c r="Q2798" t="str">
        <f>LEFT($N2798,SEARCH("/",$N2798) - 1)</f>
        <v>theater</v>
      </c>
      <c r="R2798" t="str">
        <f>RIGHT($N2798,LEN($N2798) - SEARCH("/",$N2798))</f>
        <v>plays</v>
      </c>
      <c r="S2798" s="9">
        <f>((($J2798/60)/60)/24)+DATE(1970,1,1)</f>
        <v>41795.528101851851</v>
      </c>
      <c r="T2798" s="9">
        <f>((($I2798/60)/60)/24)+DATE(1970,1,1)</f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IF($D2799=0,0,$E2799*100/$D2799)</f>
        <v>102.64512499999999</v>
      </c>
      <c r="P2799">
        <f>$E2799/$L2799</f>
        <v>87.357553191489373</v>
      </c>
      <c r="Q2799" t="str">
        <f>LEFT($N2799,SEARCH("/",$N2799) - 1)</f>
        <v>theater</v>
      </c>
      <c r="R2799" t="str">
        <f>RIGHT($N2799,LEN($N2799) - SEARCH("/",$N2799))</f>
        <v>plays</v>
      </c>
      <c r="S2799" s="9">
        <f>((($J2799/60)/60)/24)+DATE(1970,1,1)</f>
        <v>41798.94027777778</v>
      </c>
      <c r="T2799" s="9">
        <f>((($I2799/60)/60)/24)+DATE(1970,1,1)</f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IF($D2800=0,0,$E2800*100/$D2800)</f>
        <v>101.4</v>
      </c>
      <c r="P2800">
        <f>$E2800/$L2800</f>
        <v>36.474820143884891</v>
      </c>
      <c r="Q2800" t="str">
        <f>LEFT($N2800,SEARCH("/",$N2800) - 1)</f>
        <v>theater</v>
      </c>
      <c r="R2800" t="str">
        <f>RIGHT($N2800,LEN($N2800) - SEARCH("/",$N2800))</f>
        <v>plays</v>
      </c>
      <c r="S2800" s="9">
        <f>((($J2800/60)/60)/24)+DATE(1970,1,1)</f>
        <v>42201.675011574072</v>
      </c>
      <c r="T2800" s="9">
        <f>((($I2800/60)/60)/24)+DATE(1970,1,1)</f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IF($D2801=0,0,$E2801*100/$D2801)</f>
        <v>116.6348</v>
      </c>
      <c r="P2801">
        <f>$E2801/$L2801</f>
        <v>44.859538461538463</v>
      </c>
      <c r="Q2801" t="str">
        <f>LEFT($N2801,SEARCH("/",$N2801) - 1)</f>
        <v>theater</v>
      </c>
      <c r="R2801" t="str">
        <f>RIGHT($N2801,LEN($N2801) - SEARCH("/",$N2801))</f>
        <v>plays</v>
      </c>
      <c r="S2801" s="9">
        <f>((($J2801/60)/60)/24)+DATE(1970,1,1)</f>
        <v>42507.264699074076</v>
      </c>
      <c r="T2801" s="9">
        <f>((($I2801/60)/60)/24)+DATE(1970,1,1)</f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IF($D2802=0,0,$E2802*100/$D2802)</f>
        <v>133</v>
      </c>
      <c r="P2802">
        <f>$E2802/$L2802</f>
        <v>42.903225806451616</v>
      </c>
      <c r="Q2802" t="str">
        <f>LEFT($N2802,SEARCH("/",$N2802) - 1)</f>
        <v>theater</v>
      </c>
      <c r="R2802" t="str">
        <f>RIGHT($N2802,LEN($N2802) - SEARCH("/",$N2802))</f>
        <v>plays</v>
      </c>
      <c r="S2802" s="9">
        <f>((($J2802/60)/60)/24)+DATE(1970,1,1)</f>
        <v>41948.552847222221</v>
      </c>
      <c r="T2802" s="9">
        <f>((($I2802/60)/60)/24)+DATE(1970,1,1)</f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IF($D2803=0,0,$E2803*100/$D2803)</f>
        <v>133.19999999999999</v>
      </c>
      <c r="P2803">
        <f>$E2803/$L2803</f>
        <v>51.230769230769234</v>
      </c>
      <c r="Q2803" t="str">
        <f>LEFT($N2803,SEARCH("/",$N2803) - 1)</f>
        <v>theater</v>
      </c>
      <c r="R2803" t="str">
        <f>RIGHT($N2803,LEN($N2803) - SEARCH("/",$N2803))</f>
        <v>plays</v>
      </c>
      <c r="S2803" s="9">
        <f>((($J2803/60)/60)/24)+DATE(1970,1,1)</f>
        <v>41900.243159722224</v>
      </c>
      <c r="T2803" s="9">
        <f>((($I2803/60)/60)/24)+DATE(1970,1,1)</f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IF($D2804=0,0,$E2804*100/$D2804)</f>
        <v>101.83333333333333</v>
      </c>
      <c r="P2804">
        <f>$E2804/$L2804</f>
        <v>33.944444444444443</v>
      </c>
      <c r="Q2804" t="str">
        <f>LEFT($N2804,SEARCH("/",$N2804) - 1)</f>
        <v>theater</v>
      </c>
      <c r="R2804" t="str">
        <f>RIGHT($N2804,LEN($N2804) - SEARCH("/",$N2804))</f>
        <v>plays</v>
      </c>
      <c r="S2804" s="9">
        <f>((($J2804/60)/60)/24)+DATE(1970,1,1)</f>
        <v>42192.64707175926</v>
      </c>
      <c r="T2804" s="9">
        <f>((($I2804/60)/60)/24)+DATE(1970,1,1)</f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IF($D2805=0,0,$E2805*100/$D2805)</f>
        <v>127.95</v>
      </c>
      <c r="P2805">
        <f>$E2805/$L2805</f>
        <v>90.744680851063833</v>
      </c>
      <c r="Q2805" t="str">
        <f>LEFT($N2805,SEARCH("/",$N2805) - 1)</f>
        <v>theater</v>
      </c>
      <c r="R2805" t="str">
        <f>RIGHT($N2805,LEN($N2805) - SEARCH("/",$N2805))</f>
        <v>plays</v>
      </c>
      <c r="S2805" s="9">
        <f>((($J2805/60)/60)/24)+DATE(1970,1,1)</f>
        <v>42158.065694444449</v>
      </c>
      <c r="T2805" s="9">
        <f>((($I2805/60)/60)/24)+DATE(1970,1,1)</f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IF($D2806=0,0,$E2806*100/$D2806)</f>
        <v>115</v>
      </c>
      <c r="P2806">
        <f>$E2806/$L2806</f>
        <v>50</v>
      </c>
      <c r="Q2806" t="str">
        <f>LEFT($N2806,SEARCH("/",$N2806) - 1)</f>
        <v>theater</v>
      </c>
      <c r="R2806" t="str">
        <f>RIGHT($N2806,LEN($N2806) - SEARCH("/",$N2806))</f>
        <v>plays</v>
      </c>
      <c r="S2806" s="9">
        <f>((($J2806/60)/60)/24)+DATE(1970,1,1)</f>
        <v>41881.453587962962</v>
      </c>
      <c r="T2806" s="9">
        <f>((($I2806/60)/60)/24)+DATE(1970,1,1)</f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IF($D2807=0,0,$E2807*100/$D2807)</f>
        <v>110</v>
      </c>
      <c r="P2807">
        <f>$E2807/$L2807</f>
        <v>24.444444444444443</v>
      </c>
      <c r="Q2807" t="str">
        <f>LEFT($N2807,SEARCH("/",$N2807) - 1)</f>
        <v>theater</v>
      </c>
      <c r="R2807" t="str">
        <f>RIGHT($N2807,LEN($N2807) - SEARCH("/",$N2807))</f>
        <v>plays</v>
      </c>
      <c r="S2807" s="9">
        <f>((($J2807/60)/60)/24)+DATE(1970,1,1)</f>
        <v>42213.505474537036</v>
      </c>
      <c r="T2807" s="9">
        <f>((($I2807/60)/60)/24)+DATE(1970,1,1)</f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IF($D2808=0,0,$E2808*100/$D2808)</f>
        <v>112.1</v>
      </c>
      <c r="P2808">
        <f>$E2808/$L2808</f>
        <v>44.25</v>
      </c>
      <c r="Q2808" t="str">
        <f>LEFT($N2808,SEARCH("/",$N2808) - 1)</f>
        <v>theater</v>
      </c>
      <c r="R2808" t="str">
        <f>RIGHT($N2808,LEN($N2808) - SEARCH("/",$N2808))</f>
        <v>plays</v>
      </c>
      <c r="S2808" s="9">
        <f>((($J2808/60)/60)/24)+DATE(1970,1,1)</f>
        <v>42185.267245370371</v>
      </c>
      <c r="T2808" s="9">
        <f>((($I2808/60)/60)/24)+DATE(1970,1,1)</f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IF($D2809=0,0,$E2809*100/$D2809)</f>
        <v>126</v>
      </c>
      <c r="P2809">
        <f>$E2809/$L2809</f>
        <v>67.741935483870961</v>
      </c>
      <c r="Q2809" t="str">
        <f>LEFT($N2809,SEARCH("/",$N2809) - 1)</f>
        <v>theater</v>
      </c>
      <c r="R2809" t="str">
        <f>RIGHT($N2809,LEN($N2809) - SEARCH("/",$N2809))</f>
        <v>plays</v>
      </c>
      <c r="S2809" s="9">
        <f>((($J2809/60)/60)/24)+DATE(1970,1,1)</f>
        <v>42154.873124999998</v>
      </c>
      <c r="T2809" s="9">
        <f>((($I2809/60)/60)/24)+DATE(1970,1,1)</f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IF($D2810=0,0,$E2810*100/$D2810)</f>
        <v>100.24444444444444</v>
      </c>
      <c r="P2810">
        <f>$E2810/$L2810</f>
        <v>65.376811594202906</v>
      </c>
      <c r="Q2810" t="str">
        <f>LEFT($N2810,SEARCH("/",$N2810) - 1)</f>
        <v>theater</v>
      </c>
      <c r="R2810" t="str">
        <f>RIGHT($N2810,LEN($N2810) - SEARCH("/",$N2810))</f>
        <v>plays</v>
      </c>
      <c r="S2810" s="9">
        <f>((($J2810/60)/60)/24)+DATE(1970,1,1)</f>
        <v>42208.84646990741</v>
      </c>
      <c r="T2810" s="9">
        <f>((($I2810/60)/60)/24)+DATE(1970,1,1)</f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IF($D2811=0,0,$E2811*100/$D2811)</f>
        <v>102.4</v>
      </c>
      <c r="P2811">
        <f>$E2811/$L2811</f>
        <v>121.9047619047619</v>
      </c>
      <c r="Q2811" t="str">
        <f>LEFT($N2811,SEARCH("/",$N2811) - 1)</f>
        <v>theater</v>
      </c>
      <c r="R2811" t="str">
        <f>RIGHT($N2811,LEN($N2811) - SEARCH("/",$N2811))</f>
        <v>plays</v>
      </c>
      <c r="S2811" s="9">
        <f>((($J2811/60)/60)/24)+DATE(1970,1,1)</f>
        <v>42451.496817129635</v>
      </c>
      <c r="T2811" s="9">
        <f>((($I2811/60)/60)/24)+DATE(1970,1,1)</f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IF($D2812=0,0,$E2812*100/$D2812)</f>
        <v>108.2</v>
      </c>
      <c r="P2812">
        <f>$E2812/$L2812</f>
        <v>47.456140350877192</v>
      </c>
      <c r="Q2812" t="str">
        <f>LEFT($N2812,SEARCH("/",$N2812) - 1)</f>
        <v>theater</v>
      </c>
      <c r="R2812" t="str">
        <f>RIGHT($N2812,LEN($N2812) - SEARCH("/",$N2812))</f>
        <v>plays</v>
      </c>
      <c r="S2812" s="9">
        <f>((($J2812/60)/60)/24)+DATE(1970,1,1)</f>
        <v>41759.13962962963</v>
      </c>
      <c r="T2812" s="9">
        <f>((($I2812/60)/60)/24)+DATE(1970,1,1)</f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IF($D2813=0,0,$E2813*100/$D2813)</f>
        <v>100.27</v>
      </c>
      <c r="P2813">
        <f>$E2813/$L2813</f>
        <v>92.842592592592595</v>
      </c>
      <c r="Q2813" t="str">
        <f>LEFT($N2813,SEARCH("/",$N2813) - 1)</f>
        <v>theater</v>
      </c>
      <c r="R2813" t="str">
        <f>RIGHT($N2813,LEN($N2813) - SEARCH("/",$N2813))</f>
        <v>plays</v>
      </c>
      <c r="S2813" s="9">
        <f>((($J2813/60)/60)/24)+DATE(1970,1,1)</f>
        <v>42028.496562500004</v>
      </c>
      <c r="T2813" s="9">
        <f>((($I2813/60)/60)/24)+DATE(1970,1,1)</f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IF($D2814=0,0,$E2814*100/$D2814)</f>
        <v>113.3</v>
      </c>
      <c r="P2814">
        <f>$E2814/$L2814</f>
        <v>68.253012048192772</v>
      </c>
      <c r="Q2814" t="str">
        <f>LEFT($N2814,SEARCH("/",$N2814) - 1)</f>
        <v>theater</v>
      </c>
      <c r="R2814" t="str">
        <f>RIGHT($N2814,LEN($N2814) - SEARCH("/",$N2814))</f>
        <v>plays</v>
      </c>
      <c r="S2814" s="9">
        <f>((($J2814/60)/60)/24)+DATE(1970,1,1)</f>
        <v>42054.74418981481</v>
      </c>
      <c r="T2814" s="9">
        <f>((($I2814/60)/60)/24)+DATE(1970,1,1)</f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IF($D2815=0,0,$E2815*100/$D2815)</f>
        <v>127.57571428571428</v>
      </c>
      <c r="P2815">
        <f>$E2815/$L2815</f>
        <v>37.209583333333335</v>
      </c>
      <c r="Q2815" t="str">
        <f>LEFT($N2815,SEARCH("/",$N2815) - 1)</f>
        <v>theater</v>
      </c>
      <c r="R2815" t="str">
        <f>RIGHT($N2815,LEN($N2815) - SEARCH("/",$N2815))</f>
        <v>plays</v>
      </c>
      <c r="S2815" s="9">
        <f>((($J2815/60)/60)/24)+DATE(1970,1,1)</f>
        <v>42693.742604166662</v>
      </c>
      <c r="T2815" s="9">
        <f>((($I2815/60)/60)/24)+DATE(1970,1,1)</f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IF($D2816=0,0,$E2816*100/$D2816)</f>
        <v>107.73333333333333</v>
      </c>
      <c r="P2816">
        <f>$E2816/$L2816</f>
        <v>25.25</v>
      </c>
      <c r="Q2816" t="str">
        <f>LEFT($N2816,SEARCH("/",$N2816) - 1)</f>
        <v>theater</v>
      </c>
      <c r="R2816" t="str">
        <f>RIGHT($N2816,LEN($N2816) - SEARCH("/",$N2816))</f>
        <v>plays</v>
      </c>
      <c r="S2816" s="9">
        <f>((($J2816/60)/60)/24)+DATE(1970,1,1)</f>
        <v>42103.399479166663</v>
      </c>
      <c r="T2816" s="9">
        <f>((($I2816/60)/60)/24)+DATE(1970,1,1)</f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IF($D2817=0,0,$E2817*100/$D2817)</f>
        <v>242</v>
      </c>
      <c r="P2817">
        <f>$E2817/$L2817</f>
        <v>43.214285714285715</v>
      </c>
      <c r="Q2817" t="str">
        <f>LEFT($N2817,SEARCH("/",$N2817) - 1)</f>
        <v>theater</v>
      </c>
      <c r="R2817" t="str">
        <f>RIGHT($N2817,LEN($N2817) - SEARCH("/",$N2817))</f>
        <v>plays</v>
      </c>
      <c r="S2817" s="9">
        <f>((($J2817/60)/60)/24)+DATE(1970,1,1)</f>
        <v>42559.776724537034</v>
      </c>
      <c r="T2817" s="9">
        <f>((($I2817/60)/60)/24)+DATE(1970,1,1)</f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IF($D2818=0,0,$E2818*100/$D2818)</f>
        <v>141.56666666666666</v>
      </c>
      <c r="P2818">
        <f>$E2818/$L2818</f>
        <v>25.130177514792898</v>
      </c>
      <c r="Q2818" t="str">
        <f>LEFT($N2818,SEARCH("/",$N2818) - 1)</f>
        <v>theater</v>
      </c>
      <c r="R2818" t="str">
        <f>RIGHT($N2818,LEN($N2818) - SEARCH("/",$N2818))</f>
        <v>plays</v>
      </c>
      <c r="S2818" s="9">
        <f>((($J2818/60)/60)/24)+DATE(1970,1,1)</f>
        <v>42188.467499999999</v>
      </c>
      <c r="T2818" s="9">
        <f>((($I2818/60)/60)/24)+DATE(1970,1,1)</f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IF($D2819=0,0,$E2819*100/$D2819)</f>
        <v>130</v>
      </c>
      <c r="P2819">
        <f>$E2819/$L2819</f>
        <v>23.636363636363637</v>
      </c>
      <c r="Q2819" t="str">
        <f>LEFT($N2819,SEARCH("/",$N2819) - 1)</f>
        <v>theater</v>
      </c>
      <c r="R2819" t="str">
        <f>RIGHT($N2819,LEN($N2819) - SEARCH("/",$N2819))</f>
        <v>plays</v>
      </c>
      <c r="S2819" s="9">
        <f>((($J2819/60)/60)/24)+DATE(1970,1,1)</f>
        <v>42023.634976851856</v>
      </c>
      <c r="T2819" s="9">
        <f>((($I2819/60)/60)/24)+DATE(1970,1,1)</f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IF($D2820=0,0,$E2820*100/$D2820)</f>
        <v>106.03</v>
      </c>
      <c r="P2820">
        <f>$E2820/$L2820</f>
        <v>103.95098039215686</v>
      </c>
      <c r="Q2820" t="str">
        <f>LEFT($N2820,SEARCH("/",$N2820) - 1)</f>
        <v>theater</v>
      </c>
      <c r="R2820" t="str">
        <f>RIGHT($N2820,LEN($N2820) - SEARCH("/",$N2820))</f>
        <v>plays</v>
      </c>
      <c r="S2820" s="9">
        <f>((($J2820/60)/60)/24)+DATE(1970,1,1)</f>
        <v>42250.598217592589</v>
      </c>
      <c r="T2820" s="9">
        <f>((($I2820/60)/60)/24)+DATE(1970,1,1)</f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IF($D2821=0,0,$E2821*100/$D2821)</f>
        <v>104.8</v>
      </c>
      <c r="P2821">
        <f>$E2821/$L2821</f>
        <v>50.384615384615387</v>
      </c>
      <c r="Q2821" t="str">
        <f>LEFT($N2821,SEARCH("/",$N2821) - 1)</f>
        <v>theater</v>
      </c>
      <c r="R2821" t="str">
        <f>RIGHT($N2821,LEN($N2821) - SEARCH("/",$N2821))</f>
        <v>plays</v>
      </c>
      <c r="S2821" s="9">
        <f>((($J2821/60)/60)/24)+DATE(1970,1,1)</f>
        <v>42139.525567129633</v>
      </c>
      <c r="T2821" s="9">
        <f>((($I2821/60)/60)/24)+DATE(1970,1,1)</f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IF($D2822=0,0,$E2822*100/$D2822)</f>
        <v>136</v>
      </c>
      <c r="P2822">
        <f>$E2822/$L2822</f>
        <v>13.6</v>
      </c>
      <c r="Q2822" t="str">
        <f>LEFT($N2822,SEARCH("/",$N2822) - 1)</f>
        <v>theater</v>
      </c>
      <c r="R2822" t="str">
        <f>RIGHT($N2822,LEN($N2822) - SEARCH("/",$N2822))</f>
        <v>plays</v>
      </c>
      <c r="S2822" s="9">
        <f>((($J2822/60)/60)/24)+DATE(1970,1,1)</f>
        <v>42401.610983796301</v>
      </c>
      <c r="T2822" s="9">
        <f>((($I2822/60)/60)/24)+DATE(1970,1,1)</f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IF($D2823=0,0,$E2823*100/$D2823)</f>
        <v>100</v>
      </c>
      <c r="P2823">
        <f>$E2823/$L2823</f>
        <v>28.571428571428573</v>
      </c>
      <c r="Q2823" t="str">
        <f>LEFT($N2823,SEARCH("/",$N2823) - 1)</f>
        <v>theater</v>
      </c>
      <c r="R2823" t="str">
        <f>RIGHT($N2823,LEN($N2823) - SEARCH("/",$N2823))</f>
        <v>plays</v>
      </c>
      <c r="S2823" s="9">
        <f>((($J2823/60)/60)/24)+DATE(1970,1,1)</f>
        <v>41875.922858796301</v>
      </c>
      <c r="T2823" s="9">
        <f>((($I2823/60)/60)/24)+DATE(1970,1,1)</f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IF($D2824=0,0,$E2824*100/$D2824)</f>
        <v>100</v>
      </c>
      <c r="P2824">
        <f>$E2824/$L2824</f>
        <v>63.829787234042556</v>
      </c>
      <c r="Q2824" t="str">
        <f>LEFT($N2824,SEARCH("/",$N2824) - 1)</f>
        <v>theater</v>
      </c>
      <c r="R2824" t="str">
        <f>RIGHT($N2824,LEN($N2824) - SEARCH("/",$N2824))</f>
        <v>plays</v>
      </c>
      <c r="S2824" s="9">
        <f>((($J2824/60)/60)/24)+DATE(1970,1,1)</f>
        <v>42060.683935185181</v>
      </c>
      <c r="T2824" s="9">
        <f>((($I2824/60)/60)/24)+DATE(1970,1,1)</f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IF($D2825=0,0,$E2825*100/$D2825)</f>
        <v>124</v>
      </c>
      <c r="P2825">
        <f>$E2825/$L2825</f>
        <v>8.8571428571428577</v>
      </c>
      <c r="Q2825" t="str">
        <f>LEFT($N2825,SEARCH("/",$N2825) - 1)</f>
        <v>theater</v>
      </c>
      <c r="R2825" t="str">
        <f>RIGHT($N2825,LEN($N2825) - SEARCH("/",$N2825))</f>
        <v>plays</v>
      </c>
      <c r="S2825" s="9">
        <f>((($J2825/60)/60)/24)+DATE(1970,1,1)</f>
        <v>42067.011643518519</v>
      </c>
      <c r="T2825" s="9">
        <f>((($I2825/60)/60)/24)+DATE(1970,1,1)</f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IF($D2826=0,0,$E2826*100/$D2826)</f>
        <v>116.92307692307692</v>
      </c>
      <c r="P2826">
        <f>$E2826/$L2826</f>
        <v>50.666666666666664</v>
      </c>
      <c r="Q2826" t="str">
        <f>LEFT($N2826,SEARCH("/",$N2826) - 1)</f>
        <v>theater</v>
      </c>
      <c r="R2826" t="str">
        <f>RIGHT($N2826,LEN($N2826) - SEARCH("/",$N2826))</f>
        <v>plays</v>
      </c>
      <c r="S2826" s="9">
        <f>((($J2826/60)/60)/24)+DATE(1970,1,1)</f>
        <v>42136.270787037036</v>
      </c>
      <c r="T2826" s="9">
        <f>((($I2826/60)/60)/24)+DATE(1970,1,1)</f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IF($D2827=0,0,$E2827*100/$D2827)</f>
        <v>103.33333333333333</v>
      </c>
      <c r="P2827">
        <f>$E2827/$L2827</f>
        <v>60.784313725490193</v>
      </c>
      <c r="Q2827" t="str">
        <f>LEFT($N2827,SEARCH("/",$N2827) - 1)</f>
        <v>theater</v>
      </c>
      <c r="R2827" t="str">
        <f>RIGHT($N2827,LEN($N2827) - SEARCH("/",$N2827))</f>
        <v>plays</v>
      </c>
      <c r="S2827" s="9">
        <f>((($J2827/60)/60)/24)+DATE(1970,1,1)</f>
        <v>42312.792662037042</v>
      </c>
      <c r="T2827" s="9">
        <f>((($I2827/60)/60)/24)+DATE(1970,1,1)</f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IF($D2828=0,0,$E2828*100/$D2828)</f>
        <v>107.75</v>
      </c>
      <c r="P2828">
        <f>$E2828/$L2828</f>
        <v>113.42105263157895</v>
      </c>
      <c r="Q2828" t="str">
        <f>LEFT($N2828,SEARCH("/",$N2828) - 1)</f>
        <v>theater</v>
      </c>
      <c r="R2828" t="str">
        <f>RIGHT($N2828,LEN($N2828) - SEARCH("/",$N2828))</f>
        <v>plays</v>
      </c>
      <c r="S2828" s="9">
        <f>((($J2828/60)/60)/24)+DATE(1970,1,1)</f>
        <v>42171.034861111111</v>
      </c>
      <c r="T2828" s="9">
        <f>((($I2828/60)/60)/24)+DATE(1970,1,1)</f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IF($D2829=0,0,$E2829*100/$D2829)</f>
        <v>120.25</v>
      </c>
      <c r="P2829">
        <f>$E2829/$L2829</f>
        <v>104.56521739130434</v>
      </c>
      <c r="Q2829" t="str">
        <f>LEFT($N2829,SEARCH("/",$N2829) - 1)</f>
        <v>theater</v>
      </c>
      <c r="R2829" t="str">
        <f>RIGHT($N2829,LEN($N2829) - SEARCH("/",$N2829))</f>
        <v>plays</v>
      </c>
      <c r="S2829" s="9">
        <f>((($J2829/60)/60)/24)+DATE(1970,1,1)</f>
        <v>42494.683634259258</v>
      </c>
      <c r="T2829" s="9">
        <f>((($I2829/60)/60)/24)+DATE(1970,1,1)</f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IF($D2830=0,0,$E2830*100/$D2830)</f>
        <v>100.37894736842105</v>
      </c>
      <c r="P2830">
        <f>$E2830/$L2830</f>
        <v>98.30927835051547</v>
      </c>
      <c r="Q2830" t="str">
        <f>LEFT($N2830,SEARCH("/",$N2830) - 1)</f>
        <v>theater</v>
      </c>
      <c r="R2830" t="str">
        <f>RIGHT($N2830,LEN($N2830) - SEARCH("/",$N2830))</f>
        <v>plays</v>
      </c>
      <c r="S2830" s="9">
        <f>((($J2830/60)/60)/24)+DATE(1970,1,1)</f>
        <v>42254.264687499999</v>
      </c>
      <c r="T2830" s="9">
        <f>((($I2830/60)/60)/24)+DATE(1970,1,1)</f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IF($D2831=0,0,$E2831*100/$D2831)</f>
        <v>106.52</v>
      </c>
      <c r="P2831">
        <f>$E2831/$L2831</f>
        <v>35.039473684210527</v>
      </c>
      <c r="Q2831" t="str">
        <f>LEFT($N2831,SEARCH("/",$N2831) - 1)</f>
        <v>theater</v>
      </c>
      <c r="R2831" t="str">
        <f>RIGHT($N2831,LEN($N2831) - SEARCH("/",$N2831))</f>
        <v>plays</v>
      </c>
      <c r="S2831" s="9">
        <f>((($J2831/60)/60)/24)+DATE(1970,1,1)</f>
        <v>42495.434236111112</v>
      </c>
      <c r="T2831" s="9">
        <f>((($I2831/60)/60)/24)+DATE(1970,1,1)</f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IF($D2832=0,0,$E2832*100/$D2832)</f>
        <v>100</v>
      </c>
      <c r="P2832">
        <f>$E2832/$L2832</f>
        <v>272.72727272727275</v>
      </c>
      <c r="Q2832" t="str">
        <f>LEFT($N2832,SEARCH("/",$N2832) - 1)</f>
        <v>theater</v>
      </c>
      <c r="R2832" t="str">
        <f>RIGHT($N2832,LEN($N2832) - SEARCH("/",$N2832))</f>
        <v>plays</v>
      </c>
      <c r="S2832" s="9">
        <f>((($J2832/60)/60)/24)+DATE(1970,1,1)</f>
        <v>41758.839675925927</v>
      </c>
      <c r="T2832" s="9">
        <f>((($I2832/60)/60)/24)+DATE(1970,1,1)</f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IF($D2833=0,0,$E2833*100/$D2833)</f>
        <v>110.66666666666667</v>
      </c>
      <c r="P2833">
        <f>$E2833/$L2833</f>
        <v>63.846153846153847</v>
      </c>
      <c r="Q2833" t="str">
        <f>LEFT($N2833,SEARCH("/",$N2833) - 1)</f>
        <v>theater</v>
      </c>
      <c r="R2833" t="str">
        <f>RIGHT($N2833,LEN($N2833) - SEARCH("/",$N2833))</f>
        <v>plays</v>
      </c>
      <c r="S2833" s="9">
        <f>((($J2833/60)/60)/24)+DATE(1970,1,1)</f>
        <v>42171.824884259258</v>
      </c>
      <c r="T2833" s="9">
        <f>((($I2833/60)/60)/24)+DATE(1970,1,1)</f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IF($D2834=0,0,$E2834*100/$D2834)</f>
        <v>114.7196</v>
      </c>
      <c r="P2834">
        <f>$E2834/$L2834</f>
        <v>30.189368421052631</v>
      </c>
      <c r="Q2834" t="str">
        <f>LEFT($N2834,SEARCH("/",$N2834) - 1)</f>
        <v>theater</v>
      </c>
      <c r="R2834" t="str">
        <f>RIGHT($N2834,LEN($N2834) - SEARCH("/",$N2834))</f>
        <v>plays</v>
      </c>
      <c r="S2834" s="9">
        <f>((($J2834/60)/60)/24)+DATE(1970,1,1)</f>
        <v>41938.709421296298</v>
      </c>
      <c r="T2834" s="9">
        <f>((($I2834/60)/60)/24)+DATE(1970,1,1)</f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IF($D2835=0,0,$E2835*100/$D2835)</f>
        <v>108.25925925925925</v>
      </c>
      <c r="P2835">
        <f>$E2835/$L2835</f>
        <v>83.51428571428572</v>
      </c>
      <c r="Q2835" t="str">
        <f>LEFT($N2835,SEARCH("/",$N2835) - 1)</f>
        <v>theater</v>
      </c>
      <c r="R2835" t="str">
        <f>RIGHT($N2835,LEN($N2835) - SEARCH("/",$N2835))</f>
        <v>plays</v>
      </c>
      <c r="S2835" s="9">
        <f>((($J2835/60)/60)/24)+DATE(1970,1,1)</f>
        <v>42268.127696759257</v>
      </c>
      <c r="T2835" s="9">
        <f>((($I2835/60)/60)/24)+DATE(1970,1,1)</f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IF($D2836=0,0,$E2836*100/$D2836)</f>
        <v>170</v>
      </c>
      <c r="P2836">
        <f>$E2836/$L2836</f>
        <v>64.761904761904759</v>
      </c>
      <c r="Q2836" t="str">
        <f>LEFT($N2836,SEARCH("/",$N2836) - 1)</f>
        <v>theater</v>
      </c>
      <c r="R2836" t="str">
        <f>RIGHT($N2836,LEN($N2836) - SEARCH("/",$N2836))</f>
        <v>plays</v>
      </c>
      <c r="S2836" s="9">
        <f>((($J2836/60)/60)/24)+DATE(1970,1,1)</f>
        <v>42019.959837962961</v>
      </c>
      <c r="T2836" s="9">
        <f>((($I2836/60)/60)/24)+DATE(1970,1,1)</f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IF($D2837=0,0,$E2837*100/$D2837)</f>
        <v>187.09899999999999</v>
      </c>
      <c r="P2837">
        <f>$E2837/$L2837</f>
        <v>20.118172043010752</v>
      </c>
      <c r="Q2837" t="str">
        <f>LEFT($N2837,SEARCH("/",$N2837) - 1)</f>
        <v>theater</v>
      </c>
      <c r="R2837" t="str">
        <f>RIGHT($N2837,LEN($N2837) - SEARCH("/",$N2837))</f>
        <v>plays</v>
      </c>
      <c r="S2837" s="9">
        <f>((($J2837/60)/60)/24)+DATE(1970,1,1)</f>
        <v>42313.703900462962</v>
      </c>
      <c r="T2837" s="9">
        <f>((($I2837/60)/60)/24)+DATE(1970,1,1)</f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IF($D2838=0,0,$E2838*100/$D2838)</f>
        <v>107.77777777777777</v>
      </c>
      <c r="P2838">
        <f>$E2838/$L2838</f>
        <v>44.090909090909093</v>
      </c>
      <c r="Q2838" t="str">
        <f>LEFT($N2838,SEARCH("/",$N2838) - 1)</f>
        <v>theater</v>
      </c>
      <c r="R2838" t="str">
        <f>RIGHT($N2838,LEN($N2838) - SEARCH("/",$N2838))</f>
        <v>plays</v>
      </c>
      <c r="S2838" s="9">
        <f>((($J2838/60)/60)/24)+DATE(1970,1,1)</f>
        <v>42746.261782407411</v>
      </c>
      <c r="T2838" s="9">
        <f>((($I2838/60)/60)/24)+DATE(1970,1,1)</f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IF($D2839=0,0,$E2839*100/$D2839)</f>
        <v>100</v>
      </c>
      <c r="P2839">
        <f>$E2839/$L2839</f>
        <v>40.476190476190474</v>
      </c>
      <c r="Q2839" t="str">
        <f>LEFT($N2839,SEARCH("/",$N2839) - 1)</f>
        <v>theater</v>
      </c>
      <c r="R2839" t="str">
        <f>RIGHT($N2839,LEN($N2839) - SEARCH("/",$N2839))</f>
        <v>plays</v>
      </c>
      <c r="S2839" s="9">
        <f>((($J2839/60)/60)/24)+DATE(1970,1,1)</f>
        <v>42307.908379629633</v>
      </c>
      <c r="T2839" s="9">
        <f>((($I2839/60)/60)/24)+DATE(1970,1,1)</f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IF($D2840=0,0,$E2840*100/$D2840)</f>
        <v>120.25</v>
      </c>
      <c r="P2840">
        <f>$E2840/$L2840</f>
        <v>44.537037037037038</v>
      </c>
      <c r="Q2840" t="str">
        <f>LEFT($N2840,SEARCH("/",$N2840) - 1)</f>
        <v>theater</v>
      </c>
      <c r="R2840" t="str">
        <f>RIGHT($N2840,LEN($N2840) - SEARCH("/",$N2840))</f>
        <v>plays</v>
      </c>
      <c r="S2840" s="9">
        <f>((($J2840/60)/60)/24)+DATE(1970,1,1)</f>
        <v>41842.607592592591</v>
      </c>
      <c r="T2840" s="9">
        <f>((($I2840/60)/60)/24)+DATE(1970,1,1)</f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IF($D2841=0,0,$E2841*100/$D2841)</f>
        <v>111.42857142857143</v>
      </c>
      <c r="P2841">
        <f>$E2841/$L2841</f>
        <v>125.80645161290323</v>
      </c>
      <c r="Q2841" t="str">
        <f>LEFT($N2841,SEARCH("/",$N2841) - 1)</f>
        <v>theater</v>
      </c>
      <c r="R2841" t="str">
        <f>RIGHT($N2841,LEN($N2841) - SEARCH("/",$N2841))</f>
        <v>plays</v>
      </c>
      <c r="S2841" s="9">
        <f>((($J2841/60)/60)/24)+DATE(1970,1,1)</f>
        <v>41853.240208333329</v>
      </c>
      <c r="T2841" s="9">
        <f>((($I2841/60)/60)/24)+DATE(1970,1,1)</f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IF($D2842=0,0,$E2842*100/$D2842)</f>
        <v>104</v>
      </c>
      <c r="P2842">
        <f>$E2842/$L2842</f>
        <v>19.696969696969695</v>
      </c>
      <c r="Q2842" t="str">
        <f>LEFT($N2842,SEARCH("/",$N2842) - 1)</f>
        <v>theater</v>
      </c>
      <c r="R2842" t="str">
        <f>RIGHT($N2842,LEN($N2842) - SEARCH("/",$N2842))</f>
        <v>plays</v>
      </c>
      <c r="S2842" s="9">
        <f>((($J2842/60)/60)/24)+DATE(1970,1,1)</f>
        <v>42060.035636574074</v>
      </c>
      <c r="T2842" s="9">
        <f>((($I2842/60)/60)/24)+DATE(1970,1,1)</f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IF($D2843=0,0,$E2843*100/$D2843)</f>
        <v>1</v>
      </c>
      <c r="P2843">
        <f>$E2843/$L2843</f>
        <v>10</v>
      </c>
      <c r="Q2843" t="str">
        <f>LEFT($N2843,SEARCH("/",$N2843) - 1)</f>
        <v>theater</v>
      </c>
      <c r="R2843" t="str">
        <f>RIGHT($N2843,LEN($N2843) - SEARCH("/",$N2843))</f>
        <v>plays</v>
      </c>
      <c r="S2843" s="9">
        <f>((($J2843/60)/60)/24)+DATE(1970,1,1)</f>
        <v>42291.739548611105</v>
      </c>
      <c r="T2843" s="9">
        <f>((($I2843/60)/60)/24)+DATE(1970,1,1)</f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IF($D2844=0,0,$E2844*100/$D2844)</f>
        <v>0</v>
      </c>
      <c r="P2844" t="e">
        <f>$E2844/$L2844</f>
        <v>#DIV/0!</v>
      </c>
      <c r="Q2844" t="str">
        <f>LEFT($N2844,SEARCH("/",$N2844) - 1)</f>
        <v>theater</v>
      </c>
      <c r="R2844" t="str">
        <f>RIGHT($N2844,LEN($N2844) - SEARCH("/",$N2844))</f>
        <v>plays</v>
      </c>
      <c r="S2844" s="9">
        <f>((($J2844/60)/60)/24)+DATE(1970,1,1)</f>
        <v>41784.952488425923</v>
      </c>
      <c r="T2844" s="9">
        <f>((($I2844/60)/60)/24)+DATE(1970,1,1)</f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IF($D2845=0,0,$E2845*100/$D2845)</f>
        <v>0</v>
      </c>
      <c r="P2845" t="e">
        <f>$E2845/$L2845</f>
        <v>#DIV/0!</v>
      </c>
      <c r="Q2845" t="str">
        <f>LEFT($N2845,SEARCH("/",$N2845) - 1)</f>
        <v>theater</v>
      </c>
      <c r="R2845" t="str">
        <f>RIGHT($N2845,LEN($N2845) - SEARCH("/",$N2845))</f>
        <v>plays</v>
      </c>
      <c r="S2845" s="9">
        <f>((($J2845/60)/60)/24)+DATE(1970,1,1)</f>
        <v>42492.737847222219</v>
      </c>
      <c r="T2845" s="9">
        <f>((($I2845/60)/60)/24)+DATE(1970,1,1)</f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IF($D2846=0,0,$E2846*100/$D2846)</f>
        <v>5.4545454545454541</v>
      </c>
      <c r="P2846">
        <f>$E2846/$L2846</f>
        <v>30</v>
      </c>
      <c r="Q2846" t="str">
        <f>LEFT($N2846,SEARCH("/",$N2846) - 1)</f>
        <v>theater</v>
      </c>
      <c r="R2846" t="str">
        <f>RIGHT($N2846,LEN($N2846) - SEARCH("/",$N2846))</f>
        <v>plays</v>
      </c>
      <c r="S2846" s="9">
        <f>((($J2846/60)/60)/24)+DATE(1970,1,1)</f>
        <v>42709.546064814815</v>
      </c>
      <c r="T2846" s="9">
        <f>((($I2846/60)/60)/24)+DATE(1970,1,1)</f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IF($D2847=0,0,$E2847*100/$D2847)</f>
        <v>31.546666666666667</v>
      </c>
      <c r="P2847">
        <f>$E2847/$L2847</f>
        <v>60.666666666666664</v>
      </c>
      <c r="Q2847" t="str">
        <f>LEFT($N2847,SEARCH("/",$N2847) - 1)</f>
        <v>theater</v>
      </c>
      <c r="R2847" t="str">
        <f>RIGHT($N2847,LEN($N2847) - SEARCH("/",$N2847))</f>
        <v>plays</v>
      </c>
      <c r="S2847" s="9">
        <f>((($J2847/60)/60)/24)+DATE(1970,1,1)</f>
        <v>42103.016585648147</v>
      </c>
      <c r="T2847" s="9">
        <f>((($I2847/60)/60)/24)+DATE(1970,1,1)</f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IF($D2848=0,0,$E2848*100/$D2848)</f>
        <v>0</v>
      </c>
      <c r="P2848" t="e">
        <f>$E2848/$L2848</f>
        <v>#DIV/0!</v>
      </c>
      <c r="Q2848" t="str">
        <f>LEFT($N2848,SEARCH("/",$N2848) - 1)</f>
        <v>theater</v>
      </c>
      <c r="R2848" t="str">
        <f>RIGHT($N2848,LEN($N2848) - SEARCH("/",$N2848))</f>
        <v>plays</v>
      </c>
      <c r="S2848" s="9">
        <f>((($J2848/60)/60)/24)+DATE(1970,1,1)</f>
        <v>42108.692060185189</v>
      </c>
      <c r="T2848" s="9">
        <f>((($I2848/60)/60)/24)+DATE(1970,1,1)</f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IF($D2849=0,0,$E2849*100/$D2849)</f>
        <v>0</v>
      </c>
      <c r="P2849" t="e">
        <f>$E2849/$L2849</f>
        <v>#DIV/0!</v>
      </c>
      <c r="Q2849" t="str">
        <f>LEFT($N2849,SEARCH("/",$N2849) - 1)</f>
        <v>theater</v>
      </c>
      <c r="R2849" t="str">
        <f>RIGHT($N2849,LEN($N2849) - SEARCH("/",$N2849))</f>
        <v>plays</v>
      </c>
      <c r="S2849" s="9">
        <f>((($J2849/60)/60)/24)+DATE(1970,1,1)</f>
        <v>42453.806307870371</v>
      </c>
      <c r="T2849" s="9">
        <f>((($I2849/60)/60)/24)+DATE(1970,1,1)</f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IF($D2850=0,0,$E2850*100/$D2850)</f>
        <v>0.2</v>
      </c>
      <c r="P2850">
        <f>$E2850/$L2850</f>
        <v>23.333333333333332</v>
      </c>
      <c r="Q2850" t="str">
        <f>LEFT($N2850,SEARCH("/",$N2850) - 1)</f>
        <v>theater</v>
      </c>
      <c r="R2850" t="str">
        <f>RIGHT($N2850,LEN($N2850) - SEARCH("/",$N2850))</f>
        <v>plays</v>
      </c>
      <c r="S2850" s="9">
        <f>((($J2850/60)/60)/24)+DATE(1970,1,1)</f>
        <v>42123.648831018523</v>
      </c>
      <c r="T2850" s="9">
        <f>((($I2850/60)/60)/24)+DATE(1970,1,1)</f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IF($D2851=0,0,$E2851*100/$D2851)</f>
        <v>1</v>
      </c>
      <c r="P2851">
        <f>$E2851/$L2851</f>
        <v>5</v>
      </c>
      <c r="Q2851" t="str">
        <f>LEFT($N2851,SEARCH("/",$N2851) - 1)</f>
        <v>theater</v>
      </c>
      <c r="R2851" t="str">
        <f>RIGHT($N2851,LEN($N2851) - SEARCH("/",$N2851))</f>
        <v>plays</v>
      </c>
      <c r="S2851" s="9">
        <f>((($J2851/60)/60)/24)+DATE(1970,1,1)</f>
        <v>42453.428240740745</v>
      </c>
      <c r="T2851" s="9">
        <f>((($I2851/60)/60)/24)+DATE(1970,1,1)</f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IF($D2852=0,0,$E2852*100/$D2852)</f>
        <v>3.8875000000000002</v>
      </c>
      <c r="P2852">
        <f>$E2852/$L2852</f>
        <v>23.923076923076923</v>
      </c>
      <c r="Q2852" t="str">
        <f>LEFT($N2852,SEARCH("/",$N2852) - 1)</f>
        <v>theater</v>
      </c>
      <c r="R2852" t="str">
        <f>RIGHT($N2852,LEN($N2852) - SEARCH("/",$N2852))</f>
        <v>plays</v>
      </c>
      <c r="S2852" s="9">
        <f>((($J2852/60)/60)/24)+DATE(1970,1,1)</f>
        <v>41858.007071759261</v>
      </c>
      <c r="T2852" s="9">
        <f>((($I2852/60)/60)/24)+DATE(1970,1,1)</f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IF($D2853=0,0,$E2853*100/$D2853)</f>
        <v>0</v>
      </c>
      <c r="P2853" t="e">
        <f>$E2853/$L2853</f>
        <v>#DIV/0!</v>
      </c>
      <c r="Q2853" t="str">
        <f>LEFT($N2853,SEARCH("/",$N2853) - 1)</f>
        <v>theater</v>
      </c>
      <c r="R2853" t="str">
        <f>RIGHT($N2853,LEN($N2853) - SEARCH("/",$N2853))</f>
        <v>plays</v>
      </c>
      <c r="S2853" s="9">
        <f>((($J2853/60)/60)/24)+DATE(1970,1,1)</f>
        <v>42390.002650462964</v>
      </c>
      <c r="T2853" s="9">
        <f>((($I2853/60)/60)/24)+DATE(1970,1,1)</f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IF($D2854=0,0,$E2854*100/$D2854)</f>
        <v>1.9</v>
      </c>
      <c r="P2854">
        <f>$E2854/$L2854</f>
        <v>15.833333333333334</v>
      </c>
      <c r="Q2854" t="str">
        <f>LEFT($N2854,SEARCH("/",$N2854) - 1)</f>
        <v>theater</v>
      </c>
      <c r="R2854" t="str">
        <f>RIGHT($N2854,LEN($N2854) - SEARCH("/",$N2854))</f>
        <v>plays</v>
      </c>
      <c r="S2854" s="9">
        <f>((($J2854/60)/60)/24)+DATE(1970,1,1)</f>
        <v>41781.045173611114</v>
      </c>
      <c r="T2854" s="9">
        <f>((($I2854/60)/60)/24)+DATE(1970,1,1)</f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IF($D2855=0,0,$E2855*100/$D2855)</f>
        <v>0</v>
      </c>
      <c r="P2855" t="e">
        <f>$E2855/$L2855</f>
        <v>#DIV/0!</v>
      </c>
      <c r="Q2855" t="str">
        <f>LEFT($N2855,SEARCH("/",$N2855) - 1)</f>
        <v>theater</v>
      </c>
      <c r="R2855" t="str">
        <f>RIGHT($N2855,LEN($N2855) - SEARCH("/",$N2855))</f>
        <v>plays</v>
      </c>
      <c r="S2855" s="9">
        <f>((($J2855/60)/60)/24)+DATE(1970,1,1)</f>
        <v>41836.190937499996</v>
      </c>
      <c r="T2855" s="9">
        <f>((($I2855/60)/60)/24)+DATE(1970,1,1)</f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IF($D2856=0,0,$E2856*100/$D2856)</f>
        <v>41.7</v>
      </c>
      <c r="P2856">
        <f>$E2856/$L2856</f>
        <v>29.785714285714285</v>
      </c>
      <c r="Q2856" t="str">
        <f>LEFT($N2856,SEARCH("/",$N2856) - 1)</f>
        <v>theater</v>
      </c>
      <c r="R2856" t="str">
        <f>RIGHT($N2856,LEN($N2856) - SEARCH("/",$N2856))</f>
        <v>plays</v>
      </c>
      <c r="S2856" s="9">
        <f>((($J2856/60)/60)/24)+DATE(1970,1,1)</f>
        <v>42111.71665509259</v>
      </c>
      <c r="T2856" s="9">
        <f>((($I2856/60)/60)/24)+DATE(1970,1,1)</f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IF($D2857=0,0,$E2857*100/$D2857)</f>
        <v>50</v>
      </c>
      <c r="P2857">
        <f>$E2857/$L2857</f>
        <v>60</v>
      </c>
      <c r="Q2857" t="str">
        <f>LEFT($N2857,SEARCH("/",$N2857) - 1)</f>
        <v>theater</v>
      </c>
      <c r="R2857" t="str">
        <f>RIGHT($N2857,LEN($N2857) - SEARCH("/",$N2857))</f>
        <v>plays</v>
      </c>
      <c r="S2857" s="9">
        <f>((($J2857/60)/60)/24)+DATE(1970,1,1)</f>
        <v>42370.007766203707</v>
      </c>
      <c r="T2857" s="9">
        <f>((($I2857/60)/60)/24)+DATE(1970,1,1)</f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IF($D2858=0,0,$E2858*100/$D2858)</f>
        <v>4.8666666666666663</v>
      </c>
      <c r="P2858">
        <f>$E2858/$L2858</f>
        <v>24.333333333333332</v>
      </c>
      <c r="Q2858" t="str">
        <f>LEFT($N2858,SEARCH("/",$N2858) - 1)</f>
        <v>theater</v>
      </c>
      <c r="R2858" t="str">
        <f>RIGHT($N2858,LEN($N2858) - SEARCH("/",$N2858))</f>
        <v>plays</v>
      </c>
      <c r="S2858" s="9">
        <f>((($J2858/60)/60)/24)+DATE(1970,1,1)</f>
        <v>42165.037581018521</v>
      </c>
      <c r="T2858" s="9">
        <f>((($I2858/60)/60)/24)+DATE(1970,1,1)</f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IF($D2859=0,0,$E2859*100/$D2859)</f>
        <v>19.736842105263158</v>
      </c>
      <c r="P2859">
        <f>$E2859/$L2859</f>
        <v>500</v>
      </c>
      <c r="Q2859" t="str">
        <f>LEFT($N2859,SEARCH("/",$N2859) - 1)</f>
        <v>theater</v>
      </c>
      <c r="R2859" t="str">
        <f>RIGHT($N2859,LEN($N2859) - SEARCH("/",$N2859))</f>
        <v>plays</v>
      </c>
      <c r="S2859" s="9">
        <f>((($J2859/60)/60)/24)+DATE(1970,1,1)</f>
        <v>42726.920081018514</v>
      </c>
      <c r="T2859" s="9">
        <f>((($I2859/60)/60)/24)+DATE(1970,1,1)</f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IF($D2860=0,0,$E2860*100/$D2860)</f>
        <v>0</v>
      </c>
      <c r="P2860" t="e">
        <f>$E2860/$L2860</f>
        <v>#DIV/0!</v>
      </c>
      <c r="Q2860" t="str">
        <f>LEFT($N2860,SEARCH("/",$N2860) - 1)</f>
        <v>theater</v>
      </c>
      <c r="R2860" t="str">
        <f>RIGHT($N2860,LEN($N2860) - SEARCH("/",$N2860))</f>
        <v>plays</v>
      </c>
      <c r="S2860" s="9">
        <f>((($J2860/60)/60)/24)+DATE(1970,1,1)</f>
        <v>41954.545081018514</v>
      </c>
      <c r="T2860" s="9">
        <f>((($I2860/60)/60)/24)+DATE(1970,1,1)</f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IF($D2861=0,0,$E2861*100/$D2861)</f>
        <v>1.75</v>
      </c>
      <c r="P2861">
        <f>$E2861/$L2861</f>
        <v>35</v>
      </c>
      <c r="Q2861" t="str">
        <f>LEFT($N2861,SEARCH("/",$N2861) - 1)</f>
        <v>theater</v>
      </c>
      <c r="R2861" t="str">
        <f>RIGHT($N2861,LEN($N2861) - SEARCH("/",$N2861))</f>
        <v>plays</v>
      </c>
      <c r="S2861" s="9">
        <f>((($J2861/60)/60)/24)+DATE(1970,1,1)</f>
        <v>42233.362314814818</v>
      </c>
      <c r="T2861" s="9">
        <f>((($I2861/60)/60)/24)+DATE(1970,1,1)</f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IF($D2862=0,0,$E2862*100/$D2862)</f>
        <v>6.65</v>
      </c>
      <c r="P2862">
        <f>$E2862/$L2862</f>
        <v>29.555555555555557</v>
      </c>
      <c r="Q2862" t="str">
        <f>LEFT($N2862,SEARCH("/",$N2862) - 1)</f>
        <v>theater</v>
      </c>
      <c r="R2862" t="str">
        <f>RIGHT($N2862,LEN($N2862) - SEARCH("/",$N2862))</f>
        <v>plays</v>
      </c>
      <c r="S2862" s="9">
        <f>((($J2862/60)/60)/24)+DATE(1970,1,1)</f>
        <v>42480.800648148142</v>
      </c>
      <c r="T2862" s="9">
        <f>((($I2862/60)/60)/24)+DATE(1970,1,1)</f>
        <v>42540.800648148142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IF($D2863=0,0,$E2863*100/$D2863)</f>
        <v>32</v>
      </c>
      <c r="P2863">
        <f>$E2863/$L2863</f>
        <v>26.666666666666668</v>
      </c>
      <c r="Q2863" t="str">
        <f>LEFT($N2863,SEARCH("/",$N2863) - 1)</f>
        <v>theater</v>
      </c>
      <c r="R2863" t="str">
        <f>RIGHT($N2863,LEN($N2863) - SEARCH("/",$N2863))</f>
        <v>plays</v>
      </c>
      <c r="S2863" s="9">
        <f>((($J2863/60)/60)/24)+DATE(1970,1,1)</f>
        <v>42257.590833333335</v>
      </c>
      <c r="T2863" s="9">
        <f>((($I2863/60)/60)/24)+DATE(1970,1,1)</f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IF($D2864=0,0,$E2864*100/$D2864)</f>
        <v>0.43307086614173229</v>
      </c>
      <c r="P2864">
        <f>$E2864/$L2864</f>
        <v>18.333333333333332</v>
      </c>
      <c r="Q2864" t="str">
        <f>LEFT($N2864,SEARCH("/",$N2864) - 1)</f>
        <v>theater</v>
      </c>
      <c r="R2864" t="str">
        <f>RIGHT($N2864,LEN($N2864) - SEARCH("/",$N2864))</f>
        <v>plays</v>
      </c>
      <c r="S2864" s="9">
        <f>((($J2864/60)/60)/24)+DATE(1970,1,1)</f>
        <v>41784.789687500001</v>
      </c>
      <c r="T2864" s="9">
        <f>((($I2864/60)/60)/24)+DATE(1970,1,1)</f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IF($D2865=0,0,$E2865*100/$D2865)</f>
        <v>0.04</v>
      </c>
      <c r="P2865">
        <f>$E2865/$L2865</f>
        <v>20</v>
      </c>
      <c r="Q2865" t="str">
        <f>LEFT($N2865,SEARCH("/",$N2865) - 1)</f>
        <v>theater</v>
      </c>
      <c r="R2865" t="str">
        <f>RIGHT($N2865,LEN($N2865) - SEARCH("/",$N2865))</f>
        <v>plays</v>
      </c>
      <c r="S2865" s="9">
        <f>((($J2865/60)/60)/24)+DATE(1970,1,1)</f>
        <v>41831.675034722226</v>
      </c>
      <c r="T2865" s="9">
        <f>((($I2865/60)/60)/24)+DATE(1970,1,1)</f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IF($D2866=0,0,$E2866*100/$D2866)</f>
        <v>1.6</v>
      </c>
      <c r="P2866">
        <f>$E2866/$L2866</f>
        <v>13.333333333333334</v>
      </c>
      <c r="Q2866" t="str">
        <f>LEFT($N2866,SEARCH("/",$N2866) - 1)</f>
        <v>theater</v>
      </c>
      <c r="R2866" t="str">
        <f>RIGHT($N2866,LEN($N2866) - SEARCH("/",$N2866))</f>
        <v>plays</v>
      </c>
      <c r="S2866" s="9">
        <f>((($J2866/60)/60)/24)+DATE(1970,1,1)</f>
        <v>42172.613506944443</v>
      </c>
      <c r="T2866" s="9">
        <f>((($I2866/60)/60)/24)+DATE(1970,1,1)</f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IF($D2867=0,0,$E2867*100/$D2867)</f>
        <v>0</v>
      </c>
      <c r="P2867" t="e">
        <f>$E2867/$L2867</f>
        <v>#DIV/0!</v>
      </c>
      <c r="Q2867" t="str">
        <f>LEFT($N2867,SEARCH("/",$N2867) - 1)</f>
        <v>theater</v>
      </c>
      <c r="R2867" t="str">
        <f>RIGHT($N2867,LEN($N2867) - SEARCH("/",$N2867))</f>
        <v>plays</v>
      </c>
      <c r="S2867" s="9">
        <f>((($J2867/60)/60)/24)+DATE(1970,1,1)</f>
        <v>41950.114108796297</v>
      </c>
      <c r="T2867" s="9">
        <f>((($I2867/60)/60)/24)+DATE(1970,1,1)</f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IF($D2868=0,0,$E2868*100/$D2868)</f>
        <v>0.9</v>
      </c>
      <c r="P2868">
        <f>$E2868/$L2868</f>
        <v>22.5</v>
      </c>
      <c r="Q2868" t="str">
        <f>LEFT($N2868,SEARCH("/",$N2868) - 1)</f>
        <v>theater</v>
      </c>
      <c r="R2868" t="str">
        <f>RIGHT($N2868,LEN($N2868) - SEARCH("/",$N2868))</f>
        <v>plays</v>
      </c>
      <c r="S2868" s="9">
        <f>((($J2868/60)/60)/24)+DATE(1970,1,1)</f>
        <v>42627.955104166671</v>
      </c>
      <c r="T2868" s="9">
        <f>((($I2868/60)/60)/24)+DATE(1970,1,1)</f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IF($D2869=0,0,$E2869*100/$D2869)</f>
        <v>20.16</v>
      </c>
      <c r="P2869">
        <f>$E2869/$L2869</f>
        <v>50.4</v>
      </c>
      <c r="Q2869" t="str">
        <f>LEFT($N2869,SEARCH("/",$N2869) - 1)</f>
        <v>theater</v>
      </c>
      <c r="R2869" t="str">
        <f>RIGHT($N2869,LEN($N2869) - SEARCH("/",$N2869))</f>
        <v>plays</v>
      </c>
      <c r="S2869" s="9">
        <f>((($J2869/60)/60)/24)+DATE(1970,1,1)</f>
        <v>42531.195277777777</v>
      </c>
      <c r="T2869" s="9">
        <f>((($I2869/60)/60)/24)+DATE(1970,1,1)</f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IF($D2870=0,0,$E2870*100/$D2870)</f>
        <v>42.011733333333332</v>
      </c>
      <c r="P2870">
        <f>$E2870/$L2870</f>
        <v>105.02933333333334</v>
      </c>
      <c r="Q2870" t="str">
        <f>LEFT($N2870,SEARCH("/",$N2870) - 1)</f>
        <v>theater</v>
      </c>
      <c r="R2870" t="str">
        <f>RIGHT($N2870,LEN($N2870) - SEARCH("/",$N2870))</f>
        <v>plays</v>
      </c>
      <c r="S2870" s="9">
        <f>((($J2870/60)/60)/24)+DATE(1970,1,1)</f>
        <v>42618.827013888891</v>
      </c>
      <c r="T2870" s="9">
        <f>((($I2870/60)/60)/24)+DATE(1970,1,1)</f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IF($D2871=0,0,$E2871*100/$D2871)</f>
        <v>0.88500000000000001</v>
      </c>
      <c r="P2871">
        <f>$E2871/$L2871</f>
        <v>35.4</v>
      </c>
      <c r="Q2871" t="str">
        <f>LEFT($N2871,SEARCH("/",$N2871) - 1)</f>
        <v>theater</v>
      </c>
      <c r="R2871" t="str">
        <f>RIGHT($N2871,LEN($N2871) - SEARCH("/",$N2871))</f>
        <v>plays</v>
      </c>
      <c r="S2871" s="9">
        <f>((($J2871/60)/60)/24)+DATE(1970,1,1)</f>
        <v>42540.593530092592</v>
      </c>
      <c r="T2871" s="9">
        <f>((($I2871/60)/60)/24)+DATE(1970,1,1)</f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IF($D2872=0,0,$E2872*100/$D2872)</f>
        <v>15</v>
      </c>
      <c r="P2872">
        <f>$E2872/$L2872</f>
        <v>83.333333333333329</v>
      </c>
      <c r="Q2872" t="str">
        <f>LEFT($N2872,SEARCH("/",$N2872) - 1)</f>
        <v>theater</v>
      </c>
      <c r="R2872" t="str">
        <f>RIGHT($N2872,LEN($N2872) - SEARCH("/",$N2872))</f>
        <v>plays</v>
      </c>
      <c r="S2872" s="9">
        <f>((($J2872/60)/60)/24)+DATE(1970,1,1)</f>
        <v>41746.189409722225</v>
      </c>
      <c r="T2872" s="9">
        <f>((($I2872/60)/60)/24)+DATE(1970,1,1)</f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IF($D2873=0,0,$E2873*100/$D2873)</f>
        <v>4.67</v>
      </c>
      <c r="P2873">
        <f>$E2873/$L2873</f>
        <v>35.92307692307692</v>
      </c>
      <c r="Q2873" t="str">
        <f>LEFT($N2873,SEARCH("/",$N2873) - 1)</f>
        <v>theater</v>
      </c>
      <c r="R2873" t="str">
        <f>RIGHT($N2873,LEN($N2873) - SEARCH("/",$N2873))</f>
        <v>plays</v>
      </c>
      <c r="S2873" s="9">
        <f>((($J2873/60)/60)/24)+DATE(1970,1,1)</f>
        <v>41974.738576388889</v>
      </c>
      <c r="T2873" s="9">
        <f>((($I2873/60)/60)/24)+DATE(1970,1,1)</f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IF($D2874=0,0,$E2874*100/$D2874)</f>
        <v>0</v>
      </c>
      <c r="P2874" t="e">
        <f>$E2874/$L2874</f>
        <v>#DIV/0!</v>
      </c>
      <c r="Q2874" t="str">
        <f>LEFT($N2874,SEARCH("/",$N2874) - 1)</f>
        <v>theater</v>
      </c>
      <c r="R2874" t="str">
        <f>RIGHT($N2874,LEN($N2874) - SEARCH("/",$N2874))</f>
        <v>plays</v>
      </c>
      <c r="S2874" s="9">
        <f>((($J2874/60)/60)/24)+DATE(1970,1,1)</f>
        <v>42115.11618055556</v>
      </c>
      <c r="T2874" s="9">
        <f>((($I2874/60)/60)/24)+DATE(1970,1,1)</f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IF($D2875=0,0,$E2875*100/$D2875)</f>
        <v>38.119999999999997</v>
      </c>
      <c r="P2875">
        <f>$E2875/$L2875</f>
        <v>119.125</v>
      </c>
      <c r="Q2875" t="str">
        <f>LEFT($N2875,SEARCH("/",$N2875) - 1)</f>
        <v>theater</v>
      </c>
      <c r="R2875" t="str">
        <f>RIGHT($N2875,LEN($N2875) - SEARCH("/",$N2875))</f>
        <v>plays</v>
      </c>
      <c r="S2875" s="9">
        <f>((($J2875/60)/60)/24)+DATE(1970,1,1)</f>
        <v>42002.817488425921</v>
      </c>
      <c r="T2875" s="9">
        <f>((($I2875/60)/60)/24)+DATE(1970,1,1)</f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IF($D2876=0,0,$E2876*100/$D2876)</f>
        <v>5.42</v>
      </c>
      <c r="P2876">
        <f>$E2876/$L2876</f>
        <v>90.333333333333329</v>
      </c>
      <c r="Q2876" t="str">
        <f>LEFT($N2876,SEARCH("/",$N2876) - 1)</f>
        <v>theater</v>
      </c>
      <c r="R2876" t="str">
        <f>RIGHT($N2876,LEN($N2876) - SEARCH("/",$N2876))</f>
        <v>plays</v>
      </c>
      <c r="S2876" s="9">
        <f>((($J2876/60)/60)/24)+DATE(1970,1,1)</f>
        <v>42722.84474537037</v>
      </c>
      <c r="T2876" s="9">
        <f>((($I2876/60)/60)/24)+DATE(1970,1,1)</f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IF($D2877=0,0,$E2877*100/$D2877)</f>
        <v>3.5000000000000003E-2</v>
      </c>
      <c r="P2877">
        <f>$E2877/$L2877</f>
        <v>2.3333333333333335</v>
      </c>
      <c r="Q2877" t="str">
        <f>LEFT($N2877,SEARCH("/",$N2877) - 1)</f>
        <v>theater</v>
      </c>
      <c r="R2877" t="str">
        <f>RIGHT($N2877,LEN($N2877) - SEARCH("/",$N2877))</f>
        <v>plays</v>
      </c>
      <c r="S2877" s="9">
        <f>((($J2877/60)/60)/24)+DATE(1970,1,1)</f>
        <v>42465.128391203703</v>
      </c>
      <c r="T2877" s="9">
        <f>((($I2877/60)/60)/24)+DATE(1970,1,1)</f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IF($D2878=0,0,$E2878*100/$D2878)</f>
        <v>0</v>
      </c>
      <c r="P2878" t="e">
        <f>$E2878/$L2878</f>
        <v>#DIV/0!</v>
      </c>
      <c r="Q2878" t="str">
        <f>LEFT($N2878,SEARCH("/",$N2878) - 1)</f>
        <v>theater</v>
      </c>
      <c r="R2878" t="str">
        <f>RIGHT($N2878,LEN($N2878) - SEARCH("/",$N2878))</f>
        <v>plays</v>
      </c>
      <c r="S2878" s="9">
        <f>((($J2878/60)/60)/24)+DATE(1970,1,1)</f>
        <v>42171.743969907402</v>
      </c>
      <c r="T2878" s="9">
        <f>((($I2878/60)/60)/24)+DATE(1970,1,1)</f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IF($D2879=0,0,$E2879*100/$D2879)</f>
        <v>10.833333333333334</v>
      </c>
      <c r="P2879">
        <f>$E2879/$L2879</f>
        <v>108.33333333333333</v>
      </c>
      <c r="Q2879" t="str">
        <f>LEFT($N2879,SEARCH("/",$N2879) - 1)</f>
        <v>theater</v>
      </c>
      <c r="R2879" t="str">
        <f>RIGHT($N2879,LEN($N2879) - SEARCH("/",$N2879))</f>
        <v>plays</v>
      </c>
      <c r="S2879" s="9">
        <f>((($J2879/60)/60)/24)+DATE(1970,1,1)</f>
        <v>42672.955138888887</v>
      </c>
      <c r="T2879" s="9">
        <f>((($I2879/60)/60)/24)+DATE(1970,1,1)</f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IF($D2880=0,0,$E2880*100/$D2880)</f>
        <v>2.1</v>
      </c>
      <c r="P2880">
        <f>$E2880/$L2880</f>
        <v>15.75</v>
      </c>
      <c r="Q2880" t="str">
        <f>LEFT($N2880,SEARCH("/",$N2880) - 1)</f>
        <v>theater</v>
      </c>
      <c r="R2880" t="str">
        <f>RIGHT($N2880,LEN($N2880) - SEARCH("/",$N2880))</f>
        <v>plays</v>
      </c>
      <c r="S2880" s="9">
        <f>((($J2880/60)/60)/24)+DATE(1970,1,1)</f>
        <v>42128.615682870368</v>
      </c>
      <c r="T2880" s="9">
        <f>((($I2880/60)/60)/24)+DATE(1970,1,1)</f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IF($D2881=0,0,$E2881*100/$D2881)</f>
        <v>0.25892857142857145</v>
      </c>
      <c r="P2881">
        <f>$E2881/$L2881</f>
        <v>29</v>
      </c>
      <c r="Q2881" t="str">
        <f>LEFT($N2881,SEARCH("/",$N2881) - 1)</f>
        <v>theater</v>
      </c>
      <c r="R2881" t="str">
        <f>RIGHT($N2881,LEN($N2881) - SEARCH("/",$N2881))</f>
        <v>plays</v>
      </c>
      <c r="S2881" s="9">
        <f>((($J2881/60)/60)/24)+DATE(1970,1,1)</f>
        <v>42359.725243055553</v>
      </c>
      <c r="T2881" s="9">
        <f>((($I2881/60)/60)/24)+DATE(1970,1,1)</f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IF($D2882=0,0,$E2882*100/$D2882)</f>
        <v>23.333333333333332</v>
      </c>
      <c r="P2882">
        <f>$E2882/$L2882</f>
        <v>96.551724137931032</v>
      </c>
      <c r="Q2882" t="str">
        <f>LEFT($N2882,SEARCH("/",$N2882) - 1)</f>
        <v>theater</v>
      </c>
      <c r="R2882" t="str">
        <f>RIGHT($N2882,LEN($N2882) - SEARCH("/",$N2882))</f>
        <v>plays</v>
      </c>
      <c r="S2882" s="9">
        <f>((($J2882/60)/60)/24)+DATE(1970,1,1)</f>
        <v>42192.905694444446</v>
      </c>
      <c r="T2882" s="9">
        <f>((($I2882/60)/60)/24)+DATE(1970,1,1)</f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IF($D2883=0,0,$E2883*100/$D2883)</f>
        <v>0</v>
      </c>
      <c r="P2883" t="e">
        <f>$E2883/$L2883</f>
        <v>#DIV/0!</v>
      </c>
      <c r="Q2883" t="str">
        <f>LEFT($N2883,SEARCH("/",$N2883) - 1)</f>
        <v>theater</v>
      </c>
      <c r="R2883" t="str">
        <f>RIGHT($N2883,LEN($N2883) - SEARCH("/",$N2883))</f>
        <v>plays</v>
      </c>
      <c r="S2883" s="9">
        <f>((($J2883/60)/60)/24)+DATE(1970,1,1)</f>
        <v>41916.597638888888</v>
      </c>
      <c r="T2883" s="9">
        <f>((($I2883/60)/60)/24)+DATE(1970,1,1)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IF($D2884=0,0,$E2884*100/$D2884)</f>
        <v>33.6</v>
      </c>
      <c r="P2884">
        <f>$E2884/$L2884</f>
        <v>63</v>
      </c>
      <c r="Q2884" t="str">
        <f>LEFT($N2884,SEARCH("/",$N2884) - 1)</f>
        <v>theater</v>
      </c>
      <c r="R2884" t="str">
        <f>RIGHT($N2884,LEN($N2884) - SEARCH("/",$N2884))</f>
        <v>plays</v>
      </c>
      <c r="S2884" s="9">
        <f>((($J2884/60)/60)/24)+DATE(1970,1,1)</f>
        <v>42461.596273148149</v>
      </c>
      <c r="T2884" s="9">
        <f>((($I2884/60)/60)/24)+DATE(1970,1,1)</f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IF($D2885=0,0,$E2885*100/$D2885)</f>
        <v>19.079999999999998</v>
      </c>
      <c r="P2885">
        <f>$E2885/$L2885</f>
        <v>381.6</v>
      </c>
      <c r="Q2885" t="str">
        <f>LEFT($N2885,SEARCH("/",$N2885) - 1)</f>
        <v>theater</v>
      </c>
      <c r="R2885" t="str">
        <f>RIGHT($N2885,LEN($N2885) - SEARCH("/",$N2885))</f>
        <v>plays</v>
      </c>
      <c r="S2885" s="9">
        <f>((($J2885/60)/60)/24)+DATE(1970,1,1)</f>
        <v>42370.90320601852</v>
      </c>
      <c r="T2885" s="9">
        <f>((($I2885/60)/60)/24)+DATE(1970,1,1)</f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IF($D2886=0,0,$E2886*100/$D2886)</f>
        <v>0.41111111111111109</v>
      </c>
      <c r="P2886">
        <f>$E2886/$L2886</f>
        <v>46.25</v>
      </c>
      <c r="Q2886" t="str">
        <f>LEFT($N2886,SEARCH("/",$N2886) - 1)</f>
        <v>theater</v>
      </c>
      <c r="R2886" t="str">
        <f>RIGHT($N2886,LEN($N2886) - SEARCH("/",$N2886))</f>
        <v>plays</v>
      </c>
      <c r="S2886" s="9">
        <f>((($J2886/60)/60)/24)+DATE(1970,1,1)</f>
        <v>41948.727256944447</v>
      </c>
      <c r="T2886" s="9">
        <f>((($I2886/60)/60)/24)+DATE(1970,1,1)</f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IF($D2887=0,0,$E2887*100/$D2887)</f>
        <v>32.5</v>
      </c>
      <c r="P2887">
        <f>$E2887/$L2887</f>
        <v>26</v>
      </c>
      <c r="Q2887" t="str">
        <f>LEFT($N2887,SEARCH("/",$N2887) - 1)</f>
        <v>theater</v>
      </c>
      <c r="R2887" t="str">
        <f>RIGHT($N2887,LEN($N2887) - SEARCH("/",$N2887))</f>
        <v>plays</v>
      </c>
      <c r="S2887" s="9">
        <f>((($J2887/60)/60)/24)+DATE(1970,1,1)</f>
        <v>42047.07640046296</v>
      </c>
      <c r="T2887" s="9">
        <f>((($I2887/60)/60)/24)+DATE(1970,1,1)</f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IF($D2888=0,0,$E2888*100/$D2888)</f>
        <v>5</v>
      </c>
      <c r="P2888">
        <f>$E2888/$L2888</f>
        <v>10</v>
      </c>
      <c r="Q2888" t="str">
        <f>LEFT($N2888,SEARCH("/",$N2888) - 1)</f>
        <v>theater</v>
      </c>
      <c r="R2888" t="str">
        <f>RIGHT($N2888,LEN($N2888) - SEARCH("/",$N2888))</f>
        <v>plays</v>
      </c>
      <c r="S2888" s="9">
        <f>((($J2888/60)/60)/24)+DATE(1970,1,1)</f>
        <v>42261.632916666669</v>
      </c>
      <c r="T2888" s="9">
        <f>((($I2888/60)/60)/24)+DATE(1970,1,1)</f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IF($D2889=0,0,$E2889*100/$D2889)</f>
        <v>0.16666666666666666</v>
      </c>
      <c r="P2889">
        <f>$E2889/$L2889</f>
        <v>5</v>
      </c>
      <c r="Q2889" t="str">
        <f>LEFT($N2889,SEARCH("/",$N2889) - 1)</f>
        <v>theater</v>
      </c>
      <c r="R2889" t="str">
        <f>RIGHT($N2889,LEN($N2889) - SEARCH("/",$N2889))</f>
        <v>plays</v>
      </c>
      <c r="S2889" s="9">
        <f>((($J2889/60)/60)/24)+DATE(1970,1,1)</f>
        <v>41985.427361111113</v>
      </c>
      <c r="T2889" s="9">
        <f>((($I2889/60)/60)/24)+DATE(1970,1,1)</f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IF($D2890=0,0,$E2890*100/$D2890)</f>
        <v>0</v>
      </c>
      <c r="P2890" t="e">
        <f>$E2890/$L2890</f>
        <v>#DIV/0!</v>
      </c>
      <c r="Q2890" t="str">
        <f>LEFT($N2890,SEARCH("/",$N2890) - 1)</f>
        <v>theater</v>
      </c>
      <c r="R2890" t="str">
        <f>RIGHT($N2890,LEN($N2890) - SEARCH("/",$N2890))</f>
        <v>plays</v>
      </c>
      <c r="S2890" s="9">
        <f>((($J2890/60)/60)/24)+DATE(1970,1,1)</f>
        <v>41922.535185185188</v>
      </c>
      <c r="T2890" s="9">
        <f>((($I2890/60)/60)/24)+DATE(1970,1,1)</f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IF($D2891=0,0,$E2891*100/$D2891)</f>
        <v>38.06666666666667</v>
      </c>
      <c r="P2891">
        <f>$E2891/$L2891</f>
        <v>81.571428571428569</v>
      </c>
      <c r="Q2891" t="str">
        <f>LEFT($N2891,SEARCH("/",$N2891) - 1)</f>
        <v>theater</v>
      </c>
      <c r="R2891" t="str">
        <f>RIGHT($N2891,LEN($N2891) - SEARCH("/",$N2891))</f>
        <v>plays</v>
      </c>
      <c r="S2891" s="9">
        <f>((($J2891/60)/60)/24)+DATE(1970,1,1)</f>
        <v>41850.863252314812</v>
      </c>
      <c r="T2891" s="9">
        <f>((($I2891/60)/60)/24)+DATE(1970,1,1)</f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IF($D2892=0,0,$E2892*100/$D2892)</f>
        <v>1.05</v>
      </c>
      <c r="P2892">
        <f>$E2892/$L2892</f>
        <v>7</v>
      </c>
      <c r="Q2892" t="str">
        <f>LEFT($N2892,SEARCH("/",$N2892) - 1)</f>
        <v>theater</v>
      </c>
      <c r="R2892" t="str">
        <f>RIGHT($N2892,LEN($N2892) - SEARCH("/",$N2892))</f>
        <v>plays</v>
      </c>
      <c r="S2892" s="9">
        <f>((($J2892/60)/60)/24)+DATE(1970,1,1)</f>
        <v>41831.742962962962</v>
      </c>
      <c r="T2892" s="9">
        <f>((($I2892/60)/60)/24)+DATE(1970,1,1)</f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IF($D2893=0,0,$E2893*100/$D2893)</f>
        <v>2.73</v>
      </c>
      <c r="P2893">
        <f>$E2893/$L2893</f>
        <v>27.3</v>
      </c>
      <c r="Q2893" t="str">
        <f>LEFT($N2893,SEARCH("/",$N2893) - 1)</f>
        <v>theater</v>
      </c>
      <c r="R2893" t="str">
        <f>RIGHT($N2893,LEN($N2893) - SEARCH("/",$N2893))</f>
        <v>plays</v>
      </c>
      <c r="S2893" s="9">
        <f>((($J2893/60)/60)/24)+DATE(1970,1,1)</f>
        <v>42415.883425925931</v>
      </c>
      <c r="T2893" s="9">
        <f>((($I2893/60)/60)/24)+DATE(1970,1,1)</f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IF($D2894=0,0,$E2894*100/$D2894)</f>
        <v>9.0909090909090917</v>
      </c>
      <c r="P2894">
        <f>$E2894/$L2894</f>
        <v>29.411764705882351</v>
      </c>
      <c r="Q2894" t="str">
        <f>LEFT($N2894,SEARCH("/",$N2894) - 1)</f>
        <v>theater</v>
      </c>
      <c r="R2894" t="str">
        <f>RIGHT($N2894,LEN($N2894) - SEARCH("/",$N2894))</f>
        <v>plays</v>
      </c>
      <c r="S2894" s="9">
        <f>((($J2894/60)/60)/24)+DATE(1970,1,1)</f>
        <v>41869.714166666665</v>
      </c>
      <c r="T2894" s="9">
        <f>((($I2894/60)/60)/24)+DATE(1970,1,1)</f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IF($D2895=0,0,$E2895*100/$D2895)</f>
        <v>0.5</v>
      </c>
      <c r="P2895">
        <f>$E2895/$L2895</f>
        <v>12.5</v>
      </c>
      <c r="Q2895" t="str">
        <f>LEFT($N2895,SEARCH("/",$N2895) - 1)</f>
        <v>theater</v>
      </c>
      <c r="R2895" t="str">
        <f>RIGHT($N2895,LEN($N2895) - SEARCH("/",$N2895))</f>
        <v>plays</v>
      </c>
      <c r="S2895" s="9">
        <f>((($J2895/60)/60)/24)+DATE(1970,1,1)</f>
        <v>41953.773090277777</v>
      </c>
      <c r="T2895" s="9">
        <f>((($I2895/60)/60)/24)+DATE(1970,1,1)</f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IF($D2896=0,0,$E2896*100/$D2896)</f>
        <v>0</v>
      </c>
      <c r="P2896" t="e">
        <f>$E2896/$L2896</f>
        <v>#DIV/0!</v>
      </c>
      <c r="Q2896" t="str">
        <f>LEFT($N2896,SEARCH("/",$N2896) - 1)</f>
        <v>theater</v>
      </c>
      <c r="R2896" t="str">
        <f>RIGHT($N2896,LEN($N2896) - SEARCH("/",$N2896))</f>
        <v>plays</v>
      </c>
      <c r="S2896" s="9">
        <f>((($J2896/60)/60)/24)+DATE(1970,1,1)</f>
        <v>42037.986284722225</v>
      </c>
      <c r="T2896" s="9">
        <f>((($I2896/60)/60)/24)+DATE(1970,1,1)</f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IF($D2897=0,0,$E2897*100/$D2897)</f>
        <v>4.5999999999999996</v>
      </c>
      <c r="P2897">
        <f>$E2897/$L2897</f>
        <v>5.75</v>
      </c>
      <c r="Q2897" t="str">
        <f>LEFT($N2897,SEARCH("/",$N2897) - 1)</f>
        <v>theater</v>
      </c>
      <c r="R2897" t="str">
        <f>RIGHT($N2897,LEN($N2897) - SEARCH("/",$N2897))</f>
        <v>plays</v>
      </c>
      <c r="S2897" s="9">
        <f>((($J2897/60)/60)/24)+DATE(1970,1,1)</f>
        <v>41811.555462962962</v>
      </c>
      <c r="T2897" s="9">
        <f>((($I2897/60)/60)/24)+DATE(1970,1,1)</f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IF($D2898=0,0,$E2898*100/$D2898)</f>
        <v>20.833333333333332</v>
      </c>
      <c r="P2898">
        <f>$E2898/$L2898</f>
        <v>52.083333333333336</v>
      </c>
      <c r="Q2898" t="str">
        <f>LEFT($N2898,SEARCH("/",$N2898) - 1)</f>
        <v>theater</v>
      </c>
      <c r="R2898" t="str">
        <f>RIGHT($N2898,LEN($N2898) - SEARCH("/",$N2898))</f>
        <v>plays</v>
      </c>
      <c r="S2898" s="9">
        <f>((($J2898/60)/60)/24)+DATE(1970,1,1)</f>
        <v>42701.908807870372</v>
      </c>
      <c r="T2898" s="9">
        <f>((($I2898/60)/60)/24)+DATE(1970,1,1)</f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IF($D2899=0,0,$E2899*100/$D2899)</f>
        <v>4.583333333333333</v>
      </c>
      <c r="P2899">
        <f>$E2899/$L2899</f>
        <v>183.33333333333334</v>
      </c>
      <c r="Q2899" t="str">
        <f>LEFT($N2899,SEARCH("/",$N2899) - 1)</f>
        <v>theater</v>
      </c>
      <c r="R2899" t="str">
        <f>RIGHT($N2899,LEN($N2899) - SEARCH("/",$N2899))</f>
        <v>plays</v>
      </c>
      <c r="S2899" s="9">
        <f>((($J2899/60)/60)/24)+DATE(1970,1,1)</f>
        <v>42258.646504629629</v>
      </c>
      <c r="T2899" s="9">
        <f>((($I2899/60)/60)/24)+DATE(1970,1,1)</f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IF($D2900=0,0,$E2900*100/$D2900)</f>
        <v>4.2133333333333329</v>
      </c>
      <c r="P2900">
        <f>$E2900/$L2900</f>
        <v>26.333333333333332</v>
      </c>
      <c r="Q2900" t="str">
        <f>LEFT($N2900,SEARCH("/",$N2900) - 1)</f>
        <v>theater</v>
      </c>
      <c r="R2900" t="str">
        <f>RIGHT($N2900,LEN($N2900) - SEARCH("/",$N2900))</f>
        <v>plays</v>
      </c>
      <c r="S2900" s="9">
        <f>((($J2900/60)/60)/24)+DATE(1970,1,1)</f>
        <v>42278.664965277778</v>
      </c>
      <c r="T2900" s="9">
        <f>((($I2900/60)/60)/24)+DATE(1970,1,1)</f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IF($D2901=0,0,$E2901*100/$D2901)</f>
        <v>0</v>
      </c>
      <c r="P2901" t="e">
        <f>$E2901/$L2901</f>
        <v>#DIV/0!</v>
      </c>
      <c r="Q2901" t="str">
        <f>LEFT($N2901,SEARCH("/",$N2901) - 1)</f>
        <v>theater</v>
      </c>
      <c r="R2901" t="str">
        <f>RIGHT($N2901,LEN($N2901) - SEARCH("/",$N2901))</f>
        <v>plays</v>
      </c>
      <c r="S2901" s="9">
        <f>((($J2901/60)/60)/24)+DATE(1970,1,1)</f>
        <v>42515.078217592592</v>
      </c>
      <c r="T2901" s="9">
        <f>((($I2901/60)/60)/24)+DATE(1970,1,1)</f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IF($D2902=0,0,$E2902*100/$D2902)</f>
        <v>61.909090909090907</v>
      </c>
      <c r="P2902">
        <f>$E2902/$L2902</f>
        <v>486.42857142857144</v>
      </c>
      <c r="Q2902" t="str">
        <f>LEFT($N2902,SEARCH("/",$N2902) - 1)</f>
        <v>theater</v>
      </c>
      <c r="R2902" t="str">
        <f>RIGHT($N2902,LEN($N2902) - SEARCH("/",$N2902))</f>
        <v>plays</v>
      </c>
      <c r="S2902" s="9">
        <f>((($J2902/60)/60)/24)+DATE(1970,1,1)</f>
        <v>41830.234166666669</v>
      </c>
      <c r="T2902" s="9">
        <f>((($I2902/60)/60)/24)+DATE(1970,1,1)</f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IF($D2903=0,0,$E2903*100/$D2903)</f>
        <v>0.8</v>
      </c>
      <c r="P2903">
        <f>$E2903/$L2903</f>
        <v>3</v>
      </c>
      <c r="Q2903" t="str">
        <f>LEFT($N2903,SEARCH("/",$N2903) - 1)</f>
        <v>theater</v>
      </c>
      <c r="R2903" t="str">
        <f>RIGHT($N2903,LEN($N2903) - SEARCH("/",$N2903))</f>
        <v>plays</v>
      </c>
      <c r="S2903" s="9">
        <f>((($J2903/60)/60)/24)+DATE(1970,1,1)</f>
        <v>41982.904386574075</v>
      </c>
      <c r="T2903" s="9">
        <f>((($I2903/60)/60)/24)+DATE(1970,1,1)</f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IF($D2904=0,0,$E2904*100/$D2904)</f>
        <v>1.6666666666666666E-2</v>
      </c>
      <c r="P2904">
        <f>$E2904/$L2904</f>
        <v>25</v>
      </c>
      <c r="Q2904" t="str">
        <f>LEFT($N2904,SEARCH("/",$N2904) - 1)</f>
        <v>theater</v>
      </c>
      <c r="R2904" t="str">
        <f>RIGHT($N2904,LEN($N2904) - SEARCH("/",$N2904))</f>
        <v>plays</v>
      </c>
      <c r="S2904" s="9">
        <f>((($J2904/60)/60)/24)+DATE(1970,1,1)</f>
        <v>42210.439768518518</v>
      </c>
      <c r="T2904" s="9">
        <f>((($I2904/60)/60)/24)+DATE(1970,1,1)</f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IF($D2905=0,0,$E2905*100/$D2905)</f>
        <v>0.78</v>
      </c>
      <c r="P2905">
        <f>$E2905/$L2905</f>
        <v>9.75</v>
      </c>
      <c r="Q2905" t="str">
        <f>LEFT($N2905,SEARCH("/",$N2905) - 1)</f>
        <v>theater</v>
      </c>
      <c r="R2905" t="str">
        <f>RIGHT($N2905,LEN($N2905) - SEARCH("/",$N2905))</f>
        <v>plays</v>
      </c>
      <c r="S2905" s="9">
        <f>((($J2905/60)/60)/24)+DATE(1970,1,1)</f>
        <v>42196.166874999995</v>
      </c>
      <c r="T2905" s="9">
        <f>((($I2905/60)/60)/24)+DATE(1970,1,1)</f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IF($D2906=0,0,$E2906*100/$D2906)</f>
        <v>5</v>
      </c>
      <c r="P2906">
        <f>$E2906/$L2906</f>
        <v>18.75</v>
      </c>
      <c r="Q2906" t="str">
        <f>LEFT($N2906,SEARCH("/",$N2906) - 1)</f>
        <v>theater</v>
      </c>
      <c r="R2906" t="str">
        <f>RIGHT($N2906,LEN($N2906) - SEARCH("/",$N2906))</f>
        <v>plays</v>
      </c>
      <c r="S2906" s="9">
        <f>((($J2906/60)/60)/24)+DATE(1970,1,1)</f>
        <v>41940.967951388891</v>
      </c>
      <c r="T2906" s="9">
        <f>((($I2906/60)/60)/24)+DATE(1970,1,1)</f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IF($D2907=0,0,$E2907*100/$D2907)</f>
        <v>17.771428571428572</v>
      </c>
      <c r="P2907">
        <f>$E2907/$L2907</f>
        <v>36.588235294117645</v>
      </c>
      <c r="Q2907" t="str">
        <f>LEFT($N2907,SEARCH("/",$N2907) - 1)</f>
        <v>theater</v>
      </c>
      <c r="R2907" t="str">
        <f>RIGHT($N2907,LEN($N2907) - SEARCH("/",$N2907))</f>
        <v>plays</v>
      </c>
      <c r="S2907" s="9">
        <f>((($J2907/60)/60)/24)+DATE(1970,1,1)</f>
        <v>42606.056863425925</v>
      </c>
      <c r="T2907" s="9">
        <f>((($I2907/60)/60)/24)+DATE(1970,1,1)</f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IF($D2908=0,0,$E2908*100/$D2908)</f>
        <v>9.4166666666666661</v>
      </c>
      <c r="P2908">
        <f>$E2908/$L2908</f>
        <v>80.714285714285708</v>
      </c>
      <c r="Q2908" t="str">
        <f>LEFT($N2908,SEARCH("/",$N2908) - 1)</f>
        <v>theater</v>
      </c>
      <c r="R2908" t="str">
        <f>RIGHT($N2908,LEN($N2908) - SEARCH("/",$N2908))</f>
        <v>plays</v>
      </c>
      <c r="S2908" s="9">
        <f>((($J2908/60)/60)/24)+DATE(1970,1,1)</f>
        <v>42199.648912037039</v>
      </c>
      <c r="T2908" s="9">
        <f>((($I2908/60)/60)/24)+DATE(1970,1,1)</f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IF($D2909=0,0,$E2909*100/$D2909)</f>
        <v>0.08</v>
      </c>
      <c r="P2909">
        <f>$E2909/$L2909</f>
        <v>1</v>
      </c>
      <c r="Q2909" t="str">
        <f>LEFT($N2909,SEARCH("/",$N2909) - 1)</f>
        <v>theater</v>
      </c>
      <c r="R2909" t="str">
        <f>RIGHT($N2909,LEN($N2909) - SEARCH("/",$N2909))</f>
        <v>plays</v>
      </c>
      <c r="S2909" s="9">
        <f>((($J2909/60)/60)/24)+DATE(1970,1,1)</f>
        <v>42444.877743055549</v>
      </c>
      <c r="T2909" s="9">
        <f>((($I2909/60)/60)/24)+DATE(1970,1,1)</f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IF($D2910=0,0,$E2910*100/$D2910)</f>
        <v>2.75</v>
      </c>
      <c r="P2910">
        <f>$E2910/$L2910</f>
        <v>52.8</v>
      </c>
      <c r="Q2910" t="str">
        <f>LEFT($N2910,SEARCH("/",$N2910) - 1)</f>
        <v>theater</v>
      </c>
      <c r="R2910" t="str">
        <f>RIGHT($N2910,LEN($N2910) - SEARCH("/",$N2910))</f>
        <v>plays</v>
      </c>
      <c r="S2910" s="9">
        <f>((($J2910/60)/60)/24)+DATE(1970,1,1)</f>
        <v>42499.731701388882</v>
      </c>
      <c r="T2910" s="9">
        <f>((($I2910/60)/60)/24)+DATE(1970,1,1)</f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IF($D2911=0,0,$E2911*100/$D2911)</f>
        <v>1.1111111111111112E-2</v>
      </c>
      <c r="P2911">
        <f>$E2911/$L2911</f>
        <v>20</v>
      </c>
      <c r="Q2911" t="str">
        <f>LEFT($N2911,SEARCH("/",$N2911) - 1)</f>
        <v>theater</v>
      </c>
      <c r="R2911" t="str">
        <f>RIGHT($N2911,LEN($N2911) - SEARCH("/",$N2911))</f>
        <v>plays</v>
      </c>
      <c r="S2911" s="9">
        <f>((($J2911/60)/60)/24)+DATE(1970,1,1)</f>
        <v>41929.266215277778</v>
      </c>
      <c r="T2911" s="9">
        <f>((($I2911/60)/60)/24)+DATE(1970,1,1)</f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IF($D2912=0,0,$E2912*100/$D2912)</f>
        <v>3.3333333333333335E-3</v>
      </c>
      <c r="P2912">
        <f>$E2912/$L2912</f>
        <v>1</v>
      </c>
      <c r="Q2912" t="str">
        <f>LEFT($N2912,SEARCH("/",$N2912) - 1)</f>
        <v>theater</v>
      </c>
      <c r="R2912" t="str">
        <f>RIGHT($N2912,LEN($N2912) - SEARCH("/",$N2912))</f>
        <v>plays</v>
      </c>
      <c r="S2912" s="9">
        <f>((($J2912/60)/60)/24)+DATE(1970,1,1)</f>
        <v>42107.841284722221</v>
      </c>
      <c r="T2912" s="9">
        <f>((($I2912/60)/60)/24)+DATE(1970,1,1)</f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IF($D2913=0,0,$E2913*100/$D2913)</f>
        <v>36.5</v>
      </c>
      <c r="P2913">
        <f>$E2913/$L2913</f>
        <v>46.928571428571431</v>
      </c>
      <c r="Q2913" t="str">
        <f>LEFT($N2913,SEARCH("/",$N2913) - 1)</f>
        <v>theater</v>
      </c>
      <c r="R2913" t="str">
        <f>RIGHT($N2913,LEN($N2913) - SEARCH("/",$N2913))</f>
        <v>plays</v>
      </c>
      <c r="S2913" s="9">
        <f>((($J2913/60)/60)/24)+DATE(1970,1,1)</f>
        <v>42142.768819444449</v>
      </c>
      <c r="T2913" s="9">
        <f>((($I2913/60)/60)/24)+DATE(1970,1,1)</f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IF($D2914=0,0,$E2914*100/$D2914)</f>
        <v>14.058171745152354</v>
      </c>
      <c r="P2914">
        <f>$E2914/$L2914</f>
        <v>78.07692307692308</v>
      </c>
      <c r="Q2914" t="str">
        <f>LEFT($N2914,SEARCH("/",$N2914) - 1)</f>
        <v>theater</v>
      </c>
      <c r="R2914" t="str">
        <f>RIGHT($N2914,LEN($N2914) - SEARCH("/",$N2914))</f>
        <v>plays</v>
      </c>
      <c r="S2914" s="9">
        <f>((($J2914/60)/60)/24)+DATE(1970,1,1)</f>
        <v>42354.131643518514</v>
      </c>
      <c r="T2914" s="9">
        <f>((($I2914/60)/60)/24)+DATE(1970,1,1)</f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IF($D2915=0,0,$E2915*100/$D2915)</f>
        <v>0.02</v>
      </c>
      <c r="P2915">
        <f>$E2915/$L2915</f>
        <v>1</v>
      </c>
      <c r="Q2915" t="str">
        <f>LEFT($N2915,SEARCH("/",$N2915) - 1)</f>
        <v>theater</v>
      </c>
      <c r="R2915" t="str">
        <f>RIGHT($N2915,LEN($N2915) - SEARCH("/",$N2915))</f>
        <v>plays</v>
      </c>
      <c r="S2915" s="9">
        <f>((($J2915/60)/60)/24)+DATE(1970,1,1)</f>
        <v>41828.922905092593</v>
      </c>
      <c r="T2915" s="9">
        <f>((($I2915/60)/60)/24)+DATE(1970,1,1)</f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IF($D2916=0,0,$E2916*100/$D2916)</f>
        <v>4.0000000000000001E-3</v>
      </c>
      <c r="P2916">
        <f>$E2916/$L2916</f>
        <v>1</v>
      </c>
      <c r="Q2916" t="str">
        <f>LEFT($N2916,SEARCH("/",$N2916) - 1)</f>
        <v>theater</v>
      </c>
      <c r="R2916" t="str">
        <f>RIGHT($N2916,LEN($N2916) - SEARCH("/",$N2916))</f>
        <v>plays</v>
      </c>
      <c r="S2916" s="9">
        <f>((($J2916/60)/60)/24)+DATE(1970,1,1)</f>
        <v>42017.907337962963</v>
      </c>
      <c r="T2916" s="9">
        <f>((($I2916/60)/60)/24)+DATE(1970,1,1)</f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IF($D2917=0,0,$E2917*100/$D2917)</f>
        <v>61.1</v>
      </c>
      <c r="P2917">
        <f>$E2917/$L2917</f>
        <v>203.66666666666666</v>
      </c>
      <c r="Q2917" t="str">
        <f>LEFT($N2917,SEARCH("/",$N2917) - 1)</f>
        <v>theater</v>
      </c>
      <c r="R2917" t="str">
        <f>RIGHT($N2917,LEN($N2917) - SEARCH("/",$N2917))</f>
        <v>plays</v>
      </c>
      <c r="S2917" s="9">
        <f>((($J2917/60)/60)/24)+DATE(1970,1,1)</f>
        <v>42415.398032407407</v>
      </c>
      <c r="T2917" s="9">
        <f>((($I2917/60)/60)/24)+DATE(1970,1,1)</f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IF($D2918=0,0,$E2918*100/$D2918)</f>
        <v>7.8378378378378377</v>
      </c>
      <c r="P2918">
        <f>$E2918/$L2918</f>
        <v>20.714285714285715</v>
      </c>
      <c r="Q2918" t="str">
        <f>LEFT($N2918,SEARCH("/",$N2918) - 1)</f>
        <v>theater</v>
      </c>
      <c r="R2918" t="str">
        <f>RIGHT($N2918,LEN($N2918) - SEARCH("/",$N2918))</f>
        <v>plays</v>
      </c>
      <c r="S2918" s="9">
        <f>((($J2918/60)/60)/24)+DATE(1970,1,1)</f>
        <v>41755.476724537039</v>
      </c>
      <c r="T2918" s="9">
        <f>((($I2918/60)/60)/24)+DATE(1970,1,1)</f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IF($D2919=0,0,$E2919*100/$D2919)</f>
        <v>21.85</v>
      </c>
      <c r="P2919">
        <f>$E2919/$L2919</f>
        <v>48.555555555555557</v>
      </c>
      <c r="Q2919" t="str">
        <f>LEFT($N2919,SEARCH("/",$N2919) - 1)</f>
        <v>theater</v>
      </c>
      <c r="R2919" t="str">
        <f>RIGHT($N2919,LEN($N2919) - SEARCH("/",$N2919))</f>
        <v>plays</v>
      </c>
      <c r="S2919" s="9">
        <f>((($J2919/60)/60)/24)+DATE(1970,1,1)</f>
        <v>42245.234340277777</v>
      </c>
      <c r="T2919" s="9">
        <f>((($I2919/60)/60)/24)+DATE(1970,1,1)</f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IF($D2920=0,0,$E2920*100/$D2920)</f>
        <v>27.24</v>
      </c>
      <c r="P2920">
        <f>$E2920/$L2920</f>
        <v>68.099999999999994</v>
      </c>
      <c r="Q2920" t="str">
        <f>LEFT($N2920,SEARCH("/",$N2920) - 1)</f>
        <v>theater</v>
      </c>
      <c r="R2920" t="str">
        <f>RIGHT($N2920,LEN($N2920) - SEARCH("/",$N2920))</f>
        <v>plays</v>
      </c>
      <c r="S2920" s="9">
        <f>((($J2920/60)/60)/24)+DATE(1970,1,1)</f>
        <v>42278.629710648151</v>
      </c>
      <c r="T2920" s="9">
        <f>((($I2920/60)/60)/24)+DATE(1970,1,1)</f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IF($D2921=0,0,$E2921*100/$D2921)</f>
        <v>8.5</v>
      </c>
      <c r="P2921">
        <f>$E2921/$L2921</f>
        <v>8.5</v>
      </c>
      <c r="Q2921" t="str">
        <f>LEFT($N2921,SEARCH("/",$N2921) - 1)</f>
        <v>theater</v>
      </c>
      <c r="R2921" t="str">
        <f>RIGHT($N2921,LEN($N2921) - SEARCH("/",$N2921))</f>
        <v>plays</v>
      </c>
      <c r="S2921" s="9">
        <f>((($J2921/60)/60)/24)+DATE(1970,1,1)</f>
        <v>41826.61954861111</v>
      </c>
      <c r="T2921" s="9">
        <f>((($I2921/60)/60)/24)+DATE(1970,1,1)</f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IF($D2922=0,0,$E2922*100/$D2922)</f>
        <v>26.84</v>
      </c>
      <c r="P2922">
        <f>$E2922/$L2922</f>
        <v>51.615384615384613</v>
      </c>
      <c r="Q2922" t="str">
        <f>LEFT($N2922,SEARCH("/",$N2922) - 1)</f>
        <v>theater</v>
      </c>
      <c r="R2922" t="str">
        <f>RIGHT($N2922,LEN($N2922) - SEARCH("/",$N2922))</f>
        <v>plays</v>
      </c>
      <c r="S2922" s="9">
        <f>((($J2922/60)/60)/24)+DATE(1970,1,1)</f>
        <v>42058.792476851857</v>
      </c>
      <c r="T2922" s="9">
        <f>((($I2922/60)/60)/24)+DATE(1970,1,1)</f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IF($D2923=0,0,$E2923*100/$D2923)</f>
        <v>129</v>
      </c>
      <c r="P2923">
        <f>$E2923/$L2923</f>
        <v>43</v>
      </c>
      <c r="Q2923" t="str">
        <f>LEFT($N2923,SEARCH("/",$N2923) - 1)</f>
        <v>theater</v>
      </c>
      <c r="R2923" t="str">
        <f>RIGHT($N2923,LEN($N2923) - SEARCH("/",$N2923))</f>
        <v>musical</v>
      </c>
      <c r="S2923" s="9">
        <f>((($J2923/60)/60)/24)+DATE(1970,1,1)</f>
        <v>41877.886620370373</v>
      </c>
      <c r="T2923" s="9">
        <f>((($I2923/60)/60)/24)+DATE(1970,1,1)</f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IF($D2924=0,0,$E2924*100/$D2924)</f>
        <v>100</v>
      </c>
      <c r="P2924">
        <f>$E2924/$L2924</f>
        <v>83.333333333333329</v>
      </c>
      <c r="Q2924" t="str">
        <f>LEFT($N2924,SEARCH("/",$N2924) - 1)</f>
        <v>theater</v>
      </c>
      <c r="R2924" t="str">
        <f>RIGHT($N2924,LEN($N2924) - SEARCH("/",$N2924))</f>
        <v>musical</v>
      </c>
      <c r="S2924" s="9">
        <f>((($J2924/60)/60)/24)+DATE(1970,1,1)</f>
        <v>42097.874155092592</v>
      </c>
      <c r="T2924" s="9">
        <f>((($I2924/60)/60)/24)+DATE(1970,1,1)</f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IF($D2925=0,0,$E2925*100/$D2925)</f>
        <v>100</v>
      </c>
      <c r="P2925">
        <f>$E2925/$L2925</f>
        <v>30</v>
      </c>
      <c r="Q2925" t="str">
        <f>LEFT($N2925,SEARCH("/",$N2925) - 1)</f>
        <v>theater</v>
      </c>
      <c r="R2925" t="str">
        <f>RIGHT($N2925,LEN($N2925) - SEARCH("/",$N2925))</f>
        <v>musical</v>
      </c>
      <c r="S2925" s="9">
        <f>((($J2925/60)/60)/24)+DATE(1970,1,1)</f>
        <v>42013.15253472222</v>
      </c>
      <c r="T2925" s="9">
        <f>((($I2925/60)/60)/24)+DATE(1970,1,1)</f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IF($D2926=0,0,$E2926*100/$D2926)</f>
        <v>103.2</v>
      </c>
      <c r="P2926">
        <f>$E2926/$L2926</f>
        <v>175.51020408163265</v>
      </c>
      <c r="Q2926" t="str">
        <f>LEFT($N2926,SEARCH("/",$N2926) - 1)</f>
        <v>theater</v>
      </c>
      <c r="R2926" t="str">
        <f>RIGHT($N2926,LEN($N2926) - SEARCH("/",$N2926))</f>
        <v>musical</v>
      </c>
      <c r="S2926" s="9">
        <f>((($J2926/60)/60)/24)+DATE(1970,1,1)</f>
        <v>42103.556828703702</v>
      </c>
      <c r="T2926" s="9">
        <f>((($I2926/60)/60)/24)+DATE(1970,1,1)</f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IF($D2927=0,0,$E2927*100/$D2927)</f>
        <v>102.44597777777778</v>
      </c>
      <c r="P2927">
        <f>$E2927/$L2927</f>
        <v>231.66175879396985</v>
      </c>
      <c r="Q2927" t="str">
        <f>LEFT($N2927,SEARCH("/",$N2927) - 1)</f>
        <v>theater</v>
      </c>
      <c r="R2927" t="str">
        <f>RIGHT($N2927,LEN($N2927) - SEARCH("/",$N2927))</f>
        <v>musical</v>
      </c>
      <c r="S2927" s="9">
        <f>((($J2927/60)/60)/24)+DATE(1970,1,1)</f>
        <v>41863.584120370368</v>
      </c>
      <c r="T2927" s="9">
        <f>((($I2927/60)/60)/24)+DATE(1970,1,1)</f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IF($D2928=0,0,$E2928*100/$D2928)</f>
        <v>125</v>
      </c>
      <c r="P2928">
        <f>$E2928/$L2928</f>
        <v>75</v>
      </c>
      <c r="Q2928" t="str">
        <f>LEFT($N2928,SEARCH("/",$N2928) - 1)</f>
        <v>theater</v>
      </c>
      <c r="R2928" t="str">
        <f>RIGHT($N2928,LEN($N2928) - SEARCH("/",$N2928))</f>
        <v>musical</v>
      </c>
      <c r="S2928" s="9">
        <f>((($J2928/60)/60)/24)+DATE(1970,1,1)</f>
        <v>42044.765960648147</v>
      </c>
      <c r="T2928" s="9">
        <f>((($I2928/60)/60)/24)+DATE(1970,1,1)</f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IF($D2929=0,0,$E2929*100/$D2929)</f>
        <v>130.83333333333334</v>
      </c>
      <c r="P2929">
        <f>$E2929/$L2929</f>
        <v>112.14285714285714</v>
      </c>
      <c r="Q2929" t="str">
        <f>LEFT($N2929,SEARCH("/",$N2929) - 1)</f>
        <v>theater</v>
      </c>
      <c r="R2929" t="str">
        <f>RIGHT($N2929,LEN($N2929) - SEARCH("/",$N2929))</f>
        <v>musical</v>
      </c>
      <c r="S2929" s="9">
        <f>((($J2929/60)/60)/24)+DATE(1970,1,1)</f>
        <v>41806.669317129628</v>
      </c>
      <c r="T2929" s="9">
        <f>((($I2929/60)/60)/24)+DATE(1970,1,1)</f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IF($D2930=0,0,$E2930*100/$D2930)</f>
        <v>100</v>
      </c>
      <c r="P2930">
        <f>$E2930/$L2930</f>
        <v>41.666666666666664</v>
      </c>
      <c r="Q2930" t="str">
        <f>LEFT($N2930,SEARCH("/",$N2930) - 1)</f>
        <v>theater</v>
      </c>
      <c r="R2930" t="str">
        <f>RIGHT($N2930,LEN($N2930) - SEARCH("/",$N2930))</f>
        <v>musical</v>
      </c>
      <c r="S2930" s="9">
        <f>((($J2930/60)/60)/24)+DATE(1970,1,1)</f>
        <v>42403.998217592598</v>
      </c>
      <c r="T2930" s="9">
        <f>((($I2930/60)/60)/24)+DATE(1970,1,1)</f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IF($D2931=0,0,$E2931*100/$D2931)</f>
        <v>102.06937499999999</v>
      </c>
      <c r="P2931">
        <f>$E2931/$L2931</f>
        <v>255.17343750000001</v>
      </c>
      <c r="Q2931" t="str">
        <f>LEFT($N2931,SEARCH("/",$N2931) - 1)</f>
        <v>theater</v>
      </c>
      <c r="R2931" t="str">
        <f>RIGHT($N2931,LEN($N2931) - SEARCH("/",$N2931))</f>
        <v>musical</v>
      </c>
      <c r="S2931" s="9">
        <f>((($J2931/60)/60)/24)+DATE(1970,1,1)</f>
        <v>41754.564328703702</v>
      </c>
      <c r="T2931" s="9">
        <f>((($I2931/60)/60)/24)+DATE(1970,1,1)</f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IF($D2932=0,0,$E2932*100/$D2932)</f>
        <v>100.92</v>
      </c>
      <c r="P2932">
        <f>$E2932/$L2932</f>
        <v>162.7741935483871</v>
      </c>
      <c r="Q2932" t="str">
        <f>LEFT($N2932,SEARCH("/",$N2932) - 1)</f>
        <v>theater</v>
      </c>
      <c r="R2932" t="str">
        <f>RIGHT($N2932,LEN($N2932) - SEARCH("/",$N2932))</f>
        <v>musical</v>
      </c>
      <c r="S2932" s="9">
        <f>((($J2932/60)/60)/24)+DATE(1970,1,1)</f>
        <v>42101.584074074075</v>
      </c>
      <c r="T2932" s="9">
        <f>((($I2932/60)/60)/24)+DATE(1970,1,1)</f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IF($D2933=0,0,$E2933*100/$D2933)</f>
        <v>106</v>
      </c>
      <c r="P2933">
        <f>$E2933/$L2933</f>
        <v>88.333333333333329</v>
      </c>
      <c r="Q2933" t="str">
        <f>LEFT($N2933,SEARCH("/",$N2933) - 1)</f>
        <v>theater</v>
      </c>
      <c r="R2933" t="str">
        <f>RIGHT($N2933,LEN($N2933) - SEARCH("/",$N2933))</f>
        <v>musical</v>
      </c>
      <c r="S2933" s="9">
        <f>((($J2933/60)/60)/24)+DATE(1970,1,1)</f>
        <v>41872.291238425925</v>
      </c>
      <c r="T2933" s="9">
        <f>((($I2933/60)/60)/24)+DATE(1970,1,1)</f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IF($D2934=0,0,$E2934*100/$D2934)</f>
        <v>105.09677419354838</v>
      </c>
      <c r="P2934">
        <f>$E2934/$L2934</f>
        <v>85.736842105263165</v>
      </c>
      <c r="Q2934" t="str">
        <f>LEFT($N2934,SEARCH("/",$N2934) - 1)</f>
        <v>theater</v>
      </c>
      <c r="R2934" t="str">
        <f>RIGHT($N2934,LEN($N2934) - SEARCH("/",$N2934))</f>
        <v>musical</v>
      </c>
      <c r="S2934" s="9">
        <f>((($J2934/60)/60)/24)+DATE(1970,1,1)</f>
        <v>42025.164780092593</v>
      </c>
      <c r="T2934" s="9">
        <f>((($I2934/60)/60)/24)+DATE(1970,1,1)</f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IF($D2935=0,0,$E2935*100/$D2935)</f>
        <v>102.76</v>
      </c>
      <c r="P2935">
        <f>$E2935/$L2935</f>
        <v>47.574074074074076</v>
      </c>
      <c r="Q2935" t="str">
        <f>LEFT($N2935,SEARCH("/",$N2935) - 1)</f>
        <v>theater</v>
      </c>
      <c r="R2935" t="str">
        <f>RIGHT($N2935,LEN($N2935) - SEARCH("/",$N2935))</f>
        <v>musical</v>
      </c>
      <c r="S2935" s="9">
        <f>((($J2935/60)/60)/24)+DATE(1970,1,1)</f>
        <v>42495.956631944442</v>
      </c>
      <c r="T2935" s="9">
        <f>((($I2935/60)/60)/24)+DATE(1970,1,1)</f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IF($D2936=0,0,$E2936*100/$D2936)</f>
        <v>108</v>
      </c>
      <c r="P2936">
        <f>$E2936/$L2936</f>
        <v>72.972972972972968</v>
      </c>
      <c r="Q2936" t="str">
        <f>LEFT($N2936,SEARCH("/",$N2936) - 1)</f>
        <v>theater</v>
      </c>
      <c r="R2936" t="str">
        <f>RIGHT($N2936,LEN($N2936) - SEARCH("/",$N2936))</f>
        <v>musical</v>
      </c>
      <c r="S2936" s="9">
        <f>((($J2936/60)/60)/24)+DATE(1970,1,1)</f>
        <v>41775.636157407411</v>
      </c>
      <c r="T2936" s="9">
        <f>((($I2936/60)/60)/24)+DATE(1970,1,1)</f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IF($D2937=0,0,$E2937*100/$D2937)</f>
        <v>100.88571428571429</v>
      </c>
      <c r="P2937">
        <f>$E2937/$L2937</f>
        <v>90.538461538461533</v>
      </c>
      <c r="Q2937" t="str">
        <f>LEFT($N2937,SEARCH("/",$N2937) - 1)</f>
        <v>theater</v>
      </c>
      <c r="R2937" t="str">
        <f>RIGHT($N2937,LEN($N2937) - SEARCH("/",$N2937))</f>
        <v>musical</v>
      </c>
      <c r="S2937" s="9">
        <f>((($J2937/60)/60)/24)+DATE(1970,1,1)</f>
        <v>42553.583425925928</v>
      </c>
      <c r="T2937" s="9">
        <f>((($I2937/60)/60)/24)+DATE(1970,1,1)</f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IF($D2938=0,0,$E2938*100/$D2938)</f>
        <v>128</v>
      </c>
      <c r="P2938">
        <f>$E2938/$L2938</f>
        <v>37.647058823529413</v>
      </c>
      <c r="Q2938" t="str">
        <f>LEFT($N2938,SEARCH("/",$N2938) - 1)</f>
        <v>theater</v>
      </c>
      <c r="R2938" t="str">
        <f>RIGHT($N2938,LEN($N2938) - SEARCH("/",$N2938))</f>
        <v>musical</v>
      </c>
      <c r="S2938" s="9">
        <f>((($J2938/60)/60)/24)+DATE(1970,1,1)</f>
        <v>41912.650729166664</v>
      </c>
      <c r="T2938" s="9">
        <f>((($I2938/60)/60)/24)+DATE(1970,1,1)</f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IF($D2939=0,0,$E2939*100/$D2939)</f>
        <v>133.33333333333334</v>
      </c>
      <c r="P2939">
        <f>$E2939/$L2939</f>
        <v>36.363636363636367</v>
      </c>
      <c r="Q2939" t="str">
        <f>LEFT($N2939,SEARCH("/",$N2939) - 1)</f>
        <v>theater</v>
      </c>
      <c r="R2939" t="str">
        <f>RIGHT($N2939,LEN($N2939) - SEARCH("/",$N2939))</f>
        <v>musical</v>
      </c>
      <c r="S2939" s="9">
        <f>((($J2939/60)/60)/24)+DATE(1970,1,1)</f>
        <v>41803.457326388889</v>
      </c>
      <c r="T2939" s="9">
        <f>((($I2939/60)/60)/24)+DATE(1970,1,1)</f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IF($D2940=0,0,$E2940*100/$D2940)</f>
        <v>101.375</v>
      </c>
      <c r="P2940">
        <f>$E2940/$L2940</f>
        <v>126.71875</v>
      </c>
      <c r="Q2940" t="str">
        <f>LEFT($N2940,SEARCH("/",$N2940) - 1)</f>
        <v>theater</v>
      </c>
      <c r="R2940" t="str">
        <f>RIGHT($N2940,LEN($N2940) - SEARCH("/",$N2940))</f>
        <v>musical</v>
      </c>
      <c r="S2940" s="9">
        <f>((($J2940/60)/60)/24)+DATE(1970,1,1)</f>
        <v>42004.703865740739</v>
      </c>
      <c r="T2940" s="9">
        <f>((($I2940/60)/60)/24)+DATE(1970,1,1)</f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IF($D2941=0,0,$E2941*100/$D2941)</f>
        <v>102.875</v>
      </c>
      <c r="P2941">
        <f>$E2941/$L2941</f>
        <v>329.2</v>
      </c>
      <c r="Q2941" t="str">
        <f>LEFT($N2941,SEARCH("/",$N2941) - 1)</f>
        <v>theater</v>
      </c>
      <c r="R2941" t="str">
        <f>RIGHT($N2941,LEN($N2941) - SEARCH("/",$N2941))</f>
        <v>musical</v>
      </c>
      <c r="S2941" s="9">
        <f>((($J2941/60)/60)/24)+DATE(1970,1,1)</f>
        <v>41845.809166666666</v>
      </c>
      <c r="T2941" s="9">
        <f>((($I2941/60)/60)/24)+DATE(1970,1,1)</f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IF($D2942=0,0,$E2942*100/$D2942)</f>
        <v>107.24</v>
      </c>
      <c r="P2942">
        <f>$E2942/$L2942</f>
        <v>81.242424242424249</v>
      </c>
      <c r="Q2942" t="str">
        <f>LEFT($N2942,SEARCH("/",$N2942) - 1)</f>
        <v>theater</v>
      </c>
      <c r="R2942" t="str">
        <f>RIGHT($N2942,LEN($N2942) - SEARCH("/",$N2942))</f>
        <v>musical</v>
      </c>
      <c r="S2942" s="9">
        <f>((($J2942/60)/60)/24)+DATE(1970,1,1)</f>
        <v>41982.773356481484</v>
      </c>
      <c r="T2942" s="9">
        <f>((($I2942/60)/60)/24)+DATE(1970,1,1)</f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IF($D2943=0,0,$E2943*100/$D2943)</f>
        <v>4.0000000000000001E-3</v>
      </c>
      <c r="P2943">
        <f>$E2943/$L2943</f>
        <v>1</v>
      </c>
      <c r="Q2943" t="str">
        <f>LEFT($N2943,SEARCH("/",$N2943) - 1)</f>
        <v>theater</v>
      </c>
      <c r="R2943" t="str">
        <f>RIGHT($N2943,LEN($N2943) - SEARCH("/",$N2943))</f>
        <v>spaces</v>
      </c>
      <c r="S2943" s="9">
        <f>((($J2943/60)/60)/24)+DATE(1970,1,1)</f>
        <v>42034.960127314815</v>
      </c>
      <c r="T2943" s="9">
        <f>((($I2943/60)/60)/24)+DATE(1970,1,1)</f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IF($D2944=0,0,$E2944*100/$D2944)</f>
        <v>20.425000000000001</v>
      </c>
      <c r="P2944">
        <f>$E2944/$L2944</f>
        <v>202.22772277227722</v>
      </c>
      <c r="Q2944" t="str">
        <f>LEFT($N2944,SEARCH("/",$N2944) - 1)</f>
        <v>theater</v>
      </c>
      <c r="R2944" t="str">
        <f>RIGHT($N2944,LEN($N2944) - SEARCH("/",$N2944))</f>
        <v>spaces</v>
      </c>
      <c r="S2944" s="9">
        <f>((($J2944/60)/60)/24)+DATE(1970,1,1)</f>
        <v>42334.803923611107</v>
      </c>
      <c r="T2944" s="9">
        <f>((($I2944/60)/60)/24)+DATE(1970,1,1)</f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IF($D2945=0,0,$E2945*100/$D2945)</f>
        <v>0</v>
      </c>
      <c r="P2945" t="e">
        <f>$E2945/$L2945</f>
        <v>#DIV/0!</v>
      </c>
      <c r="Q2945" t="str">
        <f>LEFT($N2945,SEARCH("/",$N2945) - 1)</f>
        <v>theater</v>
      </c>
      <c r="R2945" t="str">
        <f>RIGHT($N2945,LEN($N2945) - SEARCH("/",$N2945))</f>
        <v>spaces</v>
      </c>
      <c r="S2945" s="9">
        <f>((($J2945/60)/60)/24)+DATE(1970,1,1)</f>
        <v>42077.129398148143</v>
      </c>
      <c r="T2945" s="9">
        <f>((($I2945/60)/60)/24)+DATE(1970,1,1)</f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IF($D2946=0,0,$E2946*100/$D2946)</f>
        <v>1</v>
      </c>
      <c r="P2946">
        <f>$E2946/$L2946</f>
        <v>100</v>
      </c>
      <c r="Q2946" t="str">
        <f>LEFT($N2946,SEARCH("/",$N2946) - 1)</f>
        <v>theater</v>
      </c>
      <c r="R2946" t="str">
        <f>RIGHT($N2946,LEN($N2946) - SEARCH("/",$N2946))</f>
        <v>spaces</v>
      </c>
      <c r="S2946" s="9">
        <f>((($J2946/60)/60)/24)+DATE(1970,1,1)</f>
        <v>42132.9143287037</v>
      </c>
      <c r="T2946" s="9">
        <f>((($I2946/60)/60)/24)+DATE(1970,1,1)</f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IF($D2947=0,0,$E2947*100/$D2947)</f>
        <v>0</v>
      </c>
      <c r="P2947" t="e">
        <f>$E2947/$L2947</f>
        <v>#DIV/0!</v>
      </c>
      <c r="Q2947" t="str">
        <f>LEFT($N2947,SEARCH("/",$N2947) - 1)</f>
        <v>theater</v>
      </c>
      <c r="R2947" t="str">
        <f>RIGHT($N2947,LEN($N2947) - SEARCH("/",$N2947))</f>
        <v>spaces</v>
      </c>
      <c r="S2947" s="9">
        <f>((($J2947/60)/60)/24)+DATE(1970,1,1)</f>
        <v>42118.139583333337</v>
      </c>
      <c r="T2947" s="9">
        <f>((($I2947/60)/60)/24)+DATE(1970,1,1)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IF($D2948=0,0,$E2948*100/$D2948)</f>
        <v>0.1</v>
      </c>
      <c r="P2948">
        <f>$E2948/$L2948</f>
        <v>1</v>
      </c>
      <c r="Q2948" t="str">
        <f>LEFT($N2948,SEARCH("/",$N2948) - 1)</f>
        <v>theater</v>
      </c>
      <c r="R2948" t="str">
        <f>RIGHT($N2948,LEN($N2948) - SEARCH("/",$N2948))</f>
        <v>spaces</v>
      </c>
      <c r="S2948" s="9">
        <f>((($J2948/60)/60)/24)+DATE(1970,1,1)</f>
        <v>42567.531157407408</v>
      </c>
      <c r="T2948" s="9">
        <f>((($I2948/60)/60)/24)+DATE(1970,1,1)</f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IF($D2949=0,0,$E2949*100/$D2949)</f>
        <v>4.2880000000000003</v>
      </c>
      <c r="P2949">
        <f>$E2949/$L2949</f>
        <v>82.461538461538467</v>
      </c>
      <c r="Q2949" t="str">
        <f>LEFT($N2949,SEARCH("/",$N2949) - 1)</f>
        <v>theater</v>
      </c>
      <c r="R2949" t="str">
        <f>RIGHT($N2949,LEN($N2949) - SEARCH("/",$N2949))</f>
        <v>spaces</v>
      </c>
      <c r="S2949" s="9">
        <f>((($J2949/60)/60)/24)+DATE(1970,1,1)</f>
        <v>42649.562118055561</v>
      </c>
      <c r="T2949" s="9">
        <f>((($I2949/60)/60)/24)+DATE(1970,1,1)</f>
        <v>42698.715972222228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IF($D2950=0,0,$E2950*100/$D2950)</f>
        <v>4.7999999999999996E-3</v>
      </c>
      <c r="P2950">
        <f>$E2950/$L2950</f>
        <v>2.6666666666666665</v>
      </c>
      <c r="Q2950" t="str">
        <f>LEFT($N2950,SEARCH("/",$N2950) - 1)</f>
        <v>theater</v>
      </c>
      <c r="R2950" t="str">
        <f>RIGHT($N2950,LEN($N2950) - SEARCH("/",$N2950))</f>
        <v>spaces</v>
      </c>
      <c r="S2950" s="9">
        <f>((($J2950/60)/60)/24)+DATE(1970,1,1)</f>
        <v>42097.649224537032</v>
      </c>
      <c r="T2950" s="9">
        <f>((($I2950/60)/60)/24)+DATE(1970,1,1)</f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IF($D2951=0,0,$E2951*100/$D2951)</f>
        <v>2.5</v>
      </c>
      <c r="P2951">
        <f>$E2951/$L2951</f>
        <v>12.5</v>
      </c>
      <c r="Q2951" t="str">
        <f>LEFT($N2951,SEARCH("/",$N2951) - 1)</f>
        <v>theater</v>
      </c>
      <c r="R2951" t="str">
        <f>RIGHT($N2951,LEN($N2951) - SEARCH("/",$N2951))</f>
        <v>spaces</v>
      </c>
      <c r="S2951" s="9">
        <f>((($J2951/60)/60)/24)+DATE(1970,1,1)</f>
        <v>42297.823113425926</v>
      </c>
      <c r="T2951" s="9">
        <f>((($I2951/60)/60)/24)+DATE(1970,1,1)</f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IF($D2952=0,0,$E2952*100/$D2952)</f>
        <v>0</v>
      </c>
      <c r="P2952" t="e">
        <f>$E2952/$L2952</f>
        <v>#DIV/0!</v>
      </c>
      <c r="Q2952" t="str">
        <f>LEFT($N2952,SEARCH("/",$N2952) - 1)</f>
        <v>theater</v>
      </c>
      <c r="R2952" t="str">
        <f>RIGHT($N2952,LEN($N2952) - SEARCH("/",$N2952))</f>
        <v>spaces</v>
      </c>
      <c r="S2952" s="9">
        <f>((($J2952/60)/60)/24)+DATE(1970,1,1)</f>
        <v>42362.36518518519</v>
      </c>
      <c r="T2952" s="9">
        <f>((($I2952/60)/60)/24)+DATE(1970,1,1)</f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IF($D2953=0,0,$E2953*100/$D2953)</f>
        <v>2.1920000000000002</v>
      </c>
      <c r="P2953">
        <f>$E2953/$L2953</f>
        <v>18.896551724137932</v>
      </c>
      <c r="Q2953" t="str">
        <f>LEFT($N2953,SEARCH("/",$N2953) - 1)</f>
        <v>theater</v>
      </c>
      <c r="R2953" t="str">
        <f>RIGHT($N2953,LEN($N2953) - SEARCH("/",$N2953))</f>
        <v>spaces</v>
      </c>
      <c r="S2953" s="9">
        <f>((($J2953/60)/60)/24)+DATE(1970,1,1)</f>
        <v>41872.802928240737</v>
      </c>
      <c r="T2953" s="9">
        <f>((($I2953/60)/60)/24)+DATE(1970,1,1)</f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IF($D2954=0,0,$E2954*100/$D2954)</f>
        <v>8.0250000000000004</v>
      </c>
      <c r="P2954">
        <f>$E2954/$L2954</f>
        <v>200.625</v>
      </c>
      <c r="Q2954" t="str">
        <f>LEFT($N2954,SEARCH("/",$N2954) - 1)</f>
        <v>theater</v>
      </c>
      <c r="R2954" t="str">
        <f>RIGHT($N2954,LEN($N2954) - SEARCH("/",$N2954))</f>
        <v>spaces</v>
      </c>
      <c r="S2954" s="9">
        <f>((($J2954/60)/60)/24)+DATE(1970,1,1)</f>
        <v>42628.690266203703</v>
      </c>
      <c r="T2954" s="9">
        <f>((($I2954/60)/60)/24)+DATE(1970,1,1)</f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IF($D2955=0,0,$E2955*100/$D2955)</f>
        <v>0.15125</v>
      </c>
      <c r="P2955">
        <f>$E2955/$L2955</f>
        <v>201.66666666666666</v>
      </c>
      <c r="Q2955" t="str">
        <f>LEFT($N2955,SEARCH("/",$N2955) - 1)</f>
        <v>theater</v>
      </c>
      <c r="R2955" t="str">
        <f>RIGHT($N2955,LEN($N2955) - SEARCH("/",$N2955))</f>
        <v>spaces</v>
      </c>
      <c r="S2955" s="9">
        <f>((($J2955/60)/60)/24)+DATE(1970,1,1)</f>
        <v>42255.791909722218</v>
      </c>
      <c r="T2955" s="9">
        <f>((($I2955/60)/60)/24)+DATE(1970,1,1)</f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IF($D2956=0,0,$E2956*100/$D2956)</f>
        <v>0</v>
      </c>
      <c r="P2956" t="e">
        <f>$E2956/$L2956</f>
        <v>#DIV/0!</v>
      </c>
      <c r="Q2956" t="str">
        <f>LEFT($N2956,SEARCH("/",$N2956) - 1)</f>
        <v>theater</v>
      </c>
      <c r="R2956" t="str">
        <f>RIGHT($N2956,LEN($N2956) - SEARCH("/",$N2956))</f>
        <v>spaces</v>
      </c>
      <c r="S2956" s="9">
        <f>((($J2956/60)/60)/24)+DATE(1970,1,1)</f>
        <v>42790.583368055552</v>
      </c>
      <c r="T2956" s="9">
        <f>((($I2956/60)/60)/24)+DATE(1970,1,1)</f>
        <v>42810.541701388895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IF($D2957=0,0,$E2957*100/$D2957)</f>
        <v>59.583333333333336</v>
      </c>
      <c r="P2957">
        <f>$E2957/$L2957</f>
        <v>65</v>
      </c>
      <c r="Q2957" t="str">
        <f>LEFT($N2957,SEARCH("/",$N2957) - 1)</f>
        <v>theater</v>
      </c>
      <c r="R2957" t="str">
        <f>RIGHT($N2957,LEN($N2957) - SEARCH("/",$N2957))</f>
        <v>spaces</v>
      </c>
      <c r="S2957" s="9">
        <f>((($J2957/60)/60)/24)+DATE(1970,1,1)</f>
        <v>42141.741307870368</v>
      </c>
      <c r="T2957" s="9">
        <f>((($I2957/60)/60)/24)+DATE(1970,1,1)</f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IF($D2958=0,0,$E2958*100/$D2958)</f>
        <v>16.734177215189874</v>
      </c>
      <c r="P2958">
        <f>$E2958/$L2958</f>
        <v>66.099999999999994</v>
      </c>
      <c r="Q2958" t="str">
        <f>LEFT($N2958,SEARCH("/",$N2958) - 1)</f>
        <v>theater</v>
      </c>
      <c r="R2958" t="str">
        <f>RIGHT($N2958,LEN($N2958) - SEARCH("/",$N2958))</f>
        <v>spaces</v>
      </c>
      <c r="S2958" s="9">
        <f>((($J2958/60)/60)/24)+DATE(1970,1,1)</f>
        <v>42464.958912037036</v>
      </c>
      <c r="T2958" s="9">
        <f>((($I2958/60)/60)/24)+DATE(1970,1,1)</f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IF($D2959=0,0,$E2959*100/$D2959)</f>
        <v>1.8666666666666667</v>
      </c>
      <c r="P2959">
        <f>$E2959/$L2959</f>
        <v>93.333333333333329</v>
      </c>
      <c r="Q2959" t="str">
        <f>LEFT($N2959,SEARCH("/",$N2959) - 1)</f>
        <v>theater</v>
      </c>
      <c r="R2959" t="str">
        <f>RIGHT($N2959,LEN($N2959) - SEARCH("/",$N2959))</f>
        <v>spaces</v>
      </c>
      <c r="S2959" s="9">
        <f>((($J2959/60)/60)/24)+DATE(1970,1,1)</f>
        <v>42031.011249999996</v>
      </c>
      <c r="T2959" s="9">
        <f>((($I2959/60)/60)/24)+DATE(1970,1,1)</f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IF($D2960=0,0,$E2960*100/$D2960)</f>
        <v>0</v>
      </c>
      <c r="P2960" t="e">
        <f>$E2960/$L2960</f>
        <v>#DIV/0!</v>
      </c>
      <c r="Q2960" t="str">
        <f>LEFT($N2960,SEARCH("/",$N2960) - 1)</f>
        <v>theater</v>
      </c>
      <c r="R2960" t="str">
        <f>RIGHT($N2960,LEN($N2960) - SEARCH("/",$N2960))</f>
        <v>spaces</v>
      </c>
      <c r="S2960" s="9">
        <f>((($J2960/60)/60)/24)+DATE(1970,1,1)</f>
        <v>42438.779131944444</v>
      </c>
      <c r="T2960" s="9">
        <f>((($I2960/60)/60)/24)+DATE(1970,1,1)</f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IF($D2961=0,0,$E2961*100/$D2961)</f>
        <v>0</v>
      </c>
      <c r="P2961" t="e">
        <f>$E2961/$L2961</f>
        <v>#DIV/0!</v>
      </c>
      <c r="Q2961" t="str">
        <f>LEFT($N2961,SEARCH("/",$N2961) - 1)</f>
        <v>theater</v>
      </c>
      <c r="R2961" t="str">
        <f>RIGHT($N2961,LEN($N2961) - SEARCH("/",$N2961))</f>
        <v>spaces</v>
      </c>
      <c r="S2961" s="9">
        <f>((($J2961/60)/60)/24)+DATE(1970,1,1)</f>
        <v>42498.008391203708</v>
      </c>
      <c r="T2961" s="9">
        <f>((($I2961/60)/60)/24)+DATE(1970,1,1)</f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IF($D2962=0,0,$E2962*100/$D2962)</f>
        <v>0</v>
      </c>
      <c r="P2962" t="e">
        <f>$E2962/$L2962</f>
        <v>#DIV/0!</v>
      </c>
      <c r="Q2962" t="str">
        <f>LEFT($N2962,SEARCH("/",$N2962) - 1)</f>
        <v>theater</v>
      </c>
      <c r="R2962" t="str">
        <f>RIGHT($N2962,LEN($N2962) - SEARCH("/",$N2962))</f>
        <v>spaces</v>
      </c>
      <c r="S2962" s="9">
        <f>((($J2962/60)/60)/24)+DATE(1970,1,1)</f>
        <v>41863.757210648146</v>
      </c>
      <c r="T2962" s="9">
        <f>((($I2962/60)/60)/24)+DATE(1970,1,1)</f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IF($D2963=0,0,$E2963*100/$D2963)</f>
        <v>109.62</v>
      </c>
      <c r="P2963">
        <f>$E2963/$L2963</f>
        <v>50.75</v>
      </c>
      <c r="Q2963" t="str">
        <f>LEFT($N2963,SEARCH("/",$N2963) - 1)</f>
        <v>theater</v>
      </c>
      <c r="R2963" t="str">
        <f>RIGHT($N2963,LEN($N2963) - SEARCH("/",$N2963))</f>
        <v>plays</v>
      </c>
      <c r="S2963" s="9">
        <f>((($J2963/60)/60)/24)+DATE(1970,1,1)</f>
        <v>42061.212488425925</v>
      </c>
      <c r="T2963" s="9">
        <f>((($I2963/60)/60)/24)+DATE(1970,1,1)</f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IF($D2964=0,0,$E2964*100/$D2964)</f>
        <v>121.8</v>
      </c>
      <c r="P2964">
        <f>$E2964/$L2964</f>
        <v>60.9</v>
      </c>
      <c r="Q2964" t="str">
        <f>LEFT($N2964,SEARCH("/",$N2964) - 1)</f>
        <v>theater</v>
      </c>
      <c r="R2964" t="str">
        <f>RIGHT($N2964,LEN($N2964) - SEARCH("/",$N2964))</f>
        <v>plays</v>
      </c>
      <c r="S2964" s="9">
        <f>((($J2964/60)/60)/24)+DATE(1970,1,1)</f>
        <v>42036.24428240741</v>
      </c>
      <c r="T2964" s="9">
        <f>((($I2964/60)/60)/24)+DATE(1970,1,1)</f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IF($D2965=0,0,$E2965*100/$D2965)</f>
        <v>106.85</v>
      </c>
      <c r="P2965">
        <f>$E2965/$L2965</f>
        <v>109.03061224489795</v>
      </c>
      <c r="Q2965" t="str">
        <f>LEFT($N2965,SEARCH("/",$N2965) - 1)</f>
        <v>theater</v>
      </c>
      <c r="R2965" t="str">
        <f>RIGHT($N2965,LEN($N2965) - SEARCH("/",$N2965))</f>
        <v>plays</v>
      </c>
      <c r="S2965" s="9">
        <f>((($J2965/60)/60)/24)+DATE(1970,1,1)</f>
        <v>42157.470185185186</v>
      </c>
      <c r="T2965" s="9">
        <f>((($I2965/60)/60)/24)+DATE(1970,1,1)</f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IF($D2966=0,0,$E2966*100/$D2966)</f>
        <v>100.71379999999999</v>
      </c>
      <c r="P2966">
        <f>$E2966/$L2966</f>
        <v>25.692295918367346</v>
      </c>
      <c r="Q2966" t="str">
        <f>LEFT($N2966,SEARCH("/",$N2966) - 1)</f>
        <v>theater</v>
      </c>
      <c r="R2966" t="str">
        <f>RIGHT($N2966,LEN($N2966) - SEARCH("/",$N2966))</f>
        <v>plays</v>
      </c>
      <c r="S2966" s="9">
        <f>((($J2966/60)/60)/24)+DATE(1970,1,1)</f>
        <v>41827.909942129627</v>
      </c>
      <c r="T2966" s="9">
        <f>((($I2966/60)/60)/24)+DATE(1970,1,1)</f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IF($D2967=0,0,$E2967*100/$D2967)</f>
        <v>109</v>
      </c>
      <c r="P2967">
        <f>$E2967/$L2967</f>
        <v>41.92307692307692</v>
      </c>
      <c r="Q2967" t="str">
        <f>LEFT($N2967,SEARCH("/",$N2967) - 1)</f>
        <v>theater</v>
      </c>
      <c r="R2967" t="str">
        <f>RIGHT($N2967,LEN($N2967) - SEARCH("/",$N2967))</f>
        <v>plays</v>
      </c>
      <c r="S2967" s="9">
        <f>((($J2967/60)/60)/24)+DATE(1970,1,1)</f>
        <v>42162.729548611111</v>
      </c>
      <c r="T2967" s="9">
        <f>((($I2967/60)/60)/24)+DATE(1970,1,1)</f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IF($D2968=0,0,$E2968*100/$D2968)</f>
        <v>113.63</v>
      </c>
      <c r="P2968">
        <f>$E2968/$L2968</f>
        <v>88.7734375</v>
      </c>
      <c r="Q2968" t="str">
        <f>LEFT($N2968,SEARCH("/",$N2968) - 1)</f>
        <v>theater</v>
      </c>
      <c r="R2968" t="str">
        <f>RIGHT($N2968,LEN($N2968) - SEARCH("/",$N2968))</f>
        <v>plays</v>
      </c>
      <c r="S2968" s="9">
        <f>((($J2968/60)/60)/24)+DATE(1970,1,1)</f>
        <v>42233.738564814819</v>
      </c>
      <c r="T2968" s="9">
        <f>((($I2968/60)/60)/24)+DATE(1970,1,1)</f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IF($D2969=0,0,$E2969*100/$D2969)</f>
        <v>113.92</v>
      </c>
      <c r="P2969">
        <f>$E2969/$L2969</f>
        <v>80.225352112676063</v>
      </c>
      <c r="Q2969" t="str">
        <f>LEFT($N2969,SEARCH("/",$N2969) - 1)</f>
        <v>theater</v>
      </c>
      <c r="R2969" t="str">
        <f>RIGHT($N2969,LEN($N2969) - SEARCH("/",$N2969))</f>
        <v>plays</v>
      </c>
      <c r="S2969" s="9">
        <f>((($J2969/60)/60)/24)+DATE(1970,1,1)</f>
        <v>42042.197824074072</v>
      </c>
      <c r="T2969" s="9">
        <f>((($I2969/60)/60)/24)+DATE(1970,1,1)</f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IF($D2970=0,0,$E2970*100/$D2970)</f>
        <v>106</v>
      </c>
      <c r="P2970">
        <f>$E2970/$L2970</f>
        <v>78.936170212765958</v>
      </c>
      <c r="Q2970" t="str">
        <f>LEFT($N2970,SEARCH("/",$N2970) - 1)</f>
        <v>theater</v>
      </c>
      <c r="R2970" t="str">
        <f>RIGHT($N2970,LEN($N2970) - SEARCH("/",$N2970))</f>
        <v>plays</v>
      </c>
      <c r="S2970" s="9">
        <f>((($J2970/60)/60)/24)+DATE(1970,1,1)</f>
        <v>42585.523842592593</v>
      </c>
      <c r="T2970" s="9">
        <f>((($I2970/60)/60)/24)+DATE(1970,1,1)</f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IF($D2971=0,0,$E2971*100/$D2971)</f>
        <v>162.5</v>
      </c>
      <c r="P2971">
        <f>$E2971/$L2971</f>
        <v>95.588235294117652</v>
      </c>
      <c r="Q2971" t="str">
        <f>LEFT($N2971,SEARCH("/",$N2971) - 1)</f>
        <v>theater</v>
      </c>
      <c r="R2971" t="str">
        <f>RIGHT($N2971,LEN($N2971) - SEARCH("/",$N2971))</f>
        <v>plays</v>
      </c>
      <c r="S2971" s="9">
        <f>((($J2971/60)/60)/24)+DATE(1970,1,1)</f>
        <v>42097.786493055552</v>
      </c>
      <c r="T2971" s="9">
        <f>((($I2971/60)/60)/24)+DATE(1970,1,1)</f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IF($D2972=0,0,$E2972*100/$D2972)</f>
        <v>106</v>
      </c>
      <c r="P2972">
        <f>$E2972/$L2972</f>
        <v>69.890109890109883</v>
      </c>
      <c r="Q2972" t="str">
        <f>LEFT($N2972,SEARCH("/",$N2972) - 1)</f>
        <v>theater</v>
      </c>
      <c r="R2972" t="str">
        <f>RIGHT($N2972,LEN($N2972) - SEARCH("/",$N2972))</f>
        <v>plays</v>
      </c>
      <c r="S2972" s="9">
        <f>((($J2972/60)/60)/24)+DATE(1970,1,1)</f>
        <v>41808.669571759259</v>
      </c>
      <c r="T2972" s="9">
        <f>((($I2972/60)/60)/24)+DATE(1970,1,1)</f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IF($D2973=0,0,$E2973*100/$D2973)</f>
        <v>100.15625</v>
      </c>
      <c r="P2973">
        <f>$E2973/$L2973</f>
        <v>74.534883720930239</v>
      </c>
      <c r="Q2973" t="str">
        <f>LEFT($N2973,SEARCH("/",$N2973) - 1)</f>
        <v>theater</v>
      </c>
      <c r="R2973" t="str">
        <f>RIGHT($N2973,LEN($N2973) - SEARCH("/",$N2973))</f>
        <v>plays</v>
      </c>
      <c r="S2973" s="9">
        <f>((($J2973/60)/60)/24)+DATE(1970,1,1)</f>
        <v>41852.658310185187</v>
      </c>
      <c r="T2973" s="9">
        <f>((($I2973/60)/60)/24)+DATE(1970,1,1)</f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IF($D2974=0,0,$E2974*100/$D2974)</f>
        <v>105.35</v>
      </c>
      <c r="P2974">
        <f>$E2974/$L2974</f>
        <v>123.94117647058823</v>
      </c>
      <c r="Q2974" t="str">
        <f>LEFT($N2974,SEARCH("/",$N2974) - 1)</f>
        <v>theater</v>
      </c>
      <c r="R2974" t="str">
        <f>RIGHT($N2974,LEN($N2974) - SEARCH("/",$N2974))</f>
        <v>plays</v>
      </c>
      <c r="S2974" s="9">
        <f>((($J2974/60)/60)/24)+DATE(1970,1,1)</f>
        <v>42694.110185185185</v>
      </c>
      <c r="T2974" s="9">
        <f>((($I2974/60)/60)/24)+DATE(1970,1,1)</f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IF($D2975=0,0,$E2975*100/$D2975)</f>
        <v>174.8</v>
      </c>
      <c r="P2975">
        <f>$E2975/$L2975</f>
        <v>264.84848484848487</v>
      </c>
      <c r="Q2975" t="str">
        <f>LEFT($N2975,SEARCH("/",$N2975) - 1)</f>
        <v>theater</v>
      </c>
      <c r="R2975" t="str">
        <f>RIGHT($N2975,LEN($N2975) - SEARCH("/",$N2975))</f>
        <v>plays</v>
      </c>
      <c r="S2975" s="9">
        <f>((($J2975/60)/60)/24)+DATE(1970,1,1)</f>
        <v>42341.818379629629</v>
      </c>
      <c r="T2975" s="9">
        <f>((($I2975/60)/60)/24)+DATE(1970,1,1)</f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IF($D2976=0,0,$E2976*100/$D2976)</f>
        <v>102</v>
      </c>
      <c r="P2976">
        <f>$E2976/$L2976</f>
        <v>58.620689655172413</v>
      </c>
      <c r="Q2976" t="str">
        <f>LEFT($N2976,SEARCH("/",$N2976) - 1)</f>
        <v>theater</v>
      </c>
      <c r="R2976" t="str">
        <f>RIGHT($N2976,LEN($N2976) - SEARCH("/",$N2976))</f>
        <v>plays</v>
      </c>
      <c r="S2976" s="9">
        <f>((($J2976/60)/60)/24)+DATE(1970,1,1)</f>
        <v>41880.061006944445</v>
      </c>
      <c r="T2976" s="9">
        <f>((($I2976/60)/60)/24)+DATE(1970,1,1)</f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IF($D2977=0,0,$E2977*100/$D2977)</f>
        <v>100.125</v>
      </c>
      <c r="P2977">
        <f>$E2977/$L2977</f>
        <v>70.884955752212392</v>
      </c>
      <c r="Q2977" t="str">
        <f>LEFT($N2977,SEARCH("/",$N2977) - 1)</f>
        <v>theater</v>
      </c>
      <c r="R2977" t="str">
        <f>RIGHT($N2977,LEN($N2977) - SEARCH("/",$N2977))</f>
        <v>plays</v>
      </c>
      <c r="S2977" s="9">
        <f>((($J2977/60)/60)/24)+DATE(1970,1,1)</f>
        <v>41941.683865740742</v>
      </c>
      <c r="T2977" s="9">
        <f>((($I2977/60)/60)/24)+DATE(1970,1,1)</f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IF($D2978=0,0,$E2978*100/$D2978)</f>
        <v>171.42857142857142</v>
      </c>
      <c r="P2978">
        <f>$E2978/$L2978</f>
        <v>8.5714285714285712</v>
      </c>
      <c r="Q2978" t="str">
        <f>LEFT($N2978,SEARCH("/",$N2978) - 1)</f>
        <v>theater</v>
      </c>
      <c r="R2978" t="str">
        <f>RIGHT($N2978,LEN($N2978) - SEARCH("/",$N2978))</f>
        <v>plays</v>
      </c>
      <c r="S2978" s="9">
        <f>((($J2978/60)/60)/24)+DATE(1970,1,1)</f>
        <v>42425.730671296296</v>
      </c>
      <c r="T2978" s="9">
        <f>((($I2978/60)/60)/24)+DATE(1970,1,1)</f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IF($D2979=0,0,$E2979*100/$D2979)</f>
        <v>113.56666666666666</v>
      </c>
      <c r="P2979">
        <f>$E2979/$L2979</f>
        <v>113.56666666666666</v>
      </c>
      <c r="Q2979" t="str">
        <f>LEFT($N2979,SEARCH("/",$N2979) - 1)</f>
        <v>theater</v>
      </c>
      <c r="R2979" t="str">
        <f>RIGHT($N2979,LEN($N2979) - SEARCH("/",$N2979))</f>
        <v>plays</v>
      </c>
      <c r="S2979" s="9">
        <f>((($J2979/60)/60)/24)+DATE(1970,1,1)</f>
        <v>42026.88118055556</v>
      </c>
      <c r="T2979" s="9">
        <f>((($I2979/60)/60)/24)+DATE(1970,1,1)</f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IF($D2980=0,0,$E2980*100/$D2980)</f>
        <v>129.46666666666667</v>
      </c>
      <c r="P2980">
        <f>$E2980/$L2980</f>
        <v>60.6875</v>
      </c>
      <c r="Q2980" t="str">
        <f>LEFT($N2980,SEARCH("/",$N2980) - 1)</f>
        <v>theater</v>
      </c>
      <c r="R2980" t="str">
        <f>RIGHT($N2980,LEN($N2980) - SEARCH("/",$N2980))</f>
        <v>plays</v>
      </c>
      <c r="S2980" s="9">
        <f>((($J2980/60)/60)/24)+DATE(1970,1,1)</f>
        <v>41922.640590277777</v>
      </c>
      <c r="T2980" s="9">
        <f>((($I2980/60)/60)/24)+DATE(1970,1,1)</f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IF($D2981=0,0,$E2981*100/$D2981)</f>
        <v>101.4</v>
      </c>
      <c r="P2981">
        <f>$E2981/$L2981</f>
        <v>110.21739130434783</v>
      </c>
      <c r="Q2981" t="str">
        <f>LEFT($N2981,SEARCH("/",$N2981) - 1)</f>
        <v>theater</v>
      </c>
      <c r="R2981" t="str">
        <f>RIGHT($N2981,LEN($N2981) - SEARCH("/",$N2981))</f>
        <v>plays</v>
      </c>
      <c r="S2981" s="9">
        <f>((($J2981/60)/60)/24)+DATE(1970,1,1)</f>
        <v>41993.824340277773</v>
      </c>
      <c r="T2981" s="9">
        <f>((($I2981/60)/60)/24)+DATE(1970,1,1)</f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IF($D2982=0,0,$E2982*100/$D2982)</f>
        <v>109.16666666666667</v>
      </c>
      <c r="P2982">
        <f>$E2982/$L2982</f>
        <v>136.45833333333334</v>
      </c>
      <c r="Q2982" t="str">
        <f>LEFT($N2982,SEARCH("/",$N2982) - 1)</f>
        <v>theater</v>
      </c>
      <c r="R2982" t="str">
        <f>RIGHT($N2982,LEN($N2982) - SEARCH("/",$N2982))</f>
        <v>plays</v>
      </c>
      <c r="S2982" s="9">
        <f>((($J2982/60)/60)/24)+DATE(1970,1,1)</f>
        <v>42219.915856481486</v>
      </c>
      <c r="T2982" s="9">
        <f>((($I2982/60)/60)/24)+DATE(1970,1,1)</f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IF($D2983=0,0,$E2983*100/$D2983)</f>
        <v>128.92500000000001</v>
      </c>
      <c r="P2983">
        <f>$E2983/$L2983</f>
        <v>53.164948453608247</v>
      </c>
      <c r="Q2983" t="str">
        <f>LEFT($N2983,SEARCH("/",$N2983) - 1)</f>
        <v>theater</v>
      </c>
      <c r="R2983" t="str">
        <f>RIGHT($N2983,LEN($N2983) - SEARCH("/",$N2983))</f>
        <v>spaces</v>
      </c>
      <c r="S2983" s="9">
        <f>((($J2983/60)/60)/24)+DATE(1970,1,1)</f>
        <v>42225.559675925921</v>
      </c>
      <c r="T2983" s="9">
        <f>((($I2983/60)/60)/24)+DATE(1970,1,1)</f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IF($D2984=0,0,$E2984*100/$D2984)</f>
        <v>102.06</v>
      </c>
      <c r="P2984">
        <f>$E2984/$L2984</f>
        <v>86.491525423728817</v>
      </c>
      <c r="Q2984" t="str">
        <f>LEFT($N2984,SEARCH("/",$N2984) - 1)</f>
        <v>theater</v>
      </c>
      <c r="R2984" t="str">
        <f>RIGHT($N2984,LEN($N2984) - SEARCH("/",$N2984))</f>
        <v>spaces</v>
      </c>
      <c r="S2984" s="9">
        <f>((($J2984/60)/60)/24)+DATE(1970,1,1)</f>
        <v>42381.686840277776</v>
      </c>
      <c r="T2984" s="9">
        <f>((($I2984/60)/60)/24)+DATE(1970,1,1)</f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IF($D2985=0,0,$E2985*100/$D2985)</f>
        <v>146.53957758620689</v>
      </c>
      <c r="P2985">
        <f>$E2985/$L2985</f>
        <v>155.23827397260274</v>
      </c>
      <c r="Q2985" t="str">
        <f>LEFT($N2985,SEARCH("/",$N2985) - 1)</f>
        <v>theater</v>
      </c>
      <c r="R2985" t="str">
        <f>RIGHT($N2985,LEN($N2985) - SEARCH("/",$N2985))</f>
        <v>spaces</v>
      </c>
      <c r="S2985" s="9">
        <f>((($J2985/60)/60)/24)+DATE(1970,1,1)</f>
        <v>41894.632361111115</v>
      </c>
      <c r="T2985" s="9">
        <f>((($I2985/60)/60)/24)+DATE(1970,1,1)</f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IF($D2986=0,0,$E2986*100/$D2986)</f>
        <v>100.352</v>
      </c>
      <c r="P2986">
        <f>$E2986/$L2986</f>
        <v>115.08256880733946</v>
      </c>
      <c r="Q2986" t="str">
        <f>LEFT($N2986,SEARCH("/",$N2986) - 1)</f>
        <v>theater</v>
      </c>
      <c r="R2986" t="str">
        <f>RIGHT($N2986,LEN($N2986) - SEARCH("/",$N2986))</f>
        <v>spaces</v>
      </c>
      <c r="S2986" s="9">
        <f>((($J2986/60)/60)/24)+DATE(1970,1,1)</f>
        <v>42576.278715277775</v>
      </c>
      <c r="T2986" s="9">
        <f>((($I2986/60)/60)/24)+DATE(1970,1,1)</f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IF($D2987=0,0,$E2987*100/$D2987)</f>
        <v>121.65</v>
      </c>
      <c r="P2987">
        <f>$E2987/$L2987</f>
        <v>109.5945945945946</v>
      </c>
      <c r="Q2987" t="str">
        <f>LEFT($N2987,SEARCH("/",$N2987) - 1)</f>
        <v>theater</v>
      </c>
      <c r="R2987" t="str">
        <f>RIGHT($N2987,LEN($N2987) - SEARCH("/",$N2987))</f>
        <v>spaces</v>
      </c>
      <c r="S2987" s="9">
        <f>((($J2987/60)/60)/24)+DATE(1970,1,1)</f>
        <v>42654.973703703698</v>
      </c>
      <c r="T2987" s="9">
        <f>((($I2987/60)/60)/24)+DATE(1970,1,1)</f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IF($D2988=0,0,$E2988*100/$D2988)</f>
        <v>105.5</v>
      </c>
      <c r="P2988">
        <f>$E2988/$L2988</f>
        <v>45.214285714285715</v>
      </c>
      <c r="Q2988" t="str">
        <f>LEFT($N2988,SEARCH("/",$N2988) - 1)</f>
        <v>theater</v>
      </c>
      <c r="R2988" t="str">
        <f>RIGHT($N2988,LEN($N2988) - SEARCH("/",$N2988))</f>
        <v>spaces</v>
      </c>
      <c r="S2988" s="9">
        <f>((($J2988/60)/60)/24)+DATE(1970,1,1)</f>
        <v>42431.500069444446</v>
      </c>
      <c r="T2988" s="9">
        <f>((($I2988/60)/60)/24)+DATE(1970,1,1)</f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IF($D2989=0,0,$E2989*100/$D2989)</f>
        <v>110.4008</v>
      </c>
      <c r="P2989">
        <f>$E2989/$L2989</f>
        <v>104.15169811320754</v>
      </c>
      <c r="Q2989" t="str">
        <f>LEFT($N2989,SEARCH("/",$N2989) - 1)</f>
        <v>theater</v>
      </c>
      <c r="R2989" t="str">
        <f>RIGHT($N2989,LEN($N2989) - SEARCH("/",$N2989))</f>
        <v>spaces</v>
      </c>
      <c r="S2989" s="9">
        <f>((($J2989/60)/60)/24)+DATE(1970,1,1)</f>
        <v>42627.307303240741</v>
      </c>
      <c r="T2989" s="9">
        <f>((($I2989/60)/60)/24)+DATE(1970,1,1)</f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IF($D2990=0,0,$E2990*100/$D2990)</f>
        <v>100</v>
      </c>
      <c r="P2990">
        <f>$E2990/$L2990</f>
        <v>35.714285714285715</v>
      </c>
      <c r="Q2990" t="str">
        <f>LEFT($N2990,SEARCH("/",$N2990) - 1)</f>
        <v>theater</v>
      </c>
      <c r="R2990" t="str">
        <f>RIGHT($N2990,LEN($N2990) - SEARCH("/",$N2990))</f>
        <v>spaces</v>
      </c>
      <c r="S2990" s="9">
        <f>((($J2990/60)/60)/24)+DATE(1970,1,1)</f>
        <v>42511.362048611118</v>
      </c>
      <c r="T2990" s="9">
        <f>((($I2990/60)/60)/24)+DATE(1970,1,1)</f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IF($D2991=0,0,$E2991*100/$D2991)</f>
        <v>176.535</v>
      </c>
      <c r="P2991">
        <f>$E2991/$L2991</f>
        <v>96.997252747252745</v>
      </c>
      <c r="Q2991" t="str">
        <f>LEFT($N2991,SEARCH("/",$N2991) - 1)</f>
        <v>theater</v>
      </c>
      <c r="R2991" t="str">
        <f>RIGHT($N2991,LEN($N2991) - SEARCH("/",$N2991))</f>
        <v>spaces</v>
      </c>
      <c r="S2991" s="9">
        <f>((($J2991/60)/60)/24)+DATE(1970,1,1)</f>
        <v>42337.02039351852</v>
      </c>
      <c r="T2991" s="9">
        <f>((($I2991/60)/60)/24)+DATE(1970,1,1)</f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IF($D2992=0,0,$E2992*100/$D2992)</f>
        <v>100</v>
      </c>
      <c r="P2992">
        <f>$E2992/$L2992</f>
        <v>370.37037037037038</v>
      </c>
      <c r="Q2992" t="str">
        <f>LEFT($N2992,SEARCH("/",$N2992) - 1)</f>
        <v>theater</v>
      </c>
      <c r="R2992" t="str">
        <f>RIGHT($N2992,LEN($N2992) - SEARCH("/",$N2992))</f>
        <v>spaces</v>
      </c>
      <c r="S2992" s="9">
        <f>((($J2992/60)/60)/24)+DATE(1970,1,1)</f>
        <v>42341.57430555555</v>
      </c>
      <c r="T2992" s="9">
        <f>((($I2992/60)/60)/24)+DATE(1970,1,1)</f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IF($D2993=0,0,$E2993*100/$D2993)</f>
        <v>103.29411764705883</v>
      </c>
      <c r="P2993">
        <f>$E2993/$L2993</f>
        <v>94.408602150537632</v>
      </c>
      <c r="Q2993" t="str">
        <f>LEFT($N2993,SEARCH("/",$N2993) - 1)</f>
        <v>theater</v>
      </c>
      <c r="R2993" t="str">
        <f>RIGHT($N2993,LEN($N2993) - SEARCH("/",$N2993))</f>
        <v>spaces</v>
      </c>
      <c r="S2993" s="9">
        <f>((($J2993/60)/60)/24)+DATE(1970,1,1)</f>
        <v>42740.837152777778</v>
      </c>
      <c r="T2993" s="9">
        <f>((($I2993/60)/60)/24)+DATE(1970,1,1)</f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IF($D2994=0,0,$E2994*100/$D2994)</f>
        <v>104.5</v>
      </c>
      <c r="P2994">
        <f>$E2994/$L2994</f>
        <v>48.984375</v>
      </c>
      <c r="Q2994" t="str">
        <f>LEFT($N2994,SEARCH("/",$N2994) - 1)</f>
        <v>theater</v>
      </c>
      <c r="R2994" t="str">
        <f>RIGHT($N2994,LEN($N2994) - SEARCH("/",$N2994))</f>
        <v>spaces</v>
      </c>
      <c r="S2994" s="9">
        <f>((($J2994/60)/60)/24)+DATE(1970,1,1)</f>
        <v>42622.767476851848</v>
      </c>
      <c r="T2994" s="9">
        <f>((($I2994/60)/60)/24)+DATE(1970,1,1)</f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IF($D2995=0,0,$E2995*100/$D2995)</f>
        <v>100.3</v>
      </c>
      <c r="P2995">
        <f>$E2995/$L2995</f>
        <v>45.590909090909093</v>
      </c>
      <c r="Q2995" t="str">
        <f>LEFT($N2995,SEARCH("/",$N2995) - 1)</f>
        <v>theater</v>
      </c>
      <c r="R2995" t="str">
        <f>RIGHT($N2995,LEN($N2995) - SEARCH("/",$N2995))</f>
        <v>spaces</v>
      </c>
      <c r="S2995" s="9">
        <f>((($J2995/60)/60)/24)+DATE(1970,1,1)</f>
        <v>42390.838738425926</v>
      </c>
      <c r="T2995" s="9">
        <f>((($I2995/60)/60)/24)+DATE(1970,1,1)</f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IF($D2996=0,0,$E2996*100/$D2996)</f>
        <v>457.74666666666667</v>
      </c>
      <c r="P2996">
        <f>$E2996/$L2996</f>
        <v>23.275254237288134</v>
      </c>
      <c r="Q2996" t="str">
        <f>LEFT($N2996,SEARCH("/",$N2996) - 1)</f>
        <v>theater</v>
      </c>
      <c r="R2996" t="str">
        <f>RIGHT($N2996,LEN($N2996) - SEARCH("/",$N2996))</f>
        <v>spaces</v>
      </c>
      <c r="S2996" s="9">
        <f>((($J2996/60)/60)/24)+DATE(1970,1,1)</f>
        <v>41885.478842592594</v>
      </c>
      <c r="T2996" s="9">
        <f>((($I2996/60)/60)/24)+DATE(1970,1,1)</f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IF($D2997=0,0,$E2997*100/$D2997)</f>
        <v>104.96</v>
      </c>
      <c r="P2997">
        <f>$E2997/$L2997</f>
        <v>63.2289156626506</v>
      </c>
      <c r="Q2997" t="str">
        <f>LEFT($N2997,SEARCH("/",$N2997) - 1)</f>
        <v>theater</v>
      </c>
      <c r="R2997" t="str">
        <f>RIGHT($N2997,LEN($N2997) - SEARCH("/",$N2997))</f>
        <v>spaces</v>
      </c>
      <c r="S2997" s="9">
        <f>((($J2997/60)/60)/24)+DATE(1970,1,1)</f>
        <v>42724.665173611109</v>
      </c>
      <c r="T2997" s="9">
        <f>((($I2997/60)/60)/24)+DATE(1970,1,1)</f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IF($D2998=0,0,$E2998*100/$D2998)</f>
        <v>171.94285714285715</v>
      </c>
      <c r="P2998">
        <f>$E2998/$L2998</f>
        <v>153.5204081632653</v>
      </c>
      <c r="Q2998" t="str">
        <f>LEFT($N2998,SEARCH("/",$N2998) - 1)</f>
        <v>theater</v>
      </c>
      <c r="R2998" t="str">
        <f>RIGHT($N2998,LEN($N2998) - SEARCH("/",$N2998))</f>
        <v>spaces</v>
      </c>
      <c r="S2998" s="9">
        <f>((($J2998/60)/60)/24)+DATE(1970,1,1)</f>
        <v>42090.912500000006</v>
      </c>
      <c r="T2998" s="9">
        <f>((($I2998/60)/60)/24)+DATE(1970,1,1)</f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IF($D2999=0,0,$E2999*100/$D2999)</f>
        <v>103.73</v>
      </c>
      <c r="P2999">
        <f>$E2999/$L2999</f>
        <v>90.2</v>
      </c>
      <c r="Q2999" t="str">
        <f>LEFT($N2999,SEARCH("/",$N2999) - 1)</f>
        <v>theater</v>
      </c>
      <c r="R2999" t="str">
        <f>RIGHT($N2999,LEN($N2999) - SEARCH("/",$N2999))</f>
        <v>spaces</v>
      </c>
      <c r="S2999" s="9">
        <f>((($J2999/60)/60)/24)+DATE(1970,1,1)</f>
        <v>42775.733715277776</v>
      </c>
      <c r="T2999" s="9">
        <f>((($I2999/60)/60)/24)+DATE(1970,1,1)</f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IF($D3000=0,0,$E3000*100/$D3000)</f>
        <v>103.029</v>
      </c>
      <c r="P3000">
        <f>$E3000/$L3000</f>
        <v>118.97113163972287</v>
      </c>
      <c r="Q3000" t="str">
        <f>LEFT($N3000,SEARCH("/",$N3000) - 1)</f>
        <v>theater</v>
      </c>
      <c r="R3000" t="str">
        <f>RIGHT($N3000,LEN($N3000) - SEARCH("/",$N3000))</f>
        <v>spaces</v>
      </c>
      <c r="S3000" s="9">
        <f>((($J3000/60)/60)/24)+DATE(1970,1,1)</f>
        <v>41778.193622685183</v>
      </c>
      <c r="T3000" s="9">
        <f>((($I3000/60)/60)/24)+DATE(1970,1,1)</f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IF($D3001=0,0,$E3001*100/$D3001)</f>
        <v>118.88888888888889</v>
      </c>
      <c r="P3001">
        <f>$E3001/$L3001</f>
        <v>80.25</v>
      </c>
      <c r="Q3001" t="str">
        <f>LEFT($N3001,SEARCH("/",$N3001) - 1)</f>
        <v>theater</v>
      </c>
      <c r="R3001" t="str">
        <f>RIGHT($N3001,LEN($N3001) - SEARCH("/",$N3001))</f>
        <v>spaces</v>
      </c>
      <c r="S3001" s="9">
        <f>((($J3001/60)/60)/24)+DATE(1970,1,1)</f>
        <v>42780.740277777775</v>
      </c>
      <c r="T3001" s="9">
        <f>((($I3001/60)/60)/24)+DATE(1970,1,1)</f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IF($D3002=0,0,$E3002*100/$D3002)</f>
        <v>100</v>
      </c>
      <c r="P3002">
        <f>$E3002/$L3002</f>
        <v>62.5</v>
      </c>
      <c r="Q3002" t="str">
        <f>LEFT($N3002,SEARCH("/",$N3002) - 1)</f>
        <v>theater</v>
      </c>
      <c r="R3002" t="str">
        <f>RIGHT($N3002,LEN($N3002) - SEARCH("/",$N3002))</f>
        <v>spaces</v>
      </c>
      <c r="S3002" s="9">
        <f>((($J3002/60)/60)/24)+DATE(1970,1,1)</f>
        <v>42752.827199074076</v>
      </c>
      <c r="T3002" s="9">
        <f>((($I3002/60)/60)/24)+DATE(1970,1,1)</f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IF($D3003=0,0,$E3003*100/$D3003)</f>
        <v>318.699889104519</v>
      </c>
      <c r="P3003">
        <f>$E3003/$L3003</f>
        <v>131.37719999999999</v>
      </c>
      <c r="Q3003" t="str">
        <f>LEFT($N3003,SEARCH("/",$N3003) - 1)</f>
        <v>theater</v>
      </c>
      <c r="R3003" t="str">
        <f>RIGHT($N3003,LEN($N3003) - SEARCH("/",$N3003))</f>
        <v>spaces</v>
      </c>
      <c r="S3003" s="9">
        <f>((($J3003/60)/60)/24)+DATE(1970,1,1)</f>
        <v>42534.895625000005</v>
      </c>
      <c r="T3003" s="9">
        <f>((($I3003/60)/60)/24)+DATE(1970,1,1)</f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IF($D3004=0,0,$E3004*100/$D3004)</f>
        <v>108.50614285714286</v>
      </c>
      <c r="P3004">
        <f>$E3004/$L3004</f>
        <v>73.032980769230775</v>
      </c>
      <c r="Q3004" t="str">
        <f>LEFT($N3004,SEARCH("/",$N3004) - 1)</f>
        <v>theater</v>
      </c>
      <c r="R3004" t="str">
        <f>RIGHT($N3004,LEN($N3004) - SEARCH("/",$N3004))</f>
        <v>spaces</v>
      </c>
      <c r="S3004" s="9">
        <f>((($J3004/60)/60)/24)+DATE(1970,1,1)</f>
        <v>41239.83625</v>
      </c>
      <c r="T3004" s="9">
        <f>((($I3004/60)/60)/24)+DATE(1970,1,1)</f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IF($D3005=0,0,$E3005*100/$D3005)</f>
        <v>101.16666666666667</v>
      </c>
      <c r="P3005">
        <f>$E3005/$L3005</f>
        <v>178.52941176470588</v>
      </c>
      <c r="Q3005" t="str">
        <f>LEFT($N3005,SEARCH("/",$N3005) - 1)</f>
        <v>theater</v>
      </c>
      <c r="R3005" t="str">
        <f>RIGHT($N3005,LEN($N3005) - SEARCH("/",$N3005))</f>
        <v>spaces</v>
      </c>
      <c r="S3005" s="9">
        <f>((($J3005/60)/60)/24)+DATE(1970,1,1)</f>
        <v>42398.849259259259</v>
      </c>
      <c r="T3005" s="9">
        <f>((($I3005/60)/60)/24)+DATE(1970,1,1)</f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IF($D3006=0,0,$E3006*100/$D3006)</f>
        <v>112.815</v>
      </c>
      <c r="P3006">
        <f>$E3006/$L3006</f>
        <v>162.90974729241879</v>
      </c>
      <c r="Q3006" t="str">
        <f>LEFT($N3006,SEARCH("/",$N3006) - 1)</f>
        <v>theater</v>
      </c>
      <c r="R3006" t="str">
        <f>RIGHT($N3006,LEN($N3006) - SEARCH("/",$N3006))</f>
        <v>spaces</v>
      </c>
      <c r="S3006" s="9">
        <f>((($J3006/60)/60)/24)+DATE(1970,1,1)</f>
        <v>41928.881064814814</v>
      </c>
      <c r="T3006" s="9">
        <f>((($I3006/60)/60)/24)+DATE(1970,1,1)</f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IF($D3007=0,0,$E3007*100/$D3007)</f>
        <v>120.49622641509434</v>
      </c>
      <c r="P3007">
        <f>$E3007/$L3007</f>
        <v>108.24237288135593</v>
      </c>
      <c r="Q3007" t="str">
        <f>LEFT($N3007,SEARCH("/",$N3007) - 1)</f>
        <v>theater</v>
      </c>
      <c r="R3007" t="str">
        <f>RIGHT($N3007,LEN($N3007) - SEARCH("/",$N3007))</f>
        <v>spaces</v>
      </c>
      <c r="S3007" s="9">
        <f>((($J3007/60)/60)/24)+DATE(1970,1,1)</f>
        <v>41888.674826388888</v>
      </c>
      <c r="T3007" s="9">
        <f>((($I3007/60)/60)/24)+DATE(1970,1,1)</f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IF($D3008=0,0,$E3008*100/$D3008)</f>
        <v>107.75</v>
      </c>
      <c r="P3008">
        <f>$E3008/$L3008</f>
        <v>88.865979381443296</v>
      </c>
      <c r="Q3008" t="str">
        <f>LEFT($N3008,SEARCH("/",$N3008) - 1)</f>
        <v>theater</v>
      </c>
      <c r="R3008" t="str">
        <f>RIGHT($N3008,LEN($N3008) - SEARCH("/",$N3008))</f>
        <v>spaces</v>
      </c>
      <c r="S3008" s="9">
        <f>((($J3008/60)/60)/24)+DATE(1970,1,1)</f>
        <v>41957.756840277783</v>
      </c>
      <c r="T3008" s="9">
        <f>((($I3008/60)/60)/24)+DATE(1970,1,1)</f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IF($D3009=0,0,$E3009*100/$D3009)</f>
        <v>180</v>
      </c>
      <c r="P3009">
        <f>$E3009/$L3009</f>
        <v>54</v>
      </c>
      <c r="Q3009" t="str">
        <f>LEFT($N3009,SEARCH("/",$N3009) - 1)</f>
        <v>theater</v>
      </c>
      <c r="R3009" t="str">
        <f>RIGHT($N3009,LEN($N3009) - SEARCH("/",$N3009))</f>
        <v>spaces</v>
      </c>
      <c r="S3009" s="9">
        <f>((($J3009/60)/60)/24)+DATE(1970,1,1)</f>
        <v>42098.216238425928</v>
      </c>
      <c r="T3009" s="9">
        <f>((($I3009/60)/60)/24)+DATE(1970,1,1)</f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IF($D3010=0,0,$E3010*100/$D3010)</f>
        <v>101.16666666666667</v>
      </c>
      <c r="P3010">
        <f>$E3010/$L3010</f>
        <v>116.73076923076923</v>
      </c>
      <c r="Q3010" t="str">
        <f>LEFT($N3010,SEARCH("/",$N3010) - 1)</f>
        <v>theater</v>
      </c>
      <c r="R3010" t="str">
        <f>RIGHT($N3010,LEN($N3010) - SEARCH("/",$N3010))</f>
        <v>spaces</v>
      </c>
      <c r="S3010" s="9">
        <f>((($J3010/60)/60)/24)+DATE(1970,1,1)</f>
        <v>42360.212025462963</v>
      </c>
      <c r="T3010" s="9">
        <f>((($I3010/60)/60)/24)+DATE(1970,1,1)</f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IF($D3011=0,0,$E3011*100/$D3011)</f>
        <v>119.756</v>
      </c>
      <c r="P3011">
        <f>$E3011/$L3011</f>
        <v>233.8984375</v>
      </c>
      <c r="Q3011" t="str">
        <f>LEFT($N3011,SEARCH("/",$N3011) - 1)</f>
        <v>theater</v>
      </c>
      <c r="R3011" t="str">
        <f>RIGHT($N3011,LEN($N3011) - SEARCH("/",$N3011))</f>
        <v>spaces</v>
      </c>
      <c r="S3011" s="9">
        <f>((($J3011/60)/60)/24)+DATE(1970,1,1)</f>
        <v>41939.569907407407</v>
      </c>
      <c r="T3011" s="9">
        <f>((($I3011/60)/60)/24)+DATE(1970,1,1)</f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IF($D3012=0,0,$E3012*100/$D3012)</f>
        <v>158</v>
      </c>
      <c r="P3012">
        <f>$E3012/$L3012</f>
        <v>158</v>
      </c>
      <c r="Q3012" t="str">
        <f>LEFT($N3012,SEARCH("/",$N3012) - 1)</f>
        <v>theater</v>
      </c>
      <c r="R3012" t="str">
        <f>RIGHT($N3012,LEN($N3012) - SEARCH("/",$N3012))</f>
        <v>spaces</v>
      </c>
      <c r="S3012" s="9">
        <f>((($J3012/60)/60)/24)+DATE(1970,1,1)</f>
        <v>41996.832395833335</v>
      </c>
      <c r="T3012" s="9">
        <f>((($I3012/60)/60)/24)+DATE(1970,1,1)</f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IF($D3013=0,0,$E3013*100/$D3013)</f>
        <v>123.66666666666667</v>
      </c>
      <c r="P3013">
        <f>$E3013/$L3013</f>
        <v>14.84</v>
      </c>
      <c r="Q3013" t="str">
        <f>LEFT($N3013,SEARCH("/",$N3013) - 1)</f>
        <v>theater</v>
      </c>
      <c r="R3013" t="str">
        <f>RIGHT($N3013,LEN($N3013) - SEARCH("/",$N3013))</f>
        <v>spaces</v>
      </c>
      <c r="S3013" s="9">
        <f>((($J3013/60)/60)/24)+DATE(1970,1,1)</f>
        <v>42334.468935185185</v>
      </c>
      <c r="T3013" s="9">
        <f>((($I3013/60)/60)/24)+DATE(1970,1,1)</f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IF($D3014=0,0,$E3014*100/$D3014)</f>
        <v>117.125</v>
      </c>
      <c r="P3014">
        <f>$E3014/$L3014</f>
        <v>85.181818181818187</v>
      </c>
      <c r="Q3014" t="str">
        <f>LEFT($N3014,SEARCH("/",$N3014) - 1)</f>
        <v>theater</v>
      </c>
      <c r="R3014" t="str">
        <f>RIGHT($N3014,LEN($N3014) - SEARCH("/",$N3014))</f>
        <v>spaces</v>
      </c>
      <c r="S3014" s="9">
        <f>((($J3014/60)/60)/24)+DATE(1970,1,1)</f>
        <v>42024.702893518523</v>
      </c>
      <c r="T3014" s="9">
        <f>((($I3014/60)/60)/24)+DATE(1970,1,1)</f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IF($D3015=0,0,$E3015*100/$D3015)</f>
        <v>156.96</v>
      </c>
      <c r="P3015">
        <f>$E3015/$L3015</f>
        <v>146.69158878504672</v>
      </c>
      <c r="Q3015" t="str">
        <f>LEFT($N3015,SEARCH("/",$N3015) - 1)</f>
        <v>theater</v>
      </c>
      <c r="R3015" t="str">
        <f>RIGHT($N3015,LEN($N3015) - SEARCH("/",$N3015))</f>
        <v>spaces</v>
      </c>
      <c r="S3015" s="9">
        <f>((($J3015/60)/60)/24)+DATE(1970,1,1)</f>
        <v>42146.836215277777</v>
      </c>
      <c r="T3015" s="9">
        <f>((($I3015/60)/60)/24)+DATE(1970,1,1)</f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IF($D3016=0,0,$E3016*100/$D3016)</f>
        <v>113.104</v>
      </c>
      <c r="P3016">
        <f>$E3016/$L3016</f>
        <v>50.764811490125673</v>
      </c>
      <c r="Q3016" t="str">
        <f>LEFT($N3016,SEARCH("/",$N3016) - 1)</f>
        <v>theater</v>
      </c>
      <c r="R3016" t="str">
        <f>RIGHT($N3016,LEN($N3016) - SEARCH("/",$N3016))</f>
        <v>spaces</v>
      </c>
      <c r="S3016" s="9">
        <f>((($J3016/60)/60)/24)+DATE(1970,1,1)</f>
        <v>41920.123611111114</v>
      </c>
      <c r="T3016" s="9">
        <f>((($I3016/60)/60)/24)+DATE(1970,1,1)</f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IF($D3017=0,0,$E3017*100/$D3017)</f>
        <v>103.17647058823529</v>
      </c>
      <c r="P3017">
        <f>$E3017/$L3017</f>
        <v>87.7</v>
      </c>
      <c r="Q3017" t="str">
        <f>LEFT($N3017,SEARCH("/",$N3017) - 1)</f>
        <v>theater</v>
      </c>
      <c r="R3017" t="str">
        <f>RIGHT($N3017,LEN($N3017) - SEARCH("/",$N3017))</f>
        <v>spaces</v>
      </c>
      <c r="S3017" s="9">
        <f>((($J3017/60)/60)/24)+DATE(1970,1,1)</f>
        <v>41785.72729166667</v>
      </c>
      <c r="T3017" s="9">
        <f>((($I3017/60)/60)/24)+DATE(1970,1,1)</f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IF($D3018=0,0,$E3018*100/$D3018)</f>
        <v>102.61176470588235</v>
      </c>
      <c r="P3018">
        <f>$E3018/$L3018</f>
        <v>242.27777777777777</v>
      </c>
      <c r="Q3018" t="str">
        <f>LEFT($N3018,SEARCH("/",$N3018) - 1)</f>
        <v>theater</v>
      </c>
      <c r="R3018" t="str">
        <f>RIGHT($N3018,LEN($N3018) - SEARCH("/",$N3018))</f>
        <v>spaces</v>
      </c>
      <c r="S3018" s="9">
        <f>((($J3018/60)/60)/24)+DATE(1970,1,1)</f>
        <v>41778.548055555555</v>
      </c>
      <c r="T3018" s="9">
        <f>((($I3018/60)/60)/24)+DATE(1970,1,1)</f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IF($D3019=0,0,$E3019*100/$D3019)</f>
        <v>105.84090909090909</v>
      </c>
      <c r="P3019">
        <f>$E3019/$L3019</f>
        <v>146.44654088050314</v>
      </c>
      <c r="Q3019" t="str">
        <f>LEFT($N3019,SEARCH("/",$N3019) - 1)</f>
        <v>theater</v>
      </c>
      <c r="R3019" t="str">
        <f>RIGHT($N3019,LEN($N3019) - SEARCH("/",$N3019))</f>
        <v>spaces</v>
      </c>
      <c r="S3019" s="9">
        <f>((($J3019/60)/60)/24)+DATE(1970,1,1)</f>
        <v>41841.850034722222</v>
      </c>
      <c r="T3019" s="9">
        <f>((($I3019/60)/60)/24)+DATE(1970,1,1)</f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IF($D3020=0,0,$E3020*100/$D3020)</f>
        <v>100.71428571428571</v>
      </c>
      <c r="P3020">
        <f>$E3020/$L3020</f>
        <v>103.17073170731707</v>
      </c>
      <c r="Q3020" t="str">
        <f>LEFT($N3020,SEARCH("/",$N3020) - 1)</f>
        <v>theater</v>
      </c>
      <c r="R3020" t="str">
        <f>RIGHT($N3020,LEN($N3020) - SEARCH("/",$N3020))</f>
        <v>spaces</v>
      </c>
      <c r="S3020" s="9">
        <f>((($J3020/60)/60)/24)+DATE(1970,1,1)</f>
        <v>42163.29833333334</v>
      </c>
      <c r="T3020" s="9">
        <f>((($I3020/60)/60)/24)+DATE(1970,1,1)</f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IF($D3021=0,0,$E3021*100/$D3021)</f>
        <v>121.23333333333333</v>
      </c>
      <c r="P3021">
        <f>$E3021/$L3021</f>
        <v>80.464601769911511</v>
      </c>
      <c r="Q3021" t="str">
        <f>LEFT($N3021,SEARCH("/",$N3021) - 1)</f>
        <v>theater</v>
      </c>
      <c r="R3021" t="str">
        <f>RIGHT($N3021,LEN($N3021) - SEARCH("/",$N3021))</f>
        <v>spaces</v>
      </c>
      <c r="S3021" s="9">
        <f>((($J3021/60)/60)/24)+DATE(1970,1,1)</f>
        <v>41758.833564814813</v>
      </c>
      <c r="T3021" s="9">
        <f>((($I3021/60)/60)/24)+DATE(1970,1,1)</f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IF($D3022=0,0,$E3022*100/$D3022)</f>
        <v>100.57142857142857</v>
      </c>
      <c r="P3022">
        <f>$E3022/$L3022</f>
        <v>234.66666666666666</v>
      </c>
      <c r="Q3022" t="str">
        <f>LEFT($N3022,SEARCH("/",$N3022) - 1)</f>
        <v>theater</v>
      </c>
      <c r="R3022" t="str">
        <f>RIGHT($N3022,LEN($N3022) - SEARCH("/",$N3022))</f>
        <v>spaces</v>
      </c>
      <c r="S3022" s="9">
        <f>((($J3022/60)/60)/24)+DATE(1970,1,1)</f>
        <v>42170.846446759257</v>
      </c>
      <c r="T3022" s="9">
        <f>((($I3022/60)/60)/24)+DATE(1970,1,1)</f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IF($D3023=0,0,$E3023*100/$D3023)</f>
        <v>116.02222222222223</v>
      </c>
      <c r="P3023">
        <f>$E3023/$L3023</f>
        <v>50.689320388349515</v>
      </c>
      <c r="Q3023" t="str">
        <f>LEFT($N3023,SEARCH("/",$N3023) - 1)</f>
        <v>theater</v>
      </c>
      <c r="R3023" t="str">
        <f>RIGHT($N3023,LEN($N3023) - SEARCH("/",$N3023))</f>
        <v>spaces</v>
      </c>
      <c r="S3023" s="9">
        <f>((($J3023/60)/60)/24)+DATE(1970,1,1)</f>
        <v>42660.618854166663</v>
      </c>
      <c r="T3023" s="9">
        <f>((($I3023/60)/60)/24)+DATE(1970,1,1)</f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IF($D3024=0,0,$E3024*100/$D3024)</f>
        <v>100.88</v>
      </c>
      <c r="P3024">
        <f>$E3024/$L3024</f>
        <v>162.70967741935485</v>
      </c>
      <c r="Q3024" t="str">
        <f>LEFT($N3024,SEARCH("/",$N3024) - 1)</f>
        <v>theater</v>
      </c>
      <c r="R3024" t="str">
        <f>RIGHT($N3024,LEN($N3024) - SEARCH("/",$N3024))</f>
        <v>spaces</v>
      </c>
      <c r="S3024" s="9">
        <f>((($J3024/60)/60)/24)+DATE(1970,1,1)</f>
        <v>42564.95380787037</v>
      </c>
      <c r="T3024" s="9">
        <f>((($I3024/60)/60)/24)+DATE(1970,1,1)</f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IF($D3025=0,0,$E3025*100/$D3025)</f>
        <v>103</v>
      </c>
      <c r="P3025">
        <f>$E3025/$L3025</f>
        <v>120.16666666666667</v>
      </c>
      <c r="Q3025" t="str">
        <f>LEFT($N3025,SEARCH("/",$N3025) - 1)</f>
        <v>theater</v>
      </c>
      <c r="R3025" t="str">
        <f>RIGHT($N3025,LEN($N3025) - SEARCH("/",$N3025))</f>
        <v>spaces</v>
      </c>
      <c r="S3025" s="9">
        <f>((($J3025/60)/60)/24)+DATE(1970,1,1)</f>
        <v>42121.675763888896</v>
      </c>
      <c r="T3025" s="9">
        <f>((($I3025/60)/60)/24)+DATE(1970,1,1)</f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IF($D3026=0,0,$E3026*100/$D3026)</f>
        <v>246.42</v>
      </c>
      <c r="P3026">
        <f>$E3026/$L3026</f>
        <v>67.697802197802204</v>
      </c>
      <c r="Q3026" t="str">
        <f>LEFT($N3026,SEARCH("/",$N3026) - 1)</f>
        <v>theater</v>
      </c>
      <c r="R3026" t="str">
        <f>RIGHT($N3026,LEN($N3026) - SEARCH("/",$N3026))</f>
        <v>spaces</v>
      </c>
      <c r="S3026" s="9">
        <f>((($J3026/60)/60)/24)+DATE(1970,1,1)</f>
        <v>41158.993923611109</v>
      </c>
      <c r="T3026" s="9">
        <f>((($I3026/60)/60)/24)+DATE(1970,1,1)</f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IF($D3027=0,0,$E3027*100/$D3027)</f>
        <v>302.2</v>
      </c>
      <c r="P3027">
        <f>$E3027/$L3027</f>
        <v>52.103448275862071</v>
      </c>
      <c r="Q3027" t="str">
        <f>LEFT($N3027,SEARCH("/",$N3027) - 1)</f>
        <v>theater</v>
      </c>
      <c r="R3027" t="str">
        <f>RIGHT($N3027,LEN($N3027) - SEARCH("/",$N3027))</f>
        <v>spaces</v>
      </c>
      <c r="S3027" s="9">
        <f>((($J3027/60)/60)/24)+DATE(1970,1,1)</f>
        <v>41761.509409722225</v>
      </c>
      <c r="T3027" s="9">
        <f>((($I3027/60)/60)/24)+DATE(1970,1,1)</f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IF($D3028=0,0,$E3028*100/$D3028)</f>
        <v>143.33333333333334</v>
      </c>
      <c r="P3028">
        <f>$E3028/$L3028</f>
        <v>51.6</v>
      </c>
      <c r="Q3028" t="str">
        <f>LEFT($N3028,SEARCH("/",$N3028) - 1)</f>
        <v>theater</v>
      </c>
      <c r="R3028" t="str">
        <f>RIGHT($N3028,LEN($N3028) - SEARCH("/",$N3028))</f>
        <v>spaces</v>
      </c>
      <c r="S3028" s="9">
        <f>((($J3028/60)/60)/24)+DATE(1970,1,1)</f>
        <v>42783.459398148145</v>
      </c>
      <c r="T3028" s="9">
        <f>((($I3028/60)/60)/24)+DATE(1970,1,1)</f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IF($D3029=0,0,$E3029*100/$D3029)</f>
        <v>131.44</v>
      </c>
      <c r="P3029">
        <f>$E3029/$L3029</f>
        <v>164.3</v>
      </c>
      <c r="Q3029" t="str">
        <f>LEFT($N3029,SEARCH("/",$N3029) - 1)</f>
        <v>theater</v>
      </c>
      <c r="R3029" t="str">
        <f>RIGHT($N3029,LEN($N3029) - SEARCH("/",$N3029))</f>
        <v>spaces</v>
      </c>
      <c r="S3029" s="9">
        <f>((($J3029/60)/60)/24)+DATE(1970,1,1)</f>
        <v>42053.704293981486</v>
      </c>
      <c r="T3029" s="9">
        <f>((($I3029/60)/60)/24)+DATE(1970,1,1)</f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IF($D3030=0,0,$E3030*100/$D3030)</f>
        <v>168.02</v>
      </c>
      <c r="P3030">
        <f>$E3030/$L3030</f>
        <v>84.858585858585855</v>
      </c>
      <c r="Q3030" t="str">
        <f>LEFT($N3030,SEARCH("/",$N3030) - 1)</f>
        <v>theater</v>
      </c>
      <c r="R3030" t="str">
        <f>RIGHT($N3030,LEN($N3030) - SEARCH("/",$N3030))</f>
        <v>spaces</v>
      </c>
      <c r="S3030" s="9">
        <f>((($J3030/60)/60)/24)+DATE(1970,1,1)</f>
        <v>42567.264178240745</v>
      </c>
      <c r="T3030" s="9">
        <f>((($I3030/60)/60)/24)+DATE(1970,1,1)</f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IF($D3031=0,0,$E3031*100/$D3031)</f>
        <v>109.67666666666666</v>
      </c>
      <c r="P3031">
        <f>$E3031/$L3031</f>
        <v>94.548850574712645</v>
      </c>
      <c r="Q3031" t="str">
        <f>LEFT($N3031,SEARCH("/",$N3031) - 1)</f>
        <v>theater</v>
      </c>
      <c r="R3031" t="str">
        <f>RIGHT($N3031,LEN($N3031) - SEARCH("/",$N3031))</f>
        <v>spaces</v>
      </c>
      <c r="S3031" s="9">
        <f>((($J3031/60)/60)/24)+DATE(1970,1,1)</f>
        <v>41932.708877314813</v>
      </c>
      <c r="T3031" s="9">
        <f>((($I3031/60)/60)/24)+DATE(1970,1,1)</f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IF($D3032=0,0,$E3032*100/$D3032)</f>
        <v>106.68571428571428</v>
      </c>
      <c r="P3032">
        <f>$E3032/$L3032</f>
        <v>45.536585365853661</v>
      </c>
      <c r="Q3032" t="str">
        <f>LEFT($N3032,SEARCH("/",$N3032) - 1)</f>
        <v>theater</v>
      </c>
      <c r="R3032" t="str">
        <f>RIGHT($N3032,LEN($N3032) - SEARCH("/",$N3032))</f>
        <v>spaces</v>
      </c>
      <c r="S3032" s="9">
        <f>((($J3032/60)/60)/24)+DATE(1970,1,1)</f>
        <v>42233.747349537036</v>
      </c>
      <c r="T3032" s="9">
        <f>((($I3032/60)/60)/24)+DATE(1970,1,1)</f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IF($D3033=0,0,$E3033*100/$D3033)</f>
        <v>100</v>
      </c>
      <c r="P3033">
        <f>$E3033/$L3033</f>
        <v>51.724137931034484</v>
      </c>
      <c r="Q3033" t="str">
        <f>LEFT($N3033,SEARCH("/",$N3033) - 1)</f>
        <v>theater</v>
      </c>
      <c r="R3033" t="str">
        <f>RIGHT($N3033,LEN($N3033) - SEARCH("/",$N3033))</f>
        <v>spaces</v>
      </c>
      <c r="S3033" s="9">
        <f>((($J3033/60)/60)/24)+DATE(1970,1,1)</f>
        <v>42597.882488425923</v>
      </c>
      <c r="T3033" s="9">
        <f>((($I3033/60)/60)/24)+DATE(1970,1,1)</f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IF($D3034=0,0,$E3034*100/$D3034)</f>
        <v>127.2</v>
      </c>
      <c r="P3034">
        <f>$E3034/$L3034</f>
        <v>50.88</v>
      </c>
      <c r="Q3034" t="str">
        <f>LEFT($N3034,SEARCH("/",$N3034) - 1)</f>
        <v>theater</v>
      </c>
      <c r="R3034" t="str">
        <f>RIGHT($N3034,LEN($N3034) - SEARCH("/",$N3034))</f>
        <v>spaces</v>
      </c>
      <c r="S3034" s="9">
        <f>((($J3034/60)/60)/24)+DATE(1970,1,1)</f>
        <v>42228.044664351852</v>
      </c>
      <c r="T3034" s="9">
        <f>((($I3034/60)/60)/24)+DATE(1970,1,1)</f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IF($D3035=0,0,$E3035*100/$D3035)</f>
        <v>146.53333333333333</v>
      </c>
      <c r="P3035">
        <f>$E3035/$L3035</f>
        <v>191.13043478260869</v>
      </c>
      <c r="Q3035" t="str">
        <f>LEFT($N3035,SEARCH("/",$N3035) - 1)</f>
        <v>theater</v>
      </c>
      <c r="R3035" t="str">
        <f>RIGHT($N3035,LEN($N3035) - SEARCH("/",$N3035))</f>
        <v>spaces</v>
      </c>
      <c r="S3035" s="9">
        <f>((($J3035/60)/60)/24)+DATE(1970,1,1)</f>
        <v>42570.110243055555</v>
      </c>
      <c r="T3035" s="9">
        <f>((($I3035/60)/60)/24)+DATE(1970,1,1)</f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IF($D3036=0,0,$E3036*100/$D3036)</f>
        <v>112.536</v>
      </c>
      <c r="P3036">
        <f>$E3036/$L3036</f>
        <v>89.314285714285717</v>
      </c>
      <c r="Q3036" t="str">
        <f>LEFT($N3036,SEARCH("/",$N3036) - 1)</f>
        <v>theater</v>
      </c>
      <c r="R3036" t="str">
        <f>RIGHT($N3036,LEN($N3036) - SEARCH("/",$N3036))</f>
        <v>spaces</v>
      </c>
      <c r="S3036" s="9">
        <f>((($J3036/60)/60)/24)+DATE(1970,1,1)</f>
        <v>42644.535358796296</v>
      </c>
      <c r="T3036" s="9">
        <f>((($I3036/60)/60)/24)+DATE(1970,1,1)</f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IF($D3037=0,0,$E3037*100/$D3037)</f>
        <v>108.78684</v>
      </c>
      <c r="P3037">
        <f>$E3037/$L3037</f>
        <v>88.588631921824103</v>
      </c>
      <c r="Q3037" t="str">
        <f>LEFT($N3037,SEARCH("/",$N3037) - 1)</f>
        <v>theater</v>
      </c>
      <c r="R3037" t="str">
        <f>RIGHT($N3037,LEN($N3037) - SEARCH("/",$N3037))</f>
        <v>spaces</v>
      </c>
      <c r="S3037" s="9">
        <f>((($J3037/60)/60)/24)+DATE(1970,1,1)</f>
        <v>41368.560289351852</v>
      </c>
      <c r="T3037" s="9">
        <f>((($I3037/60)/60)/24)+DATE(1970,1,1)</f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IF($D3038=0,0,$E3038*100/$D3038)</f>
        <v>126.732</v>
      </c>
      <c r="P3038">
        <f>$E3038/$L3038</f>
        <v>96.300911854103347</v>
      </c>
      <c r="Q3038" t="str">
        <f>LEFT($N3038,SEARCH("/",$N3038) - 1)</f>
        <v>theater</v>
      </c>
      <c r="R3038" t="str">
        <f>RIGHT($N3038,LEN($N3038) - SEARCH("/",$N3038))</f>
        <v>spaces</v>
      </c>
      <c r="S3038" s="9">
        <f>((($J3038/60)/60)/24)+DATE(1970,1,1)</f>
        <v>41466.785231481481</v>
      </c>
      <c r="T3038" s="9">
        <f>((($I3038/60)/60)/24)+DATE(1970,1,1)</f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IF($D3039=0,0,$E3039*100/$D3039)</f>
        <v>213.2</v>
      </c>
      <c r="P3039">
        <f>$E3039/$L3039</f>
        <v>33.3125</v>
      </c>
      <c r="Q3039" t="str">
        <f>LEFT($N3039,SEARCH("/",$N3039) - 1)</f>
        <v>theater</v>
      </c>
      <c r="R3039" t="str">
        <f>RIGHT($N3039,LEN($N3039) - SEARCH("/",$N3039))</f>
        <v>spaces</v>
      </c>
      <c r="S3039" s="9">
        <f>((($J3039/60)/60)/24)+DATE(1970,1,1)</f>
        <v>40378.893206018518</v>
      </c>
      <c r="T3039" s="9">
        <f>((($I3039/60)/60)/24)+DATE(1970,1,1)</f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IF($D3040=0,0,$E3040*100/$D3040)</f>
        <v>100.5</v>
      </c>
      <c r="P3040">
        <f>$E3040/$L3040</f>
        <v>37.222222222222221</v>
      </c>
      <c r="Q3040" t="str">
        <f>LEFT($N3040,SEARCH("/",$N3040) - 1)</f>
        <v>theater</v>
      </c>
      <c r="R3040" t="str">
        <f>RIGHT($N3040,LEN($N3040) - SEARCH("/",$N3040))</f>
        <v>spaces</v>
      </c>
      <c r="S3040" s="9">
        <f>((($J3040/60)/60)/24)+DATE(1970,1,1)</f>
        <v>42373.252280092594</v>
      </c>
      <c r="T3040" s="9">
        <f>((($I3040/60)/60)/24)+DATE(1970,1,1)</f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IF($D3041=0,0,$E3041*100/$D3041)</f>
        <v>108.7139</v>
      </c>
      <c r="P3041">
        <f>$E3041/$L3041</f>
        <v>92.130423728813554</v>
      </c>
      <c r="Q3041" t="str">
        <f>LEFT($N3041,SEARCH("/",$N3041) - 1)</f>
        <v>theater</v>
      </c>
      <c r="R3041" t="str">
        <f>RIGHT($N3041,LEN($N3041) - SEARCH("/",$N3041))</f>
        <v>spaces</v>
      </c>
      <c r="S3041" s="9">
        <f>((($J3041/60)/60)/24)+DATE(1970,1,1)</f>
        <v>41610.794421296298</v>
      </c>
      <c r="T3041" s="9">
        <f>((($I3041/60)/60)/24)+DATE(1970,1,1)</f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IF($D3042=0,0,$E3042*100/$D3042)</f>
        <v>107.5</v>
      </c>
      <c r="P3042">
        <f>$E3042/$L3042</f>
        <v>76.785714285714292</v>
      </c>
      <c r="Q3042" t="str">
        <f>LEFT($N3042,SEARCH("/",$N3042) - 1)</f>
        <v>theater</v>
      </c>
      <c r="R3042" t="str">
        <f>RIGHT($N3042,LEN($N3042) - SEARCH("/",$N3042))</f>
        <v>spaces</v>
      </c>
      <c r="S3042" s="9">
        <f>((($J3042/60)/60)/24)+DATE(1970,1,1)</f>
        <v>42177.791909722218</v>
      </c>
      <c r="T3042" s="9">
        <f>((($I3042/60)/60)/24)+DATE(1970,1,1)</f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IF($D3043=0,0,$E3043*100/$D3043)</f>
        <v>110.48192771084338</v>
      </c>
      <c r="P3043">
        <f>$E3043/$L3043</f>
        <v>96.526315789473685</v>
      </c>
      <c r="Q3043" t="str">
        <f>LEFT($N3043,SEARCH("/",$N3043) - 1)</f>
        <v>theater</v>
      </c>
      <c r="R3043" t="str">
        <f>RIGHT($N3043,LEN($N3043) - SEARCH("/",$N3043))</f>
        <v>spaces</v>
      </c>
      <c r="S3043" s="9">
        <f>((($J3043/60)/60)/24)+DATE(1970,1,1)</f>
        <v>42359.868611111116</v>
      </c>
      <c r="T3043" s="9">
        <f>((($I3043/60)/60)/24)+DATE(1970,1,1)</f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IF($D3044=0,0,$E3044*100/$D3044)</f>
        <v>128</v>
      </c>
      <c r="P3044">
        <f>$E3044/$L3044</f>
        <v>51.891891891891895</v>
      </c>
      <c r="Q3044" t="str">
        <f>LEFT($N3044,SEARCH("/",$N3044) - 1)</f>
        <v>theater</v>
      </c>
      <c r="R3044" t="str">
        <f>RIGHT($N3044,LEN($N3044) - SEARCH("/",$N3044))</f>
        <v>spaces</v>
      </c>
      <c r="S3044" s="9">
        <f>((($J3044/60)/60)/24)+DATE(1970,1,1)</f>
        <v>42253.688043981485</v>
      </c>
      <c r="T3044" s="9">
        <f>((($I3044/60)/60)/24)+DATE(1970,1,1)</f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IF($D3045=0,0,$E3045*100/$D3045)</f>
        <v>110.00666666666666</v>
      </c>
      <c r="P3045">
        <f>$E3045/$L3045</f>
        <v>128.9140625</v>
      </c>
      <c r="Q3045" t="str">
        <f>LEFT($N3045,SEARCH("/",$N3045) - 1)</f>
        <v>theater</v>
      </c>
      <c r="R3045" t="str">
        <f>RIGHT($N3045,LEN($N3045) - SEARCH("/",$N3045))</f>
        <v>spaces</v>
      </c>
      <c r="S3045" s="9">
        <f>((($J3045/60)/60)/24)+DATE(1970,1,1)</f>
        <v>42083.070590277777</v>
      </c>
      <c r="T3045" s="9">
        <f>((($I3045/60)/60)/24)+DATE(1970,1,1)</f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IF($D3046=0,0,$E3046*100/$D3046)</f>
        <v>109.34166666666667</v>
      </c>
      <c r="P3046">
        <f>$E3046/$L3046</f>
        <v>84.108974358974365</v>
      </c>
      <c r="Q3046" t="str">
        <f>LEFT($N3046,SEARCH("/",$N3046) - 1)</f>
        <v>theater</v>
      </c>
      <c r="R3046" t="str">
        <f>RIGHT($N3046,LEN($N3046) - SEARCH("/",$N3046))</f>
        <v>spaces</v>
      </c>
      <c r="S3046" s="9">
        <f>((($J3046/60)/60)/24)+DATE(1970,1,1)</f>
        <v>42387.7268287037</v>
      </c>
      <c r="T3046" s="9">
        <f>((($I3046/60)/60)/24)+DATE(1970,1,1)</f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IF($D3047=0,0,$E3047*100/$D3047)</f>
        <v>132.70650000000001</v>
      </c>
      <c r="P3047">
        <f>$E3047/$L3047</f>
        <v>82.941562500000003</v>
      </c>
      <c r="Q3047" t="str">
        <f>LEFT($N3047,SEARCH("/",$N3047) - 1)</f>
        <v>theater</v>
      </c>
      <c r="R3047" t="str">
        <f>RIGHT($N3047,LEN($N3047) - SEARCH("/",$N3047))</f>
        <v>spaces</v>
      </c>
      <c r="S3047" s="9">
        <f>((($J3047/60)/60)/24)+DATE(1970,1,1)</f>
        <v>41843.155729166669</v>
      </c>
      <c r="T3047" s="9">
        <f>((($I3047/60)/60)/24)+DATE(1970,1,1)</f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IF($D3048=0,0,$E3048*100/$D3048)</f>
        <v>190.84810126582278</v>
      </c>
      <c r="P3048">
        <f>$E3048/$L3048</f>
        <v>259.94827586206895</v>
      </c>
      <c r="Q3048" t="str">
        <f>LEFT($N3048,SEARCH("/",$N3048) - 1)</f>
        <v>theater</v>
      </c>
      <c r="R3048" t="str">
        <f>RIGHT($N3048,LEN($N3048) - SEARCH("/",$N3048))</f>
        <v>spaces</v>
      </c>
      <c r="S3048" s="9">
        <f>((($J3048/60)/60)/24)+DATE(1970,1,1)</f>
        <v>41862.803078703706</v>
      </c>
      <c r="T3048" s="9">
        <f>((($I3048/60)/60)/24)+DATE(1970,1,1)</f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IF($D3049=0,0,$E3049*100/$D3049)</f>
        <v>149</v>
      </c>
      <c r="P3049">
        <f>$E3049/$L3049</f>
        <v>37.25</v>
      </c>
      <c r="Q3049" t="str">
        <f>LEFT($N3049,SEARCH("/",$N3049) - 1)</f>
        <v>theater</v>
      </c>
      <c r="R3049" t="str">
        <f>RIGHT($N3049,LEN($N3049) - SEARCH("/",$N3049))</f>
        <v>spaces</v>
      </c>
      <c r="S3049" s="9">
        <f>((($J3049/60)/60)/24)+DATE(1970,1,1)</f>
        <v>42443.989050925928</v>
      </c>
      <c r="T3049" s="9">
        <f>((($I3049/60)/60)/24)+DATE(1970,1,1)</f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IF($D3050=0,0,$E3050*100/$D3050)</f>
        <v>166.4</v>
      </c>
      <c r="P3050">
        <f>$E3050/$L3050</f>
        <v>177.02127659574469</v>
      </c>
      <c r="Q3050" t="str">
        <f>LEFT($N3050,SEARCH("/",$N3050) - 1)</f>
        <v>theater</v>
      </c>
      <c r="R3050" t="str">
        <f>RIGHT($N3050,LEN($N3050) - SEARCH("/",$N3050))</f>
        <v>spaces</v>
      </c>
      <c r="S3050" s="9">
        <f>((($J3050/60)/60)/24)+DATE(1970,1,1)</f>
        <v>41975.901180555549</v>
      </c>
      <c r="T3050" s="9">
        <f>((($I3050/60)/60)/24)+DATE(1970,1,1)</f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IF($D3051=0,0,$E3051*100/$D3051)</f>
        <v>106.66666666666667</v>
      </c>
      <c r="P3051">
        <f>$E3051/$L3051</f>
        <v>74.074074074074076</v>
      </c>
      <c r="Q3051" t="str">
        <f>LEFT($N3051,SEARCH("/",$N3051) - 1)</f>
        <v>theater</v>
      </c>
      <c r="R3051" t="str">
        <f>RIGHT($N3051,LEN($N3051) - SEARCH("/",$N3051))</f>
        <v>spaces</v>
      </c>
      <c r="S3051" s="9">
        <f>((($J3051/60)/60)/24)+DATE(1970,1,1)</f>
        <v>42139.014525462961</v>
      </c>
      <c r="T3051" s="9">
        <f>((($I3051/60)/60)/24)+DATE(1970,1,1)</f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IF($D3052=0,0,$E3052*100/$D3052)</f>
        <v>106</v>
      </c>
      <c r="P3052">
        <f>$E3052/$L3052</f>
        <v>70.666666666666671</v>
      </c>
      <c r="Q3052" t="str">
        <f>LEFT($N3052,SEARCH("/",$N3052) - 1)</f>
        <v>theater</v>
      </c>
      <c r="R3052" t="str">
        <f>RIGHT($N3052,LEN($N3052) - SEARCH("/",$N3052))</f>
        <v>spaces</v>
      </c>
      <c r="S3052" s="9">
        <f>((($J3052/60)/60)/24)+DATE(1970,1,1)</f>
        <v>42465.16851851852</v>
      </c>
      <c r="T3052" s="9">
        <f>((($I3052/60)/60)/24)+DATE(1970,1,1)</f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IF($D3053=0,0,$E3053*100/$D3053)</f>
        <v>23.62857142857143</v>
      </c>
      <c r="P3053">
        <f>$E3053/$L3053</f>
        <v>23.62857142857143</v>
      </c>
      <c r="Q3053" t="str">
        <f>LEFT($N3053,SEARCH("/",$N3053) - 1)</f>
        <v>theater</v>
      </c>
      <c r="R3053" t="str">
        <f>RIGHT($N3053,LEN($N3053) - SEARCH("/",$N3053))</f>
        <v>spaces</v>
      </c>
      <c r="S3053" s="9">
        <f>((($J3053/60)/60)/24)+DATE(1970,1,1)</f>
        <v>42744.416030092587</v>
      </c>
      <c r="T3053" s="9">
        <f>((($I3053/60)/60)/24)+DATE(1970,1,1)</f>
        <v>42774.416030092587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IF($D3054=0,0,$E3054*100/$D3054)</f>
        <v>0.15</v>
      </c>
      <c r="P3054">
        <f>$E3054/$L3054</f>
        <v>37.5</v>
      </c>
      <c r="Q3054" t="str">
        <f>LEFT($N3054,SEARCH("/",$N3054) - 1)</f>
        <v>theater</v>
      </c>
      <c r="R3054" t="str">
        <f>RIGHT($N3054,LEN($N3054) - SEARCH("/",$N3054))</f>
        <v>spaces</v>
      </c>
      <c r="S3054" s="9">
        <f>((($J3054/60)/60)/24)+DATE(1970,1,1)</f>
        <v>42122.670069444444</v>
      </c>
      <c r="T3054" s="9">
        <f>((($I3054/60)/60)/24)+DATE(1970,1,1)</f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IF($D3055=0,0,$E3055*100/$D3055)</f>
        <v>0.4</v>
      </c>
      <c r="P3055">
        <f>$E3055/$L3055</f>
        <v>13.333333333333334</v>
      </c>
      <c r="Q3055" t="str">
        <f>LEFT($N3055,SEARCH("/",$N3055) - 1)</f>
        <v>theater</v>
      </c>
      <c r="R3055" t="str">
        <f>RIGHT($N3055,LEN($N3055) - SEARCH("/",$N3055))</f>
        <v>spaces</v>
      </c>
      <c r="S3055" s="9">
        <f>((($J3055/60)/60)/24)+DATE(1970,1,1)</f>
        <v>41862.761724537035</v>
      </c>
      <c r="T3055" s="9">
        <f>((($I3055/60)/60)/24)+DATE(1970,1,1)</f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IF($D3056=0,0,$E3056*100/$D3056)</f>
        <v>0</v>
      </c>
      <c r="P3056" t="e">
        <f>$E3056/$L3056</f>
        <v>#DIV/0!</v>
      </c>
      <c r="Q3056" t="str">
        <f>LEFT($N3056,SEARCH("/",$N3056) - 1)</f>
        <v>theater</v>
      </c>
      <c r="R3056" t="str">
        <f>RIGHT($N3056,LEN($N3056) - SEARCH("/",$N3056))</f>
        <v>spaces</v>
      </c>
      <c r="S3056" s="9">
        <f>((($J3056/60)/60)/24)+DATE(1970,1,1)</f>
        <v>42027.832800925928</v>
      </c>
      <c r="T3056" s="9">
        <f>((($I3056/60)/60)/24)+DATE(1970,1,1)</f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IF($D3057=0,0,$E3057*100/$D3057)</f>
        <v>5.0000000000000001E-3</v>
      </c>
      <c r="P3057">
        <f>$E3057/$L3057</f>
        <v>1</v>
      </c>
      <c r="Q3057" t="str">
        <f>LEFT($N3057,SEARCH("/",$N3057) - 1)</f>
        <v>theater</v>
      </c>
      <c r="R3057" t="str">
        <f>RIGHT($N3057,LEN($N3057) - SEARCH("/",$N3057))</f>
        <v>spaces</v>
      </c>
      <c r="S3057" s="9">
        <f>((($J3057/60)/60)/24)+DATE(1970,1,1)</f>
        <v>41953.95821759259</v>
      </c>
      <c r="T3057" s="9">
        <f>((($I3057/60)/60)/24)+DATE(1970,1,1)</f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IF($D3058=0,0,$E3058*100/$D3058)</f>
        <v>0</v>
      </c>
      <c r="P3058" t="e">
        <f>$E3058/$L3058</f>
        <v>#DIV/0!</v>
      </c>
      <c r="Q3058" t="str">
        <f>LEFT($N3058,SEARCH("/",$N3058) - 1)</f>
        <v>theater</v>
      </c>
      <c r="R3058" t="str">
        <f>RIGHT($N3058,LEN($N3058) - SEARCH("/",$N3058))</f>
        <v>spaces</v>
      </c>
      <c r="S3058" s="9">
        <f>((($J3058/60)/60)/24)+DATE(1970,1,1)</f>
        <v>41851.636388888888</v>
      </c>
      <c r="T3058" s="9">
        <f>((($I3058/60)/60)/24)+DATE(1970,1,1)</f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IF($D3059=0,0,$E3059*100/$D3059)</f>
        <v>0</v>
      </c>
      <c r="P3059" t="e">
        <f>$E3059/$L3059</f>
        <v>#DIV/0!</v>
      </c>
      <c r="Q3059" t="str">
        <f>LEFT($N3059,SEARCH("/",$N3059) - 1)</f>
        <v>theater</v>
      </c>
      <c r="R3059" t="str">
        <f>RIGHT($N3059,LEN($N3059) - SEARCH("/",$N3059))</f>
        <v>spaces</v>
      </c>
      <c r="S3059" s="9">
        <f>((($J3059/60)/60)/24)+DATE(1970,1,1)</f>
        <v>42433.650590277779</v>
      </c>
      <c r="T3059" s="9">
        <f>((($I3059/60)/60)/24)+DATE(1970,1,1)</f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IF($D3060=0,0,$E3060*100/$D3060)</f>
        <v>1.6666666666666666E-2</v>
      </c>
      <c r="P3060">
        <f>$E3060/$L3060</f>
        <v>1</v>
      </c>
      <c r="Q3060" t="str">
        <f>LEFT($N3060,SEARCH("/",$N3060) - 1)</f>
        <v>theater</v>
      </c>
      <c r="R3060" t="str">
        <f>RIGHT($N3060,LEN($N3060) - SEARCH("/",$N3060))</f>
        <v>spaces</v>
      </c>
      <c r="S3060" s="9">
        <f>((($J3060/60)/60)/24)+DATE(1970,1,1)</f>
        <v>42460.374305555553</v>
      </c>
      <c r="T3060" s="9">
        <f>((($I3060/60)/60)/24)+DATE(1970,1,1)</f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IF($D3061=0,0,$E3061*100/$D3061)</f>
        <v>3.0066666666666668</v>
      </c>
      <c r="P3061">
        <f>$E3061/$L3061</f>
        <v>41</v>
      </c>
      <c r="Q3061" t="str">
        <f>LEFT($N3061,SEARCH("/",$N3061) - 1)</f>
        <v>theater</v>
      </c>
      <c r="R3061" t="str">
        <f>RIGHT($N3061,LEN($N3061) - SEARCH("/",$N3061))</f>
        <v>spaces</v>
      </c>
      <c r="S3061" s="9">
        <f>((($J3061/60)/60)/24)+DATE(1970,1,1)</f>
        <v>41829.935717592591</v>
      </c>
      <c r="T3061" s="9">
        <f>((($I3061/60)/60)/24)+DATE(1970,1,1)</f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IF($D3062=0,0,$E3062*100/$D3062)</f>
        <v>0.15227272727272728</v>
      </c>
      <c r="P3062">
        <f>$E3062/$L3062</f>
        <v>55.833333333333336</v>
      </c>
      <c r="Q3062" t="str">
        <f>LEFT($N3062,SEARCH("/",$N3062) - 1)</f>
        <v>theater</v>
      </c>
      <c r="R3062" t="str">
        <f>RIGHT($N3062,LEN($N3062) - SEARCH("/",$N3062))</f>
        <v>spaces</v>
      </c>
      <c r="S3062" s="9">
        <f>((($J3062/60)/60)/24)+DATE(1970,1,1)</f>
        <v>42245.274699074071</v>
      </c>
      <c r="T3062" s="9">
        <f>((($I3062/60)/60)/24)+DATE(1970,1,1)</f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IF($D3063=0,0,$E3063*100/$D3063)</f>
        <v>0</v>
      </c>
      <c r="P3063" t="e">
        <f>$E3063/$L3063</f>
        <v>#DIV/0!</v>
      </c>
      <c r="Q3063" t="str">
        <f>LEFT($N3063,SEARCH("/",$N3063) - 1)</f>
        <v>theater</v>
      </c>
      <c r="R3063" t="str">
        <f>RIGHT($N3063,LEN($N3063) - SEARCH("/",$N3063))</f>
        <v>spaces</v>
      </c>
      <c r="S3063" s="9">
        <f>((($J3063/60)/60)/24)+DATE(1970,1,1)</f>
        <v>41834.784120370372</v>
      </c>
      <c r="T3063" s="9">
        <f>((($I3063/60)/60)/24)+DATE(1970,1,1)</f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IF($D3064=0,0,$E3064*100/$D3064)</f>
        <v>66.84</v>
      </c>
      <c r="P3064">
        <f>$E3064/$L3064</f>
        <v>99.761194029850742</v>
      </c>
      <c r="Q3064" t="str">
        <f>LEFT($N3064,SEARCH("/",$N3064) - 1)</f>
        <v>theater</v>
      </c>
      <c r="R3064" t="str">
        <f>RIGHT($N3064,LEN($N3064) - SEARCH("/",$N3064))</f>
        <v>spaces</v>
      </c>
      <c r="S3064" s="9">
        <f>((($J3064/60)/60)/24)+DATE(1970,1,1)</f>
        <v>42248.535787037035</v>
      </c>
      <c r="T3064" s="9">
        <f>((($I3064/60)/60)/24)+DATE(1970,1,1)</f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IF($D3065=0,0,$E3065*100/$D3065)</f>
        <v>19.566666666666666</v>
      </c>
      <c r="P3065">
        <f>$E3065/$L3065</f>
        <v>25.521739130434781</v>
      </c>
      <c r="Q3065" t="str">
        <f>LEFT($N3065,SEARCH("/",$N3065) - 1)</f>
        <v>theater</v>
      </c>
      <c r="R3065" t="str">
        <f>RIGHT($N3065,LEN($N3065) - SEARCH("/",$N3065))</f>
        <v>spaces</v>
      </c>
      <c r="S3065" s="9">
        <f>((($J3065/60)/60)/24)+DATE(1970,1,1)</f>
        <v>42630.922893518517</v>
      </c>
      <c r="T3065" s="9">
        <f>((($I3065/60)/60)/24)+DATE(1970,1,1)</f>
        <v>42665.922893518517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IF($D3066=0,0,$E3066*100/$D3066)</f>
        <v>11.294666666666666</v>
      </c>
      <c r="P3066">
        <f>$E3066/$L3066</f>
        <v>117.65277777777777</v>
      </c>
      <c r="Q3066" t="str">
        <f>LEFT($N3066,SEARCH("/",$N3066) - 1)</f>
        <v>theater</v>
      </c>
      <c r="R3066" t="str">
        <f>RIGHT($N3066,LEN($N3066) - SEARCH("/",$N3066))</f>
        <v>spaces</v>
      </c>
      <c r="S3066" s="9">
        <f>((($J3066/60)/60)/24)+DATE(1970,1,1)</f>
        <v>42299.130162037036</v>
      </c>
      <c r="T3066" s="9">
        <f>((($I3066/60)/60)/24)+DATE(1970,1,1)</f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IF($D3067=0,0,$E3067*100/$D3067)</f>
        <v>0.04</v>
      </c>
      <c r="P3067">
        <f>$E3067/$L3067</f>
        <v>5</v>
      </c>
      <c r="Q3067" t="str">
        <f>LEFT($N3067,SEARCH("/",$N3067) - 1)</f>
        <v>theater</v>
      </c>
      <c r="R3067" t="str">
        <f>RIGHT($N3067,LEN($N3067) - SEARCH("/",$N3067))</f>
        <v>spaces</v>
      </c>
      <c r="S3067" s="9">
        <f>((($J3067/60)/60)/24)+DATE(1970,1,1)</f>
        <v>41825.055231481485</v>
      </c>
      <c r="T3067" s="9">
        <f>((($I3067/60)/60)/24)+DATE(1970,1,1)</f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IF($D3068=0,0,$E3068*100/$D3068)</f>
        <v>11.985714285714286</v>
      </c>
      <c r="P3068">
        <f>$E3068/$L3068</f>
        <v>2796.6666666666665</v>
      </c>
      <c r="Q3068" t="str">
        <f>LEFT($N3068,SEARCH("/",$N3068) - 1)</f>
        <v>theater</v>
      </c>
      <c r="R3068" t="str">
        <f>RIGHT($N3068,LEN($N3068) - SEARCH("/",$N3068))</f>
        <v>spaces</v>
      </c>
      <c r="S3068" s="9">
        <f>((($J3068/60)/60)/24)+DATE(1970,1,1)</f>
        <v>42531.228437500002</v>
      </c>
      <c r="T3068" s="9">
        <f>((($I3068/60)/60)/24)+DATE(1970,1,1)</f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IF($D3069=0,0,$E3069*100/$D3069)</f>
        <v>2.5</v>
      </c>
      <c r="P3069">
        <f>$E3069/$L3069</f>
        <v>200</v>
      </c>
      <c r="Q3069" t="str">
        <f>LEFT($N3069,SEARCH("/",$N3069) - 1)</f>
        <v>theater</v>
      </c>
      <c r="R3069" t="str">
        <f>RIGHT($N3069,LEN($N3069) - SEARCH("/",$N3069))</f>
        <v>spaces</v>
      </c>
      <c r="S3069" s="9">
        <f>((($J3069/60)/60)/24)+DATE(1970,1,1)</f>
        <v>42226.938414351855</v>
      </c>
      <c r="T3069" s="9">
        <f>((($I3069/60)/60)/24)+DATE(1970,1,1)</f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IF($D3070=0,0,$E3070*100/$D3070)</f>
        <v>7.0000000000000007E-2</v>
      </c>
      <c r="P3070">
        <f>$E3070/$L3070</f>
        <v>87.5</v>
      </c>
      <c r="Q3070" t="str">
        <f>LEFT($N3070,SEARCH("/",$N3070) - 1)</f>
        <v>theater</v>
      </c>
      <c r="R3070" t="str">
        <f>RIGHT($N3070,LEN($N3070) - SEARCH("/",$N3070))</f>
        <v>spaces</v>
      </c>
      <c r="S3070" s="9">
        <f>((($J3070/60)/60)/24)+DATE(1970,1,1)</f>
        <v>42263.691574074073</v>
      </c>
      <c r="T3070" s="9">
        <f>((($I3070/60)/60)/24)+DATE(1970,1,1)</f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IF($D3071=0,0,$E3071*100/$D3071)</f>
        <v>14.1</v>
      </c>
      <c r="P3071">
        <f>$E3071/$L3071</f>
        <v>20.142857142857142</v>
      </c>
      <c r="Q3071" t="str">
        <f>LEFT($N3071,SEARCH("/",$N3071) - 1)</f>
        <v>theater</v>
      </c>
      <c r="R3071" t="str">
        <f>RIGHT($N3071,LEN($N3071) - SEARCH("/",$N3071))</f>
        <v>spaces</v>
      </c>
      <c r="S3071" s="9">
        <f>((($J3071/60)/60)/24)+DATE(1970,1,1)</f>
        <v>41957.833726851852</v>
      </c>
      <c r="T3071" s="9">
        <f>((($I3071/60)/60)/24)+DATE(1970,1,1)</f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IF($D3072=0,0,$E3072*100/$D3072)</f>
        <v>3.34</v>
      </c>
      <c r="P3072">
        <f>$E3072/$L3072</f>
        <v>20.875</v>
      </c>
      <c r="Q3072" t="str">
        <f>LEFT($N3072,SEARCH("/",$N3072) - 1)</f>
        <v>theater</v>
      </c>
      <c r="R3072" t="str">
        <f>RIGHT($N3072,LEN($N3072) - SEARCH("/",$N3072))</f>
        <v>spaces</v>
      </c>
      <c r="S3072" s="9">
        <f>((($J3072/60)/60)/24)+DATE(1970,1,1)</f>
        <v>42690.733437499999</v>
      </c>
      <c r="T3072" s="9">
        <f>((($I3072/60)/60)/24)+DATE(1970,1,1)</f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IF($D3073=0,0,$E3073*100/$D3073)</f>
        <v>59.774999999999999</v>
      </c>
      <c r="P3073">
        <f>$E3073/$L3073</f>
        <v>61.307692307692307</v>
      </c>
      <c r="Q3073" t="str">
        <f>LEFT($N3073,SEARCH("/",$N3073) - 1)</f>
        <v>theater</v>
      </c>
      <c r="R3073" t="str">
        <f>RIGHT($N3073,LEN($N3073) - SEARCH("/",$N3073))</f>
        <v>spaces</v>
      </c>
      <c r="S3073" s="9">
        <f>((($J3073/60)/60)/24)+DATE(1970,1,1)</f>
        <v>42097.732418981483</v>
      </c>
      <c r="T3073" s="9">
        <f>((($I3073/60)/60)/24)+DATE(1970,1,1)</f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IF($D3074=0,0,$E3074*100/$D3074)</f>
        <v>1.6666666666666666E-2</v>
      </c>
      <c r="P3074">
        <f>$E3074/$L3074</f>
        <v>1</v>
      </c>
      <c r="Q3074" t="str">
        <f>LEFT($N3074,SEARCH("/",$N3074) - 1)</f>
        <v>theater</v>
      </c>
      <c r="R3074" t="str">
        <f>RIGHT($N3074,LEN($N3074) - SEARCH("/",$N3074))</f>
        <v>spaces</v>
      </c>
      <c r="S3074" s="9">
        <f>((($J3074/60)/60)/24)+DATE(1970,1,1)</f>
        <v>42658.690532407403</v>
      </c>
      <c r="T3074" s="9">
        <f>((($I3074/60)/60)/24)+DATE(1970,1,1)</f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IF($D3075=0,0,$E3075*100/$D3075)</f>
        <v>2.3035714285714284E-2</v>
      </c>
      <c r="P3075">
        <f>$E3075/$L3075</f>
        <v>92.142857142857139</v>
      </c>
      <c r="Q3075" t="str">
        <f>LEFT($N3075,SEARCH("/",$N3075) - 1)</f>
        <v>theater</v>
      </c>
      <c r="R3075" t="str">
        <f>RIGHT($N3075,LEN($N3075) - SEARCH("/",$N3075))</f>
        <v>spaces</v>
      </c>
      <c r="S3075" s="9">
        <f>((($J3075/60)/60)/24)+DATE(1970,1,1)</f>
        <v>42111.684027777781</v>
      </c>
      <c r="T3075" s="9">
        <f>((($I3075/60)/60)/24)+DATE(1970,1,1)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IF($D3076=0,0,$E3076*100/$D3076)</f>
        <v>8.7999999999999995E-2</v>
      </c>
      <c r="P3076">
        <f>$E3076/$L3076</f>
        <v>7.333333333333333</v>
      </c>
      <c r="Q3076" t="str">
        <f>LEFT($N3076,SEARCH("/",$N3076) - 1)</f>
        <v>theater</v>
      </c>
      <c r="R3076" t="str">
        <f>RIGHT($N3076,LEN($N3076) - SEARCH("/",$N3076))</f>
        <v>spaces</v>
      </c>
      <c r="S3076" s="9">
        <f>((($J3076/60)/60)/24)+DATE(1970,1,1)</f>
        <v>42409.571284722217</v>
      </c>
      <c r="T3076" s="9">
        <f>((($I3076/60)/60)/24)+DATE(1970,1,1)</f>
        <v>42439.571284722217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IF($D3077=0,0,$E3077*100/$D3077)</f>
        <v>8.64</v>
      </c>
      <c r="P3077">
        <f>$E3077/$L3077</f>
        <v>64.8</v>
      </c>
      <c r="Q3077" t="str">
        <f>LEFT($N3077,SEARCH("/",$N3077) - 1)</f>
        <v>theater</v>
      </c>
      <c r="R3077" t="str">
        <f>RIGHT($N3077,LEN($N3077) - SEARCH("/",$N3077))</f>
        <v>spaces</v>
      </c>
      <c r="S3077" s="9">
        <f>((($J3077/60)/60)/24)+DATE(1970,1,1)</f>
        <v>42551.102314814809</v>
      </c>
      <c r="T3077" s="9">
        <f>((($I3077/60)/60)/24)+DATE(1970,1,1)</f>
        <v>42601.102314814809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IF($D3078=0,0,$E3078*100/$D3078)</f>
        <v>15.06</v>
      </c>
      <c r="P3078">
        <f>$E3078/$L3078</f>
        <v>30.12</v>
      </c>
      <c r="Q3078" t="str">
        <f>LEFT($N3078,SEARCH("/",$N3078) - 1)</f>
        <v>theater</v>
      </c>
      <c r="R3078" t="str">
        <f>RIGHT($N3078,LEN($N3078) - SEARCH("/",$N3078))</f>
        <v>spaces</v>
      </c>
      <c r="S3078" s="9">
        <f>((($J3078/60)/60)/24)+DATE(1970,1,1)</f>
        <v>42226.651886574073</v>
      </c>
      <c r="T3078" s="9">
        <f>((($I3078/60)/60)/24)+DATE(1970,1,1)</f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IF($D3079=0,0,$E3079*100/$D3079)</f>
        <v>0.47727272727272729</v>
      </c>
      <c r="P3079">
        <f>$E3079/$L3079</f>
        <v>52.5</v>
      </c>
      <c r="Q3079" t="str">
        <f>LEFT($N3079,SEARCH("/",$N3079) - 1)</f>
        <v>theater</v>
      </c>
      <c r="R3079" t="str">
        <f>RIGHT($N3079,LEN($N3079) - SEARCH("/",$N3079))</f>
        <v>spaces</v>
      </c>
      <c r="S3079" s="9">
        <f>((($J3079/60)/60)/24)+DATE(1970,1,1)</f>
        <v>42766.956921296296</v>
      </c>
      <c r="T3079" s="9">
        <f>((($I3079/60)/60)/24)+DATE(1970,1,1)</f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IF($D3080=0,0,$E3080*100/$D3080)</f>
        <v>0.11833333333333333</v>
      </c>
      <c r="P3080">
        <f>$E3080/$L3080</f>
        <v>23.666666666666668</v>
      </c>
      <c r="Q3080" t="str">
        <f>LEFT($N3080,SEARCH("/",$N3080) - 1)</f>
        <v>theater</v>
      </c>
      <c r="R3080" t="str">
        <f>RIGHT($N3080,LEN($N3080) - SEARCH("/",$N3080))</f>
        <v>spaces</v>
      </c>
      <c r="S3080" s="9">
        <f>((($J3080/60)/60)/24)+DATE(1970,1,1)</f>
        <v>42031.138831018514</v>
      </c>
      <c r="T3080" s="9">
        <f>((($I3080/60)/60)/24)+DATE(1970,1,1)</f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IF($D3081=0,0,$E3081*100/$D3081)</f>
        <v>0.84173998587352461</v>
      </c>
      <c r="P3081">
        <f>$E3081/$L3081</f>
        <v>415.77777777777777</v>
      </c>
      <c r="Q3081" t="str">
        <f>LEFT($N3081,SEARCH("/",$N3081) - 1)</f>
        <v>theater</v>
      </c>
      <c r="R3081" t="str">
        <f>RIGHT($N3081,LEN($N3081) - SEARCH("/",$N3081))</f>
        <v>spaces</v>
      </c>
      <c r="S3081" s="9">
        <f>((($J3081/60)/60)/24)+DATE(1970,1,1)</f>
        <v>42055.713368055556</v>
      </c>
      <c r="T3081" s="9">
        <f>((($I3081/60)/60)/24)+DATE(1970,1,1)</f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IF($D3082=0,0,$E3082*100/$D3082)</f>
        <v>1.8800000000000001E-2</v>
      </c>
      <c r="P3082">
        <f>$E3082/$L3082</f>
        <v>53.714285714285715</v>
      </c>
      <c r="Q3082" t="str">
        <f>LEFT($N3082,SEARCH("/",$N3082) - 1)</f>
        <v>theater</v>
      </c>
      <c r="R3082" t="str">
        <f>RIGHT($N3082,LEN($N3082) - SEARCH("/",$N3082))</f>
        <v>spaces</v>
      </c>
      <c r="S3082" s="9">
        <f>((($J3082/60)/60)/24)+DATE(1970,1,1)</f>
        <v>41940.028287037036</v>
      </c>
      <c r="T3082" s="9">
        <f>((($I3082/60)/60)/24)+DATE(1970,1,1)</f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IF($D3083=0,0,$E3083*100/$D3083)</f>
        <v>0.21029999999999999</v>
      </c>
      <c r="P3083">
        <f>$E3083/$L3083</f>
        <v>420.6</v>
      </c>
      <c r="Q3083" t="str">
        <f>LEFT($N3083,SEARCH("/",$N3083) - 1)</f>
        <v>theater</v>
      </c>
      <c r="R3083" t="str">
        <f>RIGHT($N3083,LEN($N3083) - SEARCH("/",$N3083))</f>
        <v>spaces</v>
      </c>
      <c r="S3083" s="9">
        <f>((($J3083/60)/60)/24)+DATE(1970,1,1)</f>
        <v>42237.181608796294</v>
      </c>
      <c r="T3083" s="9">
        <f>((($I3083/60)/60)/24)+DATE(1970,1,1)</f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IF($D3084=0,0,$E3084*100/$D3084)</f>
        <v>0</v>
      </c>
      <c r="P3084" t="e">
        <f>$E3084/$L3084</f>
        <v>#DIV/0!</v>
      </c>
      <c r="Q3084" t="str">
        <f>LEFT($N3084,SEARCH("/",$N3084) - 1)</f>
        <v>theater</v>
      </c>
      <c r="R3084" t="str">
        <f>RIGHT($N3084,LEN($N3084) - SEARCH("/",$N3084))</f>
        <v>spaces</v>
      </c>
      <c r="S3084" s="9">
        <f>((($J3084/60)/60)/24)+DATE(1970,1,1)</f>
        <v>42293.922986111109</v>
      </c>
      <c r="T3084" s="9">
        <f>((($I3084/60)/60)/24)+DATE(1970,1,1)</f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IF($D3085=0,0,$E3085*100/$D3085)</f>
        <v>0.28000000000000003</v>
      </c>
      <c r="P3085">
        <f>$E3085/$L3085</f>
        <v>18.666666666666668</v>
      </c>
      <c r="Q3085" t="str">
        <f>LEFT($N3085,SEARCH("/",$N3085) - 1)</f>
        <v>theater</v>
      </c>
      <c r="R3085" t="str">
        <f>RIGHT($N3085,LEN($N3085) - SEARCH("/",$N3085))</f>
        <v>spaces</v>
      </c>
      <c r="S3085" s="9">
        <f>((($J3085/60)/60)/24)+DATE(1970,1,1)</f>
        <v>41853.563402777778</v>
      </c>
      <c r="T3085" s="9">
        <f>((($I3085/60)/60)/24)+DATE(1970,1,1)</f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IF($D3086=0,0,$E3086*100/$D3086)</f>
        <v>11.57920670115792</v>
      </c>
      <c r="P3086">
        <f>$E3086/$L3086</f>
        <v>78.333333333333329</v>
      </c>
      <c r="Q3086" t="str">
        <f>LEFT($N3086,SEARCH("/",$N3086) - 1)</f>
        <v>theater</v>
      </c>
      <c r="R3086" t="str">
        <f>RIGHT($N3086,LEN($N3086) - SEARCH("/",$N3086))</f>
        <v>spaces</v>
      </c>
      <c r="S3086" s="9">
        <f>((($J3086/60)/60)/24)+DATE(1970,1,1)</f>
        <v>42100.723738425921</v>
      </c>
      <c r="T3086" s="9">
        <f>((($I3086/60)/60)/24)+DATE(1970,1,1)</f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IF($D3087=0,0,$E3087*100/$D3087)</f>
        <v>2.44</v>
      </c>
      <c r="P3087">
        <f>$E3087/$L3087</f>
        <v>67.777777777777771</v>
      </c>
      <c r="Q3087" t="str">
        <f>LEFT($N3087,SEARCH("/",$N3087) - 1)</f>
        <v>theater</v>
      </c>
      <c r="R3087" t="str">
        <f>RIGHT($N3087,LEN($N3087) - SEARCH("/",$N3087))</f>
        <v>spaces</v>
      </c>
      <c r="S3087" s="9">
        <f>((($J3087/60)/60)/24)+DATE(1970,1,1)</f>
        <v>42246.883784722217</v>
      </c>
      <c r="T3087" s="9">
        <f>((($I3087/60)/60)/24)+DATE(1970,1,1)</f>
        <v>42276.883784722217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IF($D3088=0,0,$E3088*100/$D3088)</f>
        <v>0.25</v>
      </c>
      <c r="P3088">
        <f>$E3088/$L3088</f>
        <v>16.666666666666668</v>
      </c>
      <c r="Q3088" t="str">
        <f>LEFT($N3088,SEARCH("/",$N3088) - 1)</f>
        <v>theater</v>
      </c>
      <c r="R3088" t="str">
        <f>RIGHT($N3088,LEN($N3088) - SEARCH("/",$N3088))</f>
        <v>spaces</v>
      </c>
      <c r="S3088" s="9">
        <f>((($J3088/60)/60)/24)+DATE(1970,1,1)</f>
        <v>42173.67082175926</v>
      </c>
      <c r="T3088" s="9">
        <f>((($I3088/60)/60)/24)+DATE(1970,1,1)</f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IF($D3089=0,0,$E3089*100/$D3089)</f>
        <v>0.625</v>
      </c>
      <c r="P3089">
        <f>$E3089/$L3089</f>
        <v>62.5</v>
      </c>
      <c r="Q3089" t="str">
        <f>LEFT($N3089,SEARCH("/",$N3089) - 1)</f>
        <v>theater</v>
      </c>
      <c r="R3089" t="str">
        <f>RIGHT($N3089,LEN($N3089) - SEARCH("/",$N3089))</f>
        <v>spaces</v>
      </c>
      <c r="S3089" s="9">
        <f>((($J3089/60)/60)/24)+DATE(1970,1,1)</f>
        <v>42665.150347222225</v>
      </c>
      <c r="T3089" s="9">
        <f>((($I3089/60)/60)/24)+DATE(1970,1,1)</f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IF($D3090=0,0,$E3090*100/$D3090)</f>
        <v>0.19384615384615383</v>
      </c>
      <c r="P3090">
        <f>$E3090/$L3090</f>
        <v>42</v>
      </c>
      <c r="Q3090" t="str">
        <f>LEFT($N3090,SEARCH("/",$N3090) - 1)</f>
        <v>theater</v>
      </c>
      <c r="R3090" t="str">
        <f>RIGHT($N3090,LEN($N3090) - SEARCH("/",$N3090))</f>
        <v>spaces</v>
      </c>
      <c r="S3090" s="9">
        <f>((($J3090/60)/60)/24)+DATE(1970,1,1)</f>
        <v>41981.57230324074</v>
      </c>
      <c r="T3090" s="9">
        <f>((($I3090/60)/60)/24)+DATE(1970,1,1)</f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IF($D3091=0,0,$E3091*100/$D3091)</f>
        <v>23.416</v>
      </c>
      <c r="P3091">
        <f>$E3091/$L3091</f>
        <v>130.0888888888889</v>
      </c>
      <c r="Q3091" t="str">
        <f>LEFT($N3091,SEARCH("/",$N3091) - 1)</f>
        <v>theater</v>
      </c>
      <c r="R3091" t="str">
        <f>RIGHT($N3091,LEN($N3091) - SEARCH("/",$N3091))</f>
        <v>spaces</v>
      </c>
      <c r="S3091" s="9">
        <f>((($J3091/60)/60)/24)+DATE(1970,1,1)</f>
        <v>42528.542627314819</v>
      </c>
      <c r="T3091" s="9">
        <f>((($I3091/60)/60)/24)+DATE(1970,1,1)</f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IF($D3092=0,0,$E3092*100/$D3092)</f>
        <v>5.0808888888888886</v>
      </c>
      <c r="P3092">
        <f>$E3092/$L3092</f>
        <v>1270.2222222222222</v>
      </c>
      <c r="Q3092" t="str">
        <f>LEFT($N3092,SEARCH("/",$N3092) - 1)</f>
        <v>theater</v>
      </c>
      <c r="R3092" t="str">
        <f>RIGHT($N3092,LEN($N3092) - SEARCH("/",$N3092))</f>
        <v>spaces</v>
      </c>
      <c r="S3092" s="9">
        <f>((($J3092/60)/60)/24)+DATE(1970,1,1)</f>
        <v>42065.818807870368</v>
      </c>
      <c r="T3092" s="9">
        <f>((($I3092/60)/60)/24)+DATE(1970,1,1)</f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IF($D3093=0,0,$E3093*100/$D3093)</f>
        <v>15.92</v>
      </c>
      <c r="P3093">
        <f>$E3093/$L3093</f>
        <v>88.444444444444443</v>
      </c>
      <c r="Q3093" t="str">
        <f>LEFT($N3093,SEARCH("/",$N3093) - 1)</f>
        <v>theater</v>
      </c>
      <c r="R3093" t="str">
        <f>RIGHT($N3093,LEN($N3093) - SEARCH("/",$N3093))</f>
        <v>spaces</v>
      </c>
      <c r="S3093" s="9">
        <f>((($J3093/60)/60)/24)+DATE(1970,1,1)</f>
        <v>42566.948414351849</v>
      </c>
      <c r="T3093" s="9">
        <f>((($I3093/60)/60)/24)+DATE(1970,1,1)</f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IF($D3094=0,0,$E3094*100/$D3094)</f>
        <v>1.18319</v>
      </c>
      <c r="P3094">
        <f>$E3094/$L3094</f>
        <v>56.342380952380957</v>
      </c>
      <c r="Q3094" t="str">
        <f>LEFT($N3094,SEARCH("/",$N3094) - 1)</f>
        <v>theater</v>
      </c>
      <c r="R3094" t="str">
        <f>RIGHT($N3094,LEN($N3094) - SEARCH("/",$N3094))</f>
        <v>spaces</v>
      </c>
      <c r="S3094" s="9">
        <f>((($J3094/60)/60)/24)+DATE(1970,1,1)</f>
        <v>42255.619351851856</v>
      </c>
      <c r="T3094" s="9">
        <f>((($I3094/60)/60)/24)+DATE(1970,1,1)</f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IF($D3095=0,0,$E3095*100/$D3095)</f>
        <v>22.75</v>
      </c>
      <c r="P3095">
        <f>$E3095/$L3095</f>
        <v>53.529411764705884</v>
      </c>
      <c r="Q3095" t="str">
        <f>LEFT($N3095,SEARCH("/",$N3095) - 1)</f>
        <v>theater</v>
      </c>
      <c r="R3095" t="str">
        <f>RIGHT($N3095,LEN($N3095) - SEARCH("/",$N3095))</f>
        <v>spaces</v>
      </c>
      <c r="S3095" s="9">
        <f>((($J3095/60)/60)/24)+DATE(1970,1,1)</f>
        <v>41760.909039351849</v>
      </c>
      <c r="T3095" s="9">
        <f>((($I3095/60)/60)/24)+DATE(1970,1,1)</f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IF($D3096=0,0,$E3096*100/$D3096)</f>
        <v>2.5000000000000001E-2</v>
      </c>
      <c r="P3096">
        <f>$E3096/$L3096</f>
        <v>25</v>
      </c>
      <c r="Q3096" t="str">
        <f>LEFT($N3096,SEARCH("/",$N3096) - 1)</f>
        <v>theater</v>
      </c>
      <c r="R3096" t="str">
        <f>RIGHT($N3096,LEN($N3096) - SEARCH("/",$N3096))</f>
        <v>spaces</v>
      </c>
      <c r="S3096" s="9">
        <f>((($J3096/60)/60)/24)+DATE(1970,1,1)</f>
        <v>42207.795787037037</v>
      </c>
      <c r="T3096" s="9">
        <f>((($I3096/60)/60)/24)+DATE(1970,1,1)</f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IF($D3097=0,0,$E3097*100/$D3097)</f>
        <v>0.33512064343163539</v>
      </c>
      <c r="P3097">
        <f>$E3097/$L3097</f>
        <v>50</v>
      </c>
      <c r="Q3097" t="str">
        <f>LEFT($N3097,SEARCH("/",$N3097) - 1)</f>
        <v>theater</v>
      </c>
      <c r="R3097" t="str">
        <f>RIGHT($N3097,LEN($N3097) - SEARCH("/",$N3097))</f>
        <v>spaces</v>
      </c>
      <c r="S3097" s="9">
        <f>((($J3097/60)/60)/24)+DATE(1970,1,1)</f>
        <v>42523.025231481486</v>
      </c>
      <c r="T3097" s="9">
        <f>((($I3097/60)/60)/24)+DATE(1970,1,1)</f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IF($D3098=0,0,$E3098*100/$D3098)</f>
        <v>3.9750000000000001</v>
      </c>
      <c r="P3098">
        <f>$E3098/$L3098</f>
        <v>56.785714285714285</v>
      </c>
      <c r="Q3098" t="str">
        <f>LEFT($N3098,SEARCH("/",$N3098) - 1)</f>
        <v>theater</v>
      </c>
      <c r="R3098" t="str">
        <f>RIGHT($N3098,LEN($N3098) - SEARCH("/",$N3098))</f>
        <v>spaces</v>
      </c>
      <c r="S3098" s="9">
        <f>((($J3098/60)/60)/24)+DATE(1970,1,1)</f>
        <v>42114.825532407413</v>
      </c>
      <c r="T3098" s="9">
        <f>((($I3098/60)/60)/24)+DATE(1970,1,1)</f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IF($D3099=0,0,$E3099*100/$D3099)</f>
        <v>17.149999999999999</v>
      </c>
      <c r="P3099">
        <f>$E3099/$L3099</f>
        <v>40.833333333333336</v>
      </c>
      <c r="Q3099" t="str">
        <f>LEFT($N3099,SEARCH("/",$N3099) - 1)</f>
        <v>theater</v>
      </c>
      <c r="R3099" t="str">
        <f>RIGHT($N3099,LEN($N3099) - SEARCH("/",$N3099))</f>
        <v>spaces</v>
      </c>
      <c r="S3099" s="9">
        <f>((($J3099/60)/60)/24)+DATE(1970,1,1)</f>
        <v>42629.503483796296</v>
      </c>
      <c r="T3099" s="9">
        <f>((($I3099/60)/60)/24)+DATE(1970,1,1)</f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IF($D3100=0,0,$E3100*100/$D3100)</f>
        <v>3.6080041046690612</v>
      </c>
      <c r="P3100">
        <f>$E3100/$L3100</f>
        <v>65.111111111111114</v>
      </c>
      <c r="Q3100" t="str">
        <f>LEFT($N3100,SEARCH("/",$N3100) - 1)</f>
        <v>theater</v>
      </c>
      <c r="R3100" t="str">
        <f>RIGHT($N3100,LEN($N3100) - SEARCH("/",$N3100))</f>
        <v>spaces</v>
      </c>
      <c r="S3100" s="9">
        <f>((($J3100/60)/60)/24)+DATE(1970,1,1)</f>
        <v>42359.792233796295</v>
      </c>
      <c r="T3100" s="9">
        <f>((($I3100/60)/60)/24)+DATE(1970,1,1)</f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IF($D3101=0,0,$E3101*100/$D3101)</f>
        <v>13.9</v>
      </c>
      <c r="P3101">
        <f>$E3101/$L3101</f>
        <v>55.6</v>
      </c>
      <c r="Q3101" t="str">
        <f>LEFT($N3101,SEARCH("/",$N3101) - 1)</f>
        <v>theater</v>
      </c>
      <c r="R3101" t="str">
        <f>RIGHT($N3101,LEN($N3101) - SEARCH("/",$N3101))</f>
        <v>spaces</v>
      </c>
      <c r="S3101" s="9">
        <f>((($J3101/60)/60)/24)+DATE(1970,1,1)</f>
        <v>42382.189710648148</v>
      </c>
      <c r="T3101" s="9">
        <f>((($I3101/60)/60)/24)+DATE(1970,1,1)</f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IF($D3102=0,0,$E3102*100/$D3102)</f>
        <v>15.225</v>
      </c>
      <c r="P3102">
        <f>$E3102/$L3102</f>
        <v>140.53846153846155</v>
      </c>
      <c r="Q3102" t="str">
        <f>LEFT($N3102,SEARCH("/",$N3102) - 1)</f>
        <v>theater</v>
      </c>
      <c r="R3102" t="str">
        <f>RIGHT($N3102,LEN($N3102) - SEARCH("/",$N3102))</f>
        <v>spaces</v>
      </c>
      <c r="S3102" s="9">
        <f>((($J3102/60)/60)/24)+DATE(1970,1,1)</f>
        <v>41902.622395833336</v>
      </c>
      <c r="T3102" s="9">
        <f>((($I3102/60)/60)/24)+DATE(1970,1,1)</f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IF($D3103=0,0,$E3103*100/$D3103)</f>
        <v>12</v>
      </c>
      <c r="P3103">
        <f>$E3103/$L3103</f>
        <v>25</v>
      </c>
      <c r="Q3103" t="str">
        <f>LEFT($N3103,SEARCH("/",$N3103) - 1)</f>
        <v>theater</v>
      </c>
      <c r="R3103" t="str">
        <f>RIGHT($N3103,LEN($N3103) - SEARCH("/",$N3103))</f>
        <v>spaces</v>
      </c>
      <c r="S3103" s="9">
        <f>((($J3103/60)/60)/24)+DATE(1970,1,1)</f>
        <v>42171.383530092593</v>
      </c>
      <c r="T3103" s="9">
        <f>((($I3103/60)/60)/24)+DATE(1970,1,1)</f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IF($D3104=0,0,$E3104*100/$D3104)</f>
        <v>39.112499999999997</v>
      </c>
      <c r="P3104">
        <f>$E3104/$L3104</f>
        <v>69.533333333333331</v>
      </c>
      <c r="Q3104" t="str">
        <f>LEFT($N3104,SEARCH("/",$N3104) - 1)</f>
        <v>theater</v>
      </c>
      <c r="R3104" t="str">
        <f>RIGHT($N3104,LEN($N3104) - SEARCH("/",$N3104))</f>
        <v>spaces</v>
      </c>
      <c r="S3104" s="9">
        <f>((($J3104/60)/60)/24)+DATE(1970,1,1)</f>
        <v>42555.340486111112</v>
      </c>
      <c r="T3104" s="9">
        <f>((($I3104/60)/60)/24)+DATE(1970,1,1)</f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IF($D3105=0,0,$E3105*100/$D3105)</f>
        <v>0.26829268292682928</v>
      </c>
      <c r="P3105">
        <f>$E3105/$L3105</f>
        <v>5.5</v>
      </c>
      <c r="Q3105" t="str">
        <f>LEFT($N3105,SEARCH("/",$N3105) - 1)</f>
        <v>theater</v>
      </c>
      <c r="R3105" t="str">
        <f>RIGHT($N3105,LEN($N3105) - SEARCH("/",$N3105))</f>
        <v>spaces</v>
      </c>
      <c r="S3105" s="9">
        <f>((($J3105/60)/60)/24)+DATE(1970,1,1)</f>
        <v>42107.156319444446</v>
      </c>
      <c r="T3105" s="9">
        <f>((($I3105/60)/60)/24)+DATE(1970,1,1)</f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IF($D3106=0,0,$E3106*100/$D3106)</f>
        <v>29.625</v>
      </c>
      <c r="P3106">
        <f>$E3106/$L3106</f>
        <v>237</v>
      </c>
      <c r="Q3106" t="str">
        <f>LEFT($N3106,SEARCH("/",$N3106) - 1)</f>
        <v>theater</v>
      </c>
      <c r="R3106" t="str">
        <f>RIGHT($N3106,LEN($N3106) - SEARCH("/",$N3106))</f>
        <v>spaces</v>
      </c>
      <c r="S3106" s="9">
        <f>((($J3106/60)/60)/24)+DATE(1970,1,1)</f>
        <v>42006.908692129626</v>
      </c>
      <c r="T3106" s="9">
        <f>((($I3106/60)/60)/24)+DATE(1970,1,1)</f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IF($D3107=0,0,$E3107*100/$D3107)</f>
        <v>42.360992301112063</v>
      </c>
      <c r="P3107">
        <f>$E3107/$L3107</f>
        <v>79.870967741935488</v>
      </c>
      <c r="Q3107" t="str">
        <f>LEFT($N3107,SEARCH("/",$N3107) - 1)</f>
        <v>theater</v>
      </c>
      <c r="R3107" t="str">
        <f>RIGHT($N3107,LEN($N3107) - SEARCH("/",$N3107))</f>
        <v>spaces</v>
      </c>
      <c r="S3107" s="9">
        <f>((($J3107/60)/60)/24)+DATE(1970,1,1)</f>
        <v>41876.718935185185</v>
      </c>
      <c r="T3107" s="9">
        <f>((($I3107/60)/60)/24)+DATE(1970,1,1)</f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IF($D3108=0,0,$E3108*100/$D3108)</f>
        <v>4.0999999999999996</v>
      </c>
      <c r="P3108">
        <f>$E3108/$L3108</f>
        <v>10.25</v>
      </c>
      <c r="Q3108" t="str">
        <f>LEFT($N3108,SEARCH("/",$N3108) - 1)</f>
        <v>theater</v>
      </c>
      <c r="R3108" t="str">
        <f>RIGHT($N3108,LEN($N3108) - SEARCH("/",$N3108))</f>
        <v>spaces</v>
      </c>
      <c r="S3108" s="9">
        <f>((($J3108/60)/60)/24)+DATE(1970,1,1)</f>
        <v>42241.429120370376</v>
      </c>
      <c r="T3108" s="9">
        <f>((($I3108/60)/60)/24)+DATE(1970,1,1)</f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IF($D3109=0,0,$E3109*100/$D3109)</f>
        <v>19.762499999999999</v>
      </c>
      <c r="P3109">
        <f>$E3109/$L3109</f>
        <v>272.58620689655174</v>
      </c>
      <c r="Q3109" t="str">
        <f>LEFT($N3109,SEARCH("/",$N3109) - 1)</f>
        <v>theater</v>
      </c>
      <c r="R3109" t="str">
        <f>RIGHT($N3109,LEN($N3109) - SEARCH("/",$N3109))</f>
        <v>spaces</v>
      </c>
      <c r="S3109" s="9">
        <f>((($J3109/60)/60)/24)+DATE(1970,1,1)</f>
        <v>42128.814247685179</v>
      </c>
      <c r="T3109" s="9">
        <f>((($I3109/60)/60)/24)+DATE(1970,1,1)</f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IF($D3110=0,0,$E3110*100/$D3110)</f>
        <v>5.1999999999999998E-2</v>
      </c>
      <c r="P3110">
        <f>$E3110/$L3110</f>
        <v>13</v>
      </c>
      <c r="Q3110" t="str">
        <f>LEFT($N3110,SEARCH("/",$N3110) - 1)</f>
        <v>theater</v>
      </c>
      <c r="R3110" t="str">
        <f>RIGHT($N3110,LEN($N3110) - SEARCH("/",$N3110))</f>
        <v>spaces</v>
      </c>
      <c r="S3110" s="9">
        <f>((($J3110/60)/60)/24)+DATE(1970,1,1)</f>
        <v>42062.680486111116</v>
      </c>
      <c r="T3110" s="9">
        <f>((($I3110/60)/60)/24)+DATE(1970,1,1)</f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IF($D3111=0,0,$E3111*100/$D3111)</f>
        <v>25.030188679245285</v>
      </c>
      <c r="P3111">
        <f>$E3111/$L3111</f>
        <v>58.184210526315788</v>
      </c>
      <c r="Q3111" t="str">
        <f>LEFT($N3111,SEARCH("/",$N3111) - 1)</f>
        <v>theater</v>
      </c>
      <c r="R3111" t="str">
        <f>RIGHT($N3111,LEN($N3111) - SEARCH("/",$N3111))</f>
        <v>spaces</v>
      </c>
      <c r="S3111" s="9">
        <f>((($J3111/60)/60)/24)+DATE(1970,1,1)</f>
        <v>41844.125115740739</v>
      </c>
      <c r="T3111" s="9">
        <f>((($I3111/60)/60)/24)+DATE(1970,1,1)</f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IF($D3112=0,0,$E3112*100/$D3112)</f>
        <v>0.04</v>
      </c>
      <c r="P3112">
        <f>$E3112/$L3112</f>
        <v>10</v>
      </c>
      <c r="Q3112" t="str">
        <f>LEFT($N3112,SEARCH("/",$N3112) - 1)</f>
        <v>theater</v>
      </c>
      <c r="R3112" t="str">
        <f>RIGHT($N3112,LEN($N3112) - SEARCH("/",$N3112))</f>
        <v>spaces</v>
      </c>
      <c r="S3112" s="9">
        <f>((($J3112/60)/60)/24)+DATE(1970,1,1)</f>
        <v>42745.031469907408</v>
      </c>
      <c r="T3112" s="9">
        <f>((($I3112/60)/60)/24)+DATE(1970,1,1)</f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IF($D3113=0,0,$E3113*100/$D3113)</f>
        <v>26.64</v>
      </c>
      <c r="P3113">
        <f>$E3113/$L3113</f>
        <v>70.10526315789474</v>
      </c>
      <c r="Q3113" t="str">
        <f>LEFT($N3113,SEARCH("/",$N3113) - 1)</f>
        <v>theater</v>
      </c>
      <c r="R3113" t="str">
        <f>RIGHT($N3113,LEN($N3113) - SEARCH("/",$N3113))</f>
        <v>spaces</v>
      </c>
      <c r="S3113" s="9">
        <f>((($J3113/60)/60)/24)+DATE(1970,1,1)</f>
        <v>41885.595138888886</v>
      </c>
      <c r="T3113" s="9">
        <f>((($I3113/60)/60)/24)+DATE(1970,1,1)</f>
        <v>41916.595138888886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IF($D3114=0,0,$E3114*100/$D3114)</f>
        <v>4.7363636363636363</v>
      </c>
      <c r="P3114">
        <f>$E3114/$L3114</f>
        <v>57.888888888888886</v>
      </c>
      <c r="Q3114" t="str">
        <f>LEFT($N3114,SEARCH("/",$N3114) - 1)</f>
        <v>theater</v>
      </c>
      <c r="R3114" t="str">
        <f>RIGHT($N3114,LEN($N3114) - SEARCH("/",$N3114))</f>
        <v>spaces</v>
      </c>
      <c r="S3114" s="9">
        <f>((($J3114/60)/60)/24)+DATE(1970,1,1)</f>
        <v>42615.121921296297</v>
      </c>
      <c r="T3114" s="9">
        <f>((($I3114/60)/60)/24)+DATE(1970,1,1)</f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IF($D3115=0,0,$E3115*100/$D3115)</f>
        <v>4.2435339894712749</v>
      </c>
      <c r="P3115">
        <f>$E3115/$L3115</f>
        <v>125.27027027027027</v>
      </c>
      <c r="Q3115" t="str">
        <f>LEFT($N3115,SEARCH("/",$N3115) - 1)</f>
        <v>theater</v>
      </c>
      <c r="R3115" t="str">
        <f>RIGHT($N3115,LEN($N3115) - SEARCH("/",$N3115))</f>
        <v>spaces</v>
      </c>
      <c r="S3115" s="9">
        <f>((($J3115/60)/60)/24)+DATE(1970,1,1)</f>
        <v>42081.731273148151</v>
      </c>
      <c r="T3115" s="9">
        <f>((($I3115/60)/60)/24)+DATE(1970,1,1)</f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IF($D3116=0,0,$E3116*100/$D3116)</f>
        <v>0</v>
      </c>
      <c r="P3116" t="e">
        <f>$E3116/$L3116</f>
        <v>#DIV/0!</v>
      </c>
      <c r="Q3116" t="str">
        <f>LEFT($N3116,SEARCH("/",$N3116) - 1)</f>
        <v>theater</v>
      </c>
      <c r="R3116" t="str">
        <f>RIGHT($N3116,LEN($N3116) - SEARCH("/",$N3116))</f>
        <v>spaces</v>
      </c>
      <c r="S3116" s="9">
        <f>((($J3116/60)/60)/24)+DATE(1970,1,1)</f>
        <v>41843.632523148146</v>
      </c>
      <c r="T3116" s="9">
        <f>((($I3116/60)/60)/24)+DATE(1970,1,1)</f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IF($D3117=0,0,$E3117*100/$D3117)</f>
        <v>3</v>
      </c>
      <c r="P3117">
        <f>$E3117/$L3117</f>
        <v>300</v>
      </c>
      <c r="Q3117" t="str">
        <f>LEFT($N3117,SEARCH("/",$N3117) - 1)</f>
        <v>theater</v>
      </c>
      <c r="R3117" t="str">
        <f>RIGHT($N3117,LEN($N3117) - SEARCH("/",$N3117))</f>
        <v>spaces</v>
      </c>
      <c r="S3117" s="9">
        <f>((($J3117/60)/60)/24)+DATE(1970,1,1)</f>
        <v>42496.447071759263</v>
      </c>
      <c r="T3117" s="9">
        <f>((($I3117/60)/60)/24)+DATE(1970,1,1)</f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IF($D3118=0,0,$E3118*100/$D3118)</f>
        <v>57.333333333333336</v>
      </c>
      <c r="P3118">
        <f>$E3118/$L3118</f>
        <v>43</v>
      </c>
      <c r="Q3118" t="str">
        <f>LEFT($N3118,SEARCH("/",$N3118) - 1)</f>
        <v>theater</v>
      </c>
      <c r="R3118" t="str">
        <f>RIGHT($N3118,LEN($N3118) - SEARCH("/",$N3118))</f>
        <v>spaces</v>
      </c>
      <c r="S3118" s="9">
        <f>((($J3118/60)/60)/24)+DATE(1970,1,1)</f>
        <v>42081.515335648146</v>
      </c>
      <c r="T3118" s="9">
        <f>((($I3118/60)/60)/24)+DATE(1970,1,1)</f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IF($D3119=0,0,$E3119*100/$D3119)</f>
        <v>0.1</v>
      </c>
      <c r="P3119">
        <f>$E3119/$L3119</f>
        <v>1</v>
      </c>
      <c r="Q3119" t="str">
        <f>LEFT($N3119,SEARCH("/",$N3119) - 1)</f>
        <v>theater</v>
      </c>
      <c r="R3119" t="str">
        <f>RIGHT($N3119,LEN($N3119) - SEARCH("/",$N3119))</f>
        <v>spaces</v>
      </c>
      <c r="S3119" s="9">
        <f>((($J3119/60)/60)/24)+DATE(1970,1,1)</f>
        <v>42509.374537037031</v>
      </c>
      <c r="T3119" s="9">
        <f>((($I3119/60)/60)/24)+DATE(1970,1,1)</f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IF($D3120=0,0,$E3120*100/$D3120)</f>
        <v>0.31</v>
      </c>
      <c r="P3120">
        <f>$E3120/$L3120</f>
        <v>775</v>
      </c>
      <c r="Q3120" t="str">
        <f>LEFT($N3120,SEARCH("/",$N3120) - 1)</f>
        <v>theater</v>
      </c>
      <c r="R3120" t="str">
        <f>RIGHT($N3120,LEN($N3120) - SEARCH("/",$N3120))</f>
        <v>spaces</v>
      </c>
      <c r="S3120" s="9">
        <f>((($J3120/60)/60)/24)+DATE(1970,1,1)</f>
        <v>42534.649571759262</v>
      </c>
      <c r="T3120" s="9">
        <f>((($I3120/60)/60)/24)+DATE(1970,1,1)</f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IF($D3121=0,0,$E3121*100/$D3121)</f>
        <v>0.05</v>
      </c>
      <c r="P3121">
        <f>$E3121/$L3121</f>
        <v>5</v>
      </c>
      <c r="Q3121" t="str">
        <f>LEFT($N3121,SEARCH("/",$N3121) - 1)</f>
        <v>theater</v>
      </c>
      <c r="R3121" t="str">
        <f>RIGHT($N3121,LEN($N3121) - SEARCH("/",$N3121))</f>
        <v>spaces</v>
      </c>
      <c r="S3121" s="9">
        <f>((($J3121/60)/60)/24)+DATE(1970,1,1)</f>
        <v>42060.04550925926</v>
      </c>
      <c r="T3121" s="9">
        <f>((($I3121/60)/60)/24)+DATE(1970,1,1)</f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IF($D3122=0,0,$E3122*100/$D3122)</f>
        <v>9.8461538461538465E-3</v>
      </c>
      <c r="P3122">
        <f>$E3122/$L3122</f>
        <v>12.8</v>
      </c>
      <c r="Q3122" t="str">
        <f>LEFT($N3122,SEARCH("/",$N3122) - 1)</f>
        <v>theater</v>
      </c>
      <c r="R3122" t="str">
        <f>RIGHT($N3122,LEN($N3122) - SEARCH("/",$N3122))</f>
        <v>spaces</v>
      </c>
      <c r="S3122" s="9">
        <f>((($J3122/60)/60)/24)+DATE(1970,1,1)</f>
        <v>42435.942083333335</v>
      </c>
      <c r="T3122" s="9">
        <f>((($I3122/60)/60)/24)+DATE(1970,1,1)</f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IF($D3123=0,0,$E3123*100/$D3123)</f>
        <v>0.66666666666666663</v>
      </c>
      <c r="P3123">
        <f>$E3123/$L3123</f>
        <v>10</v>
      </c>
      <c r="Q3123" t="str">
        <f>LEFT($N3123,SEARCH("/",$N3123) - 1)</f>
        <v>theater</v>
      </c>
      <c r="R3123" t="str">
        <f>RIGHT($N3123,LEN($N3123) - SEARCH("/",$N3123))</f>
        <v>spaces</v>
      </c>
      <c r="S3123" s="9">
        <f>((($J3123/60)/60)/24)+DATE(1970,1,1)</f>
        <v>41848.679803240739</v>
      </c>
      <c r="T3123" s="9">
        <f>((($I3123/60)/60)/24)+DATE(1970,1,1)</f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IF($D3124=0,0,$E3124*100/$D3124)</f>
        <v>58.291457286432163</v>
      </c>
      <c r="P3124">
        <f>$E3124/$L3124</f>
        <v>58</v>
      </c>
      <c r="Q3124" t="str">
        <f>LEFT($N3124,SEARCH("/",$N3124) - 1)</f>
        <v>theater</v>
      </c>
      <c r="R3124" t="str">
        <f>RIGHT($N3124,LEN($N3124) - SEARCH("/",$N3124))</f>
        <v>spaces</v>
      </c>
      <c r="S3124" s="9">
        <f>((($J3124/60)/60)/24)+DATE(1970,1,1)</f>
        <v>42678.932083333333</v>
      </c>
      <c r="T3124" s="9">
        <f>((($I3124/60)/60)/24)+DATE(1970,1,1)</f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IF($D3125=0,0,$E3125*100/$D3125)</f>
        <v>68.153599999999997</v>
      </c>
      <c r="P3125">
        <f>$E3125/$L3125</f>
        <v>244.80459770114942</v>
      </c>
      <c r="Q3125" t="str">
        <f>LEFT($N3125,SEARCH("/",$N3125) - 1)</f>
        <v>theater</v>
      </c>
      <c r="R3125" t="str">
        <f>RIGHT($N3125,LEN($N3125) - SEARCH("/",$N3125))</f>
        <v>spaces</v>
      </c>
      <c r="S3125" s="9">
        <f>((($J3125/60)/60)/24)+DATE(1970,1,1)</f>
        <v>42530.993032407408</v>
      </c>
      <c r="T3125" s="9">
        <f>((($I3125/60)/60)/24)+DATE(1970,1,1)</f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IF($D3126=0,0,$E3126*100/$D3126)</f>
        <v>3.2499999999999999E-3</v>
      </c>
      <c r="P3126">
        <f>$E3126/$L3126</f>
        <v>6.5</v>
      </c>
      <c r="Q3126" t="str">
        <f>LEFT($N3126,SEARCH("/",$N3126) - 1)</f>
        <v>theater</v>
      </c>
      <c r="R3126" t="str">
        <f>RIGHT($N3126,LEN($N3126) - SEARCH("/",$N3126))</f>
        <v>spaces</v>
      </c>
      <c r="S3126" s="9">
        <f>((($J3126/60)/60)/24)+DATE(1970,1,1)</f>
        <v>41977.780104166668</v>
      </c>
      <c r="T3126" s="9">
        <f>((($I3126/60)/60)/24)+DATE(1970,1,1)</f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IF($D3127=0,0,$E3127*100/$D3127)</f>
        <v>0</v>
      </c>
      <c r="P3127" t="e">
        <f>$E3127/$L3127</f>
        <v>#DIV/0!</v>
      </c>
      <c r="Q3127" t="str">
        <f>LEFT($N3127,SEARCH("/",$N3127) - 1)</f>
        <v>theater</v>
      </c>
      <c r="R3127" t="str">
        <f>RIGHT($N3127,LEN($N3127) - SEARCH("/",$N3127))</f>
        <v>spaces</v>
      </c>
      <c r="S3127" s="9">
        <f>((($J3127/60)/60)/24)+DATE(1970,1,1)</f>
        <v>42346.20685185185</v>
      </c>
      <c r="T3127" s="9">
        <f>((($I3127/60)/60)/24)+DATE(1970,1,1)</f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IF($D3128=0,0,$E3128*100/$D3128)</f>
        <v>4.16</v>
      </c>
      <c r="P3128">
        <f>$E3128/$L3128</f>
        <v>61.176470588235297</v>
      </c>
      <c r="Q3128" t="str">
        <f>LEFT($N3128,SEARCH("/",$N3128) - 1)</f>
        <v>theater</v>
      </c>
      <c r="R3128" t="str">
        <f>RIGHT($N3128,LEN($N3128) - SEARCH("/",$N3128))</f>
        <v>spaces</v>
      </c>
      <c r="S3128" s="9">
        <f>((($J3128/60)/60)/24)+DATE(1970,1,1)</f>
        <v>42427.01807870371</v>
      </c>
      <c r="T3128" s="9">
        <f>((($I3128/60)/60)/24)+DATE(1970,1,1)</f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IF($D3129=0,0,$E3129*100/$D3129)</f>
        <v>0</v>
      </c>
      <c r="P3129" t="e">
        <f>$E3129/$L3129</f>
        <v>#DIV/0!</v>
      </c>
      <c r="Q3129" t="str">
        <f>LEFT($N3129,SEARCH("/",$N3129) - 1)</f>
        <v>theater</v>
      </c>
      <c r="R3129" t="str">
        <f>RIGHT($N3129,LEN($N3129) - SEARCH("/",$N3129))</f>
        <v>spaces</v>
      </c>
      <c r="S3129" s="9">
        <f>((($J3129/60)/60)/24)+DATE(1970,1,1)</f>
        <v>42034.856817129628</v>
      </c>
      <c r="T3129" s="9">
        <f>((($I3129/60)/60)/24)+DATE(1970,1,1)</f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IF($D3130=0,0,$E3130*100/$D3130)</f>
        <v>108.60666666666667</v>
      </c>
      <c r="P3130">
        <f>$E3130/$L3130</f>
        <v>139.23931623931625</v>
      </c>
      <c r="Q3130" t="str">
        <f>LEFT($N3130,SEARCH("/",$N3130) - 1)</f>
        <v>theater</v>
      </c>
      <c r="R3130" t="str">
        <f>RIGHT($N3130,LEN($N3130) - SEARCH("/",$N3130))</f>
        <v>plays</v>
      </c>
      <c r="S3130" s="9">
        <f>((($J3130/60)/60)/24)+DATE(1970,1,1)</f>
        <v>42780.825706018513</v>
      </c>
      <c r="T3130" s="9">
        <f>((($I3130/60)/60)/24)+DATE(1970,1,1)</f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IF($D3131=0,0,$E3131*100/$D3131)</f>
        <v>0.8</v>
      </c>
      <c r="P3131">
        <f>$E3131/$L3131</f>
        <v>10</v>
      </c>
      <c r="Q3131" t="str">
        <f>LEFT($N3131,SEARCH("/",$N3131) - 1)</f>
        <v>theater</v>
      </c>
      <c r="R3131" t="str">
        <f>RIGHT($N3131,LEN($N3131) - SEARCH("/",$N3131))</f>
        <v>plays</v>
      </c>
      <c r="S3131" s="9">
        <f>((($J3131/60)/60)/24)+DATE(1970,1,1)</f>
        <v>42803.842812499999</v>
      </c>
      <c r="T3131" s="9">
        <f>((($I3131/60)/60)/24)+DATE(1970,1,1)</f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IF($D3132=0,0,$E3132*100/$D3132)</f>
        <v>3.75</v>
      </c>
      <c r="P3132">
        <f>$E3132/$L3132</f>
        <v>93.75</v>
      </c>
      <c r="Q3132" t="str">
        <f>LEFT($N3132,SEARCH("/",$N3132) - 1)</f>
        <v>theater</v>
      </c>
      <c r="R3132" t="str">
        <f>RIGHT($N3132,LEN($N3132) - SEARCH("/",$N3132))</f>
        <v>plays</v>
      </c>
      <c r="S3132" s="9">
        <f>((($J3132/60)/60)/24)+DATE(1970,1,1)</f>
        <v>42808.640231481477</v>
      </c>
      <c r="T3132" s="9">
        <f>((($I3132/60)/60)/24)+DATE(1970,1,1)</f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IF($D3133=0,0,$E3133*100/$D3133)</f>
        <v>15.731707317073171</v>
      </c>
      <c r="P3133">
        <f>$E3133/$L3133</f>
        <v>53.75</v>
      </c>
      <c r="Q3133" t="str">
        <f>LEFT($N3133,SEARCH("/",$N3133) - 1)</f>
        <v>theater</v>
      </c>
      <c r="R3133" t="str">
        <f>RIGHT($N3133,LEN($N3133) - SEARCH("/",$N3133))</f>
        <v>plays</v>
      </c>
      <c r="S3133" s="9">
        <f>((($J3133/60)/60)/24)+DATE(1970,1,1)</f>
        <v>42803.579224537039</v>
      </c>
      <c r="T3133" s="9">
        <f>((($I3133/60)/60)/24)+DATE(1970,1,1)</f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IF($D3134=0,0,$E3134*100/$D3134)</f>
        <v>3.3333333333333333E-2</v>
      </c>
      <c r="P3134">
        <f>$E3134/$L3134</f>
        <v>10</v>
      </c>
      <c r="Q3134" t="str">
        <f>LEFT($N3134,SEARCH("/",$N3134) - 1)</f>
        <v>theater</v>
      </c>
      <c r="R3134" t="str">
        <f>RIGHT($N3134,LEN($N3134) - SEARCH("/",$N3134))</f>
        <v>plays</v>
      </c>
      <c r="S3134" s="9">
        <f>((($J3134/60)/60)/24)+DATE(1970,1,1)</f>
        <v>42786.350231481483</v>
      </c>
      <c r="T3134" s="9">
        <f>((($I3134/60)/60)/24)+DATE(1970,1,1)</f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IF($D3135=0,0,$E3135*100/$D3135)</f>
        <v>108</v>
      </c>
      <c r="P3135">
        <f>$E3135/$L3135</f>
        <v>33.75</v>
      </c>
      <c r="Q3135" t="str">
        <f>LEFT($N3135,SEARCH("/",$N3135) - 1)</f>
        <v>theater</v>
      </c>
      <c r="R3135" t="str">
        <f>RIGHT($N3135,LEN($N3135) - SEARCH("/",$N3135))</f>
        <v>plays</v>
      </c>
      <c r="S3135" s="9">
        <f>((($J3135/60)/60)/24)+DATE(1970,1,1)</f>
        <v>42788.565208333333</v>
      </c>
      <c r="T3135" s="9">
        <f>((($I3135/60)/60)/24)+DATE(1970,1,1)</f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IF($D3136=0,0,$E3136*100/$D3136)</f>
        <v>22.5</v>
      </c>
      <c r="P3136">
        <f>$E3136/$L3136</f>
        <v>18.75</v>
      </c>
      <c r="Q3136" t="str">
        <f>LEFT($N3136,SEARCH("/",$N3136) - 1)</f>
        <v>theater</v>
      </c>
      <c r="R3136" t="str">
        <f>RIGHT($N3136,LEN($N3136) - SEARCH("/",$N3136))</f>
        <v>plays</v>
      </c>
      <c r="S3136" s="9">
        <f>((($J3136/60)/60)/24)+DATE(1970,1,1)</f>
        <v>42800.720127314817</v>
      </c>
      <c r="T3136" s="9">
        <f>((($I3136/60)/60)/24)+DATE(1970,1,1)</f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IF($D3137=0,0,$E3137*100/$D3137)</f>
        <v>20.849420849420849</v>
      </c>
      <c r="P3137">
        <f>$E3137/$L3137</f>
        <v>23.142857142857142</v>
      </c>
      <c r="Q3137" t="str">
        <f>LEFT($N3137,SEARCH("/",$N3137) - 1)</f>
        <v>theater</v>
      </c>
      <c r="R3137" t="str">
        <f>RIGHT($N3137,LEN($N3137) - SEARCH("/",$N3137))</f>
        <v>plays</v>
      </c>
      <c r="S3137" s="9">
        <f>((($J3137/60)/60)/24)+DATE(1970,1,1)</f>
        <v>42807.151863425926</v>
      </c>
      <c r="T3137" s="9">
        <f>((($I3137/60)/60)/24)+DATE(1970,1,1)</f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IF($D3138=0,0,$E3138*100/$D3138)</f>
        <v>127.8</v>
      </c>
      <c r="P3138">
        <f>$E3138/$L3138</f>
        <v>29.045454545454547</v>
      </c>
      <c r="Q3138" t="str">
        <f>LEFT($N3138,SEARCH("/",$N3138) - 1)</f>
        <v>theater</v>
      </c>
      <c r="R3138" t="str">
        <f>RIGHT($N3138,LEN($N3138) - SEARCH("/",$N3138))</f>
        <v>plays</v>
      </c>
      <c r="S3138" s="9">
        <f>((($J3138/60)/60)/24)+DATE(1970,1,1)</f>
        <v>42789.462430555555</v>
      </c>
      <c r="T3138" s="9">
        <f>((($I3138/60)/60)/24)+DATE(1970,1,1)</f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IF($D3139=0,0,$E3139*100/$D3139)</f>
        <v>3.3333333333333335</v>
      </c>
      <c r="P3139">
        <f>$E3139/$L3139</f>
        <v>50</v>
      </c>
      <c r="Q3139" t="str">
        <f>LEFT($N3139,SEARCH("/",$N3139) - 1)</f>
        <v>theater</v>
      </c>
      <c r="R3139" t="str">
        <f>RIGHT($N3139,LEN($N3139) - SEARCH("/",$N3139))</f>
        <v>plays</v>
      </c>
      <c r="S3139" s="9">
        <f>((($J3139/60)/60)/24)+DATE(1970,1,1)</f>
        <v>42807.885057870371</v>
      </c>
      <c r="T3139" s="9">
        <f>((($I3139/60)/60)/24)+DATE(1970,1,1)</f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IF($D3140=0,0,$E3140*100/$D3140)</f>
        <v>0</v>
      </c>
      <c r="P3140" t="e">
        <f>$E3140/$L3140</f>
        <v>#DIV/0!</v>
      </c>
      <c r="Q3140" t="str">
        <f>LEFT($N3140,SEARCH("/",$N3140) - 1)</f>
        <v>theater</v>
      </c>
      <c r="R3140" t="str">
        <f>RIGHT($N3140,LEN($N3140) - SEARCH("/",$N3140))</f>
        <v>plays</v>
      </c>
      <c r="S3140" s="9">
        <f>((($J3140/60)/60)/24)+DATE(1970,1,1)</f>
        <v>42809.645914351851</v>
      </c>
      <c r="T3140" s="9">
        <f>((($I3140/60)/60)/24)+DATE(1970,1,1)</f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IF($D3141=0,0,$E3141*100/$D3141)</f>
        <v>5.4</v>
      </c>
      <c r="P3141">
        <f>$E3141/$L3141</f>
        <v>450</v>
      </c>
      <c r="Q3141" t="str">
        <f>LEFT($N3141,SEARCH("/",$N3141) - 1)</f>
        <v>theater</v>
      </c>
      <c r="R3141" t="str">
        <f>RIGHT($N3141,LEN($N3141) - SEARCH("/",$N3141))</f>
        <v>plays</v>
      </c>
      <c r="S3141" s="9">
        <f>((($J3141/60)/60)/24)+DATE(1970,1,1)</f>
        <v>42785.270370370374</v>
      </c>
      <c r="T3141" s="9">
        <f>((($I3141/60)/60)/24)+DATE(1970,1,1)</f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IF($D3142=0,0,$E3142*100/$D3142)</f>
        <v>0.96</v>
      </c>
      <c r="P3142">
        <f>$E3142/$L3142</f>
        <v>24</v>
      </c>
      <c r="Q3142" t="str">
        <f>LEFT($N3142,SEARCH("/",$N3142) - 1)</f>
        <v>theater</v>
      </c>
      <c r="R3142" t="str">
        <f>RIGHT($N3142,LEN($N3142) - SEARCH("/",$N3142))</f>
        <v>plays</v>
      </c>
      <c r="S3142" s="9">
        <f>((($J3142/60)/60)/24)+DATE(1970,1,1)</f>
        <v>42802.718784722223</v>
      </c>
      <c r="T3142" s="9">
        <f>((($I3142/60)/60)/24)+DATE(1970,1,1)</f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IF($D3143=0,0,$E3143*100/$D3143)</f>
        <v>51.6</v>
      </c>
      <c r="P3143">
        <f>$E3143/$L3143</f>
        <v>32.25</v>
      </c>
      <c r="Q3143" t="str">
        <f>LEFT($N3143,SEARCH("/",$N3143) - 1)</f>
        <v>theater</v>
      </c>
      <c r="R3143" t="str">
        <f>RIGHT($N3143,LEN($N3143) - SEARCH("/",$N3143))</f>
        <v>plays</v>
      </c>
      <c r="S3143" s="9">
        <f>((($J3143/60)/60)/24)+DATE(1970,1,1)</f>
        <v>42800.753333333334</v>
      </c>
      <c r="T3143" s="9">
        <f>((($I3143/60)/60)/24)+DATE(1970,1,1)</f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IF($D3144=0,0,$E3144*100/$D3144)</f>
        <v>1.6363636363636365</v>
      </c>
      <c r="P3144">
        <f>$E3144/$L3144</f>
        <v>15</v>
      </c>
      <c r="Q3144" t="str">
        <f>LEFT($N3144,SEARCH("/",$N3144) - 1)</f>
        <v>theater</v>
      </c>
      <c r="R3144" t="str">
        <f>RIGHT($N3144,LEN($N3144) - SEARCH("/",$N3144))</f>
        <v>plays</v>
      </c>
      <c r="S3144" s="9">
        <f>((($J3144/60)/60)/24)+DATE(1970,1,1)</f>
        <v>42783.513182870374</v>
      </c>
      <c r="T3144" s="9">
        <f>((($I3144/60)/60)/24)+DATE(1970,1,1)</f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IF($D3145=0,0,$E3145*100/$D3145)</f>
        <v>0</v>
      </c>
      <c r="P3145" t="e">
        <f>$E3145/$L3145</f>
        <v>#DIV/0!</v>
      </c>
      <c r="Q3145" t="str">
        <f>LEFT($N3145,SEARCH("/",$N3145) - 1)</f>
        <v>theater</v>
      </c>
      <c r="R3145" t="str">
        <f>RIGHT($N3145,LEN($N3145) - SEARCH("/",$N3145))</f>
        <v>plays</v>
      </c>
      <c r="S3145" s="9">
        <f>((($J3145/60)/60)/24)+DATE(1970,1,1)</f>
        <v>42808.358287037037</v>
      </c>
      <c r="T3145" s="9">
        <f>((($I3145/60)/60)/24)+DATE(1970,1,1)</f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IF($D3146=0,0,$E3146*100/$D3146)</f>
        <v>75.400000000000006</v>
      </c>
      <c r="P3146">
        <f>$E3146/$L3146</f>
        <v>251.33333333333334</v>
      </c>
      <c r="Q3146" t="str">
        <f>LEFT($N3146,SEARCH("/",$N3146) - 1)</f>
        <v>theater</v>
      </c>
      <c r="R3146" t="str">
        <f>RIGHT($N3146,LEN($N3146) - SEARCH("/",$N3146))</f>
        <v>plays</v>
      </c>
      <c r="S3146" s="9">
        <f>((($J3146/60)/60)/24)+DATE(1970,1,1)</f>
        <v>42796.538275462968</v>
      </c>
      <c r="T3146" s="9">
        <f>((($I3146/60)/60)/24)+DATE(1970,1,1)</f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IF($D3147=0,0,$E3147*100/$D3147)</f>
        <v>0</v>
      </c>
      <c r="P3147" t="e">
        <f>$E3147/$L3147</f>
        <v>#DIV/0!</v>
      </c>
      <c r="Q3147" t="str">
        <f>LEFT($N3147,SEARCH("/",$N3147) - 1)</f>
        <v>theater</v>
      </c>
      <c r="R3147" t="str">
        <f>RIGHT($N3147,LEN($N3147) - SEARCH("/",$N3147))</f>
        <v>plays</v>
      </c>
      <c r="S3147" s="9">
        <f>((($J3147/60)/60)/24)+DATE(1970,1,1)</f>
        <v>42762.040902777779</v>
      </c>
      <c r="T3147" s="9">
        <f>((($I3147/60)/60)/24)+DATE(1970,1,1)</f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IF($D3148=0,0,$E3148*100/$D3148)</f>
        <v>10.5</v>
      </c>
      <c r="P3148">
        <f>$E3148/$L3148</f>
        <v>437.5</v>
      </c>
      <c r="Q3148" t="str">
        <f>LEFT($N3148,SEARCH("/",$N3148) - 1)</f>
        <v>theater</v>
      </c>
      <c r="R3148" t="str">
        <f>RIGHT($N3148,LEN($N3148) - SEARCH("/",$N3148))</f>
        <v>plays</v>
      </c>
      <c r="S3148" s="9">
        <f>((($J3148/60)/60)/24)+DATE(1970,1,1)</f>
        <v>42796.682476851856</v>
      </c>
      <c r="T3148" s="9">
        <f>((($I3148/60)/60)/24)+DATE(1970,1,1)</f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IF($D3149=0,0,$E3149*100/$D3149)</f>
        <v>117.52500000000001</v>
      </c>
      <c r="P3149">
        <f>$E3149/$L3149</f>
        <v>110.35211267605634</v>
      </c>
      <c r="Q3149" t="str">
        <f>LEFT($N3149,SEARCH("/",$N3149) - 1)</f>
        <v>theater</v>
      </c>
      <c r="R3149" t="str">
        <f>RIGHT($N3149,LEN($N3149) - SEARCH("/",$N3149))</f>
        <v>plays</v>
      </c>
      <c r="S3149" s="9">
        <f>((($J3149/60)/60)/24)+DATE(1970,1,1)</f>
        <v>41909.969386574077</v>
      </c>
      <c r="T3149" s="9">
        <f>((($I3149/60)/60)/24)+DATE(1970,1,1)</f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IF($D3150=0,0,$E3150*100/$D3150)</f>
        <v>131.16666666666666</v>
      </c>
      <c r="P3150">
        <f>$E3150/$L3150</f>
        <v>41.421052631578945</v>
      </c>
      <c r="Q3150" t="str">
        <f>LEFT($N3150,SEARCH("/",$N3150) - 1)</f>
        <v>theater</v>
      </c>
      <c r="R3150" t="str">
        <f>RIGHT($N3150,LEN($N3150) - SEARCH("/",$N3150))</f>
        <v>plays</v>
      </c>
      <c r="S3150" s="9">
        <f>((($J3150/60)/60)/24)+DATE(1970,1,1)</f>
        <v>41891.665324074071</v>
      </c>
      <c r="T3150" s="9">
        <f>((($I3150/60)/60)/24)+DATE(1970,1,1)</f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IF($D3151=0,0,$E3151*100/$D3151)</f>
        <v>104</v>
      </c>
      <c r="P3151">
        <f>$E3151/$L3151</f>
        <v>52</v>
      </c>
      <c r="Q3151" t="str">
        <f>LEFT($N3151,SEARCH("/",$N3151) - 1)</f>
        <v>theater</v>
      </c>
      <c r="R3151" t="str">
        <f>RIGHT($N3151,LEN($N3151) - SEARCH("/",$N3151))</f>
        <v>plays</v>
      </c>
      <c r="S3151" s="9">
        <f>((($J3151/60)/60)/24)+DATE(1970,1,1)</f>
        <v>41226.017361111109</v>
      </c>
      <c r="T3151" s="9">
        <f>((($I3151/60)/60)/24)+DATE(1970,1,1)</f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IF($D3152=0,0,$E3152*100/$D3152)</f>
        <v>101</v>
      </c>
      <c r="P3152">
        <f>$E3152/$L3152</f>
        <v>33.990384615384613</v>
      </c>
      <c r="Q3152" t="str">
        <f>LEFT($N3152,SEARCH("/",$N3152) - 1)</f>
        <v>theater</v>
      </c>
      <c r="R3152" t="str">
        <f>RIGHT($N3152,LEN($N3152) - SEARCH("/",$N3152))</f>
        <v>plays</v>
      </c>
      <c r="S3152" s="9">
        <f>((($J3152/60)/60)/24)+DATE(1970,1,1)</f>
        <v>40478.263923611114</v>
      </c>
      <c r="T3152" s="9">
        <f>((($I3152/60)/60)/24)+DATE(1970,1,1)</f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IF($D3153=0,0,$E3153*100/$D3153)</f>
        <v>100.4</v>
      </c>
      <c r="P3153">
        <f>$E3153/$L3153</f>
        <v>103.35294117647059</v>
      </c>
      <c r="Q3153" t="str">
        <f>LEFT($N3153,SEARCH("/",$N3153) - 1)</f>
        <v>theater</v>
      </c>
      <c r="R3153" t="str">
        <f>RIGHT($N3153,LEN($N3153) - SEARCH("/",$N3153))</f>
        <v>plays</v>
      </c>
      <c r="S3153" s="9">
        <f>((($J3153/60)/60)/24)+DATE(1970,1,1)</f>
        <v>41862.83997685185</v>
      </c>
      <c r="T3153" s="9">
        <f>((($I3153/60)/60)/24)+DATE(1970,1,1)</f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IF($D3154=0,0,$E3154*100/$D3154)</f>
        <v>105.95454545454545</v>
      </c>
      <c r="P3154">
        <f>$E3154/$L3154</f>
        <v>34.791044776119406</v>
      </c>
      <c r="Q3154" t="str">
        <f>LEFT($N3154,SEARCH("/",$N3154) - 1)</f>
        <v>theater</v>
      </c>
      <c r="R3154" t="str">
        <f>RIGHT($N3154,LEN($N3154) - SEARCH("/",$N3154))</f>
        <v>plays</v>
      </c>
      <c r="S3154" s="9">
        <f>((($J3154/60)/60)/24)+DATE(1970,1,1)</f>
        <v>41550.867673611108</v>
      </c>
      <c r="T3154" s="9">
        <f>((($I3154/60)/60)/24)+DATE(1970,1,1)</f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IF($D3155=0,0,$E3155*100/$D3155)</f>
        <v>335.58333333333331</v>
      </c>
      <c r="P3155">
        <f>$E3155/$L3155</f>
        <v>41.773858921161825</v>
      </c>
      <c r="Q3155" t="str">
        <f>LEFT($N3155,SEARCH("/",$N3155) - 1)</f>
        <v>theater</v>
      </c>
      <c r="R3155" t="str">
        <f>RIGHT($N3155,LEN($N3155) - SEARCH("/",$N3155))</f>
        <v>plays</v>
      </c>
      <c r="S3155" s="9">
        <f>((($J3155/60)/60)/24)+DATE(1970,1,1)</f>
        <v>40633.154363425929</v>
      </c>
      <c r="T3155" s="9">
        <f>((($I3155/60)/60)/24)+DATE(1970,1,1)</f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IF($D3156=0,0,$E3156*100/$D3156)</f>
        <v>112.92857142857143</v>
      </c>
      <c r="P3156">
        <f>$E3156/$L3156</f>
        <v>64.268292682926827</v>
      </c>
      <c r="Q3156" t="str">
        <f>LEFT($N3156,SEARCH("/",$N3156) - 1)</f>
        <v>theater</v>
      </c>
      <c r="R3156" t="str">
        <f>RIGHT($N3156,LEN($N3156) - SEARCH("/",$N3156))</f>
        <v>plays</v>
      </c>
      <c r="S3156" s="9">
        <f>((($J3156/60)/60)/24)+DATE(1970,1,1)</f>
        <v>40970.875671296293</v>
      </c>
      <c r="T3156" s="9">
        <f>((($I3156/60)/60)/24)+DATE(1970,1,1)</f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IF($D3157=0,0,$E3157*100/$D3157)</f>
        <v>188.50460000000001</v>
      </c>
      <c r="P3157">
        <f>$E3157/$L3157</f>
        <v>31.209370860927152</v>
      </c>
      <c r="Q3157" t="str">
        <f>LEFT($N3157,SEARCH("/",$N3157) - 1)</f>
        <v>theater</v>
      </c>
      <c r="R3157" t="str">
        <f>RIGHT($N3157,LEN($N3157) - SEARCH("/",$N3157))</f>
        <v>plays</v>
      </c>
      <c r="S3157" s="9">
        <f>((($J3157/60)/60)/24)+DATE(1970,1,1)</f>
        <v>41233.499131944445</v>
      </c>
      <c r="T3157" s="9">
        <f>((($I3157/60)/60)/24)+DATE(1970,1,1)</f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IF($D3158=0,0,$E3158*100/$D3158)</f>
        <v>101.81818181818181</v>
      </c>
      <c r="P3158">
        <f>$E3158/$L3158</f>
        <v>62.921348314606739</v>
      </c>
      <c r="Q3158" t="str">
        <f>LEFT($N3158,SEARCH("/",$N3158) - 1)</f>
        <v>theater</v>
      </c>
      <c r="R3158" t="str">
        <f>RIGHT($N3158,LEN($N3158) - SEARCH("/",$N3158))</f>
        <v>plays</v>
      </c>
      <c r="S3158" s="9">
        <f>((($J3158/60)/60)/24)+DATE(1970,1,1)</f>
        <v>41026.953055555554</v>
      </c>
      <c r="T3158" s="9">
        <f>((($I3158/60)/60)/24)+DATE(1970,1,1)</f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IF($D3159=0,0,$E3159*100/$D3159)</f>
        <v>101</v>
      </c>
      <c r="P3159">
        <f>$E3159/$L3159</f>
        <v>98.536585365853654</v>
      </c>
      <c r="Q3159" t="str">
        <f>LEFT($N3159,SEARCH("/",$N3159) - 1)</f>
        <v>theater</v>
      </c>
      <c r="R3159" t="str">
        <f>RIGHT($N3159,LEN($N3159) - SEARCH("/",$N3159))</f>
        <v>plays</v>
      </c>
      <c r="S3159" s="9">
        <f>((($J3159/60)/60)/24)+DATE(1970,1,1)</f>
        <v>41829.788252314815</v>
      </c>
      <c r="T3159" s="9">
        <f>((($I3159/60)/60)/24)+DATE(1970,1,1)</f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IF($D3160=0,0,$E3160*100/$D3160)</f>
        <v>114</v>
      </c>
      <c r="P3160">
        <f>$E3160/$L3160</f>
        <v>82.608695652173907</v>
      </c>
      <c r="Q3160" t="str">
        <f>LEFT($N3160,SEARCH("/",$N3160) - 1)</f>
        <v>theater</v>
      </c>
      <c r="R3160" t="str">
        <f>RIGHT($N3160,LEN($N3160) - SEARCH("/",$N3160))</f>
        <v>plays</v>
      </c>
      <c r="S3160" s="9">
        <f>((($J3160/60)/60)/24)+DATE(1970,1,1)</f>
        <v>41447.839722222219</v>
      </c>
      <c r="T3160" s="9">
        <f>((($I3160/60)/60)/24)+DATE(1970,1,1)</f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IF($D3161=0,0,$E3161*100/$D3161)</f>
        <v>133.48133333333334</v>
      </c>
      <c r="P3161">
        <f>$E3161/$L3161</f>
        <v>38.504230769230773</v>
      </c>
      <c r="Q3161" t="str">
        <f>LEFT($N3161,SEARCH("/",$N3161) - 1)</f>
        <v>theater</v>
      </c>
      <c r="R3161" t="str">
        <f>RIGHT($N3161,LEN($N3161) - SEARCH("/",$N3161))</f>
        <v>plays</v>
      </c>
      <c r="S3161" s="9">
        <f>((($J3161/60)/60)/24)+DATE(1970,1,1)</f>
        <v>40884.066678240742</v>
      </c>
      <c r="T3161" s="9">
        <f>((($I3161/60)/60)/24)+DATE(1970,1,1)</f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IF($D3162=0,0,$E3162*100/$D3162)</f>
        <v>101.53333333333333</v>
      </c>
      <c r="P3162">
        <f>$E3162/$L3162</f>
        <v>80.15789473684211</v>
      </c>
      <c r="Q3162" t="str">
        <f>LEFT($N3162,SEARCH("/",$N3162) - 1)</f>
        <v>theater</v>
      </c>
      <c r="R3162" t="str">
        <f>RIGHT($N3162,LEN($N3162) - SEARCH("/",$N3162))</f>
        <v>plays</v>
      </c>
      <c r="S3162" s="9">
        <f>((($J3162/60)/60)/24)+DATE(1970,1,1)</f>
        <v>41841.26489583333</v>
      </c>
      <c r="T3162" s="9">
        <f>((($I3162/60)/60)/24)+DATE(1970,1,1)</f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IF($D3163=0,0,$E3163*100/$D3163)</f>
        <v>105.1</v>
      </c>
      <c r="P3163">
        <f>$E3163/$L3163</f>
        <v>28.405405405405407</v>
      </c>
      <c r="Q3163" t="str">
        <f>LEFT($N3163,SEARCH("/",$N3163) - 1)</f>
        <v>theater</v>
      </c>
      <c r="R3163" t="str">
        <f>RIGHT($N3163,LEN($N3163) - SEARCH("/",$N3163))</f>
        <v>plays</v>
      </c>
      <c r="S3163" s="9">
        <f>((($J3163/60)/60)/24)+DATE(1970,1,1)</f>
        <v>41897.536134259259</v>
      </c>
      <c r="T3163" s="9">
        <f>((($I3163/60)/60)/24)+DATE(1970,1,1)</f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IF($D3164=0,0,$E3164*100/$D3164)</f>
        <v>127.15</v>
      </c>
      <c r="P3164">
        <f>$E3164/$L3164</f>
        <v>80.730158730158735</v>
      </c>
      <c r="Q3164" t="str">
        <f>LEFT($N3164,SEARCH("/",$N3164) - 1)</f>
        <v>theater</v>
      </c>
      <c r="R3164" t="str">
        <f>RIGHT($N3164,LEN($N3164) - SEARCH("/",$N3164))</f>
        <v>plays</v>
      </c>
      <c r="S3164" s="9">
        <f>((($J3164/60)/60)/24)+DATE(1970,1,1)</f>
        <v>41799.685902777775</v>
      </c>
      <c r="T3164" s="9">
        <f>((($I3164/60)/60)/24)+DATE(1970,1,1)</f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IF($D3165=0,0,$E3165*100/$D3165)</f>
        <v>111.15384615384616</v>
      </c>
      <c r="P3165">
        <f>$E3165/$L3165</f>
        <v>200.69444444444446</v>
      </c>
      <c r="Q3165" t="str">
        <f>LEFT($N3165,SEARCH("/",$N3165) - 1)</f>
        <v>theater</v>
      </c>
      <c r="R3165" t="str">
        <f>RIGHT($N3165,LEN($N3165) - SEARCH("/",$N3165))</f>
        <v>plays</v>
      </c>
      <c r="S3165" s="9">
        <f>((($J3165/60)/60)/24)+DATE(1970,1,1)</f>
        <v>41775.753761574073</v>
      </c>
      <c r="T3165" s="9">
        <f>((($I3165/60)/60)/24)+DATE(1970,1,1)</f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IF($D3166=0,0,$E3166*100/$D3166)</f>
        <v>106.76</v>
      </c>
      <c r="P3166">
        <f>$E3166/$L3166</f>
        <v>37.591549295774648</v>
      </c>
      <c r="Q3166" t="str">
        <f>LEFT($N3166,SEARCH("/",$N3166) - 1)</f>
        <v>theater</v>
      </c>
      <c r="R3166" t="str">
        <f>RIGHT($N3166,LEN($N3166) - SEARCH("/",$N3166))</f>
        <v>plays</v>
      </c>
      <c r="S3166" s="9">
        <f>((($J3166/60)/60)/24)+DATE(1970,1,1)</f>
        <v>41766.80572916667</v>
      </c>
      <c r="T3166" s="9">
        <f>((($I3166/60)/60)/24)+DATE(1970,1,1)</f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IF($D3167=0,0,$E3167*100/$D3167)</f>
        <v>162.66666666666666</v>
      </c>
      <c r="P3167">
        <f>$E3167/$L3167</f>
        <v>58.095238095238095</v>
      </c>
      <c r="Q3167" t="str">
        <f>LEFT($N3167,SEARCH("/",$N3167) - 1)</f>
        <v>theater</v>
      </c>
      <c r="R3167" t="str">
        <f>RIGHT($N3167,LEN($N3167) - SEARCH("/",$N3167))</f>
        <v>plays</v>
      </c>
      <c r="S3167" s="9">
        <f>((($J3167/60)/60)/24)+DATE(1970,1,1)</f>
        <v>40644.159259259257</v>
      </c>
      <c r="T3167" s="9">
        <f>((($I3167/60)/60)/24)+DATE(1970,1,1)</f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IF($D3168=0,0,$E3168*100/$D3168)</f>
        <v>160.22808571428573</v>
      </c>
      <c r="P3168">
        <f>$E3168/$L3168</f>
        <v>60.300892473118282</v>
      </c>
      <c r="Q3168" t="str">
        <f>LEFT($N3168,SEARCH("/",$N3168) - 1)</f>
        <v>theater</v>
      </c>
      <c r="R3168" t="str">
        <f>RIGHT($N3168,LEN($N3168) - SEARCH("/",$N3168))</f>
        <v>plays</v>
      </c>
      <c r="S3168" s="9">
        <f>((($J3168/60)/60)/24)+DATE(1970,1,1)</f>
        <v>41940.69158564815</v>
      </c>
      <c r="T3168" s="9">
        <f>((($I3168/60)/60)/24)+DATE(1970,1,1)</f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IF($D3169=0,0,$E3169*100/$D3169)</f>
        <v>116.16666666666667</v>
      </c>
      <c r="P3169">
        <f>$E3169/$L3169</f>
        <v>63.363636363636367</v>
      </c>
      <c r="Q3169" t="str">
        <f>LEFT($N3169,SEARCH("/",$N3169) - 1)</f>
        <v>theater</v>
      </c>
      <c r="R3169" t="str">
        <f>RIGHT($N3169,LEN($N3169) - SEARCH("/",$N3169))</f>
        <v>plays</v>
      </c>
      <c r="S3169" s="9">
        <f>((($J3169/60)/60)/24)+DATE(1970,1,1)</f>
        <v>41839.175706018519</v>
      </c>
      <c r="T3169" s="9">
        <f>((($I3169/60)/60)/24)+DATE(1970,1,1)</f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IF($D3170=0,0,$E3170*100/$D3170)</f>
        <v>124.2</v>
      </c>
      <c r="P3170">
        <f>$E3170/$L3170</f>
        <v>50.901639344262293</v>
      </c>
      <c r="Q3170" t="str">
        <f>LEFT($N3170,SEARCH("/",$N3170) - 1)</f>
        <v>theater</v>
      </c>
      <c r="R3170" t="str">
        <f>RIGHT($N3170,LEN($N3170) - SEARCH("/",$N3170))</f>
        <v>plays</v>
      </c>
      <c r="S3170" s="9">
        <f>((($J3170/60)/60)/24)+DATE(1970,1,1)</f>
        <v>41772.105937500004</v>
      </c>
      <c r="T3170" s="9">
        <f>((($I3170/60)/60)/24)+DATE(1970,1,1)</f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IF($D3171=0,0,$E3171*100/$D3171)</f>
        <v>103.0125</v>
      </c>
      <c r="P3171">
        <f>$E3171/$L3171</f>
        <v>100.5</v>
      </c>
      <c r="Q3171" t="str">
        <f>LEFT($N3171,SEARCH("/",$N3171) - 1)</f>
        <v>theater</v>
      </c>
      <c r="R3171" t="str">
        <f>RIGHT($N3171,LEN($N3171) - SEARCH("/",$N3171))</f>
        <v>plays</v>
      </c>
      <c r="S3171" s="9">
        <f>((($J3171/60)/60)/24)+DATE(1970,1,1)</f>
        <v>41591.737974537034</v>
      </c>
      <c r="T3171" s="9">
        <f>((($I3171/60)/60)/24)+DATE(1970,1,1)</f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IF($D3172=0,0,$E3172*100/$D3172)</f>
        <v>112.25</v>
      </c>
      <c r="P3172">
        <f>$E3172/$L3172</f>
        <v>31.619718309859156</v>
      </c>
      <c r="Q3172" t="str">
        <f>LEFT($N3172,SEARCH("/",$N3172) - 1)</f>
        <v>theater</v>
      </c>
      <c r="R3172" t="str">
        <f>RIGHT($N3172,LEN($N3172) - SEARCH("/",$N3172))</f>
        <v>plays</v>
      </c>
      <c r="S3172" s="9">
        <f>((($J3172/60)/60)/24)+DATE(1970,1,1)</f>
        <v>41789.080370370371</v>
      </c>
      <c r="T3172" s="9">
        <f>((($I3172/60)/60)/24)+DATE(1970,1,1)</f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IF($D3173=0,0,$E3173*100/$D3173)</f>
        <v>108.81428571428572</v>
      </c>
      <c r="P3173">
        <f>$E3173/$L3173</f>
        <v>65.102564102564102</v>
      </c>
      <c r="Q3173" t="str">
        <f>LEFT($N3173,SEARCH("/",$N3173) - 1)</f>
        <v>theater</v>
      </c>
      <c r="R3173" t="str">
        <f>RIGHT($N3173,LEN($N3173) - SEARCH("/",$N3173))</f>
        <v>plays</v>
      </c>
      <c r="S3173" s="9">
        <f>((($J3173/60)/60)/24)+DATE(1970,1,1)</f>
        <v>42466.608310185184</v>
      </c>
      <c r="T3173" s="9">
        <f>((($I3173/60)/60)/24)+DATE(1970,1,1)</f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IF($D3174=0,0,$E3174*100/$D3174)</f>
        <v>115</v>
      </c>
      <c r="P3174">
        <f>$E3174/$L3174</f>
        <v>79.310344827586206</v>
      </c>
      <c r="Q3174" t="str">
        <f>LEFT($N3174,SEARCH("/",$N3174) - 1)</f>
        <v>theater</v>
      </c>
      <c r="R3174" t="str">
        <f>RIGHT($N3174,LEN($N3174) - SEARCH("/",$N3174))</f>
        <v>plays</v>
      </c>
      <c r="S3174" s="9">
        <f>((($J3174/60)/60)/24)+DATE(1970,1,1)</f>
        <v>40923.729953703703</v>
      </c>
      <c r="T3174" s="9">
        <f>((($I3174/60)/60)/24)+DATE(1970,1,1)</f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IF($D3175=0,0,$E3175*100/$D3175)</f>
        <v>103</v>
      </c>
      <c r="P3175">
        <f>$E3175/$L3175</f>
        <v>139.18918918918919</v>
      </c>
      <c r="Q3175" t="str">
        <f>LEFT($N3175,SEARCH("/",$N3175) - 1)</f>
        <v>theater</v>
      </c>
      <c r="R3175" t="str">
        <f>RIGHT($N3175,LEN($N3175) - SEARCH("/",$N3175))</f>
        <v>plays</v>
      </c>
      <c r="S3175" s="9">
        <f>((($J3175/60)/60)/24)+DATE(1970,1,1)</f>
        <v>41878.878379629627</v>
      </c>
      <c r="T3175" s="9">
        <f>((($I3175/60)/60)/24)+DATE(1970,1,1)</f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IF($D3176=0,0,$E3176*100/$D3176)</f>
        <v>101.13333333333334</v>
      </c>
      <c r="P3176">
        <f>$E3176/$L3176</f>
        <v>131.91304347826087</v>
      </c>
      <c r="Q3176" t="str">
        <f>LEFT($N3176,SEARCH("/",$N3176) - 1)</f>
        <v>theater</v>
      </c>
      <c r="R3176" t="str">
        <f>RIGHT($N3176,LEN($N3176) - SEARCH("/",$N3176))</f>
        <v>plays</v>
      </c>
      <c r="S3176" s="9">
        <f>((($J3176/60)/60)/24)+DATE(1970,1,1)</f>
        <v>41862.864675925928</v>
      </c>
      <c r="T3176" s="9">
        <f>((($I3176/60)/60)/24)+DATE(1970,1,1)</f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IF($D3177=0,0,$E3177*100/$D3177)</f>
        <v>109.56</v>
      </c>
      <c r="P3177">
        <f>$E3177/$L3177</f>
        <v>91.3</v>
      </c>
      <c r="Q3177" t="str">
        <f>LEFT($N3177,SEARCH("/",$N3177) - 1)</f>
        <v>theater</v>
      </c>
      <c r="R3177" t="str">
        <f>RIGHT($N3177,LEN($N3177) - SEARCH("/",$N3177))</f>
        <v>plays</v>
      </c>
      <c r="S3177" s="9">
        <f>((($J3177/60)/60)/24)+DATE(1970,1,1)</f>
        <v>40531.886886574073</v>
      </c>
      <c r="T3177" s="9">
        <f>((($I3177/60)/60)/24)+DATE(1970,1,1)</f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IF($D3178=0,0,$E3178*100/$D3178)</f>
        <v>114.84210526315789</v>
      </c>
      <c r="P3178">
        <f>$E3178/$L3178</f>
        <v>39.672727272727272</v>
      </c>
      <c r="Q3178" t="str">
        <f>LEFT($N3178,SEARCH("/",$N3178) - 1)</f>
        <v>theater</v>
      </c>
      <c r="R3178" t="str">
        <f>RIGHT($N3178,LEN($N3178) - SEARCH("/",$N3178))</f>
        <v>plays</v>
      </c>
      <c r="S3178" s="9">
        <f>((($J3178/60)/60)/24)+DATE(1970,1,1)</f>
        <v>41477.930914351848</v>
      </c>
      <c r="T3178" s="9">
        <f>((($I3178/60)/60)/24)+DATE(1970,1,1)</f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IF($D3179=0,0,$E3179*100/$D3179)</f>
        <v>117.4</v>
      </c>
      <c r="P3179">
        <f>$E3179/$L3179</f>
        <v>57.549019607843135</v>
      </c>
      <c r="Q3179" t="str">
        <f>LEFT($N3179,SEARCH("/",$N3179) - 1)</f>
        <v>theater</v>
      </c>
      <c r="R3179" t="str">
        <f>RIGHT($N3179,LEN($N3179) - SEARCH("/",$N3179))</f>
        <v>plays</v>
      </c>
      <c r="S3179" s="9">
        <f>((($J3179/60)/60)/24)+DATE(1970,1,1)</f>
        <v>41781.666770833333</v>
      </c>
      <c r="T3179" s="9">
        <f>((($I3179/60)/60)/24)+DATE(1970,1,1)</f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IF($D3180=0,0,$E3180*100/$D3180)</f>
        <v>171.73333333333332</v>
      </c>
      <c r="P3180">
        <f>$E3180/$L3180</f>
        <v>33.025641025641029</v>
      </c>
      <c r="Q3180" t="str">
        <f>LEFT($N3180,SEARCH("/",$N3180) - 1)</f>
        <v>theater</v>
      </c>
      <c r="R3180" t="str">
        <f>RIGHT($N3180,LEN($N3180) - SEARCH("/",$N3180))</f>
        <v>plays</v>
      </c>
      <c r="S3180" s="9">
        <f>((($J3180/60)/60)/24)+DATE(1970,1,1)</f>
        <v>41806.605034722219</v>
      </c>
      <c r="T3180" s="9">
        <f>((($I3180/60)/60)/24)+DATE(1970,1,1)</f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IF($D3181=0,0,$E3181*100/$D3181)</f>
        <v>114.16238095238096</v>
      </c>
      <c r="P3181">
        <f>$E3181/$L3181</f>
        <v>77.335806451612896</v>
      </c>
      <c r="Q3181" t="str">
        <f>LEFT($N3181,SEARCH("/",$N3181) - 1)</f>
        <v>theater</v>
      </c>
      <c r="R3181" t="str">
        <f>RIGHT($N3181,LEN($N3181) - SEARCH("/",$N3181))</f>
        <v>plays</v>
      </c>
      <c r="S3181" s="9">
        <f>((($J3181/60)/60)/24)+DATE(1970,1,1)</f>
        <v>41375.702210648145</v>
      </c>
      <c r="T3181" s="9">
        <f>((($I3181/60)/60)/24)+DATE(1970,1,1)</f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IF($D3182=0,0,$E3182*100/$D3182)</f>
        <v>119.75</v>
      </c>
      <c r="P3182">
        <f>$E3182/$L3182</f>
        <v>31.933333333333334</v>
      </c>
      <c r="Q3182" t="str">
        <f>LEFT($N3182,SEARCH("/",$N3182) - 1)</f>
        <v>theater</v>
      </c>
      <c r="R3182" t="str">
        <f>RIGHT($N3182,LEN($N3182) - SEARCH("/",$N3182))</f>
        <v>plays</v>
      </c>
      <c r="S3182" s="9">
        <f>((($J3182/60)/60)/24)+DATE(1970,1,1)</f>
        <v>41780.412604166668</v>
      </c>
      <c r="T3182" s="9">
        <f>((($I3182/60)/60)/24)+DATE(1970,1,1)</f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IF($D3183=0,0,$E3183*100/$D3183)</f>
        <v>109</v>
      </c>
      <c r="P3183">
        <f>$E3183/$L3183</f>
        <v>36.333333333333336</v>
      </c>
      <c r="Q3183" t="str">
        <f>LEFT($N3183,SEARCH("/",$N3183) - 1)</f>
        <v>theater</v>
      </c>
      <c r="R3183" t="str">
        <f>RIGHT($N3183,LEN($N3183) - SEARCH("/",$N3183))</f>
        <v>plays</v>
      </c>
      <c r="S3183" s="9">
        <f>((($J3183/60)/60)/24)+DATE(1970,1,1)</f>
        <v>41779.310034722221</v>
      </c>
      <c r="T3183" s="9">
        <f>((($I3183/60)/60)/24)+DATE(1970,1,1)</f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IF($D3184=0,0,$E3184*100/$D3184)</f>
        <v>100.88571428571429</v>
      </c>
      <c r="P3184">
        <f>$E3184/$L3184</f>
        <v>46.768211920529801</v>
      </c>
      <c r="Q3184" t="str">
        <f>LEFT($N3184,SEARCH("/",$N3184) - 1)</f>
        <v>theater</v>
      </c>
      <c r="R3184" t="str">
        <f>RIGHT($N3184,LEN($N3184) - SEARCH("/",$N3184))</f>
        <v>plays</v>
      </c>
      <c r="S3184" s="9">
        <f>((($J3184/60)/60)/24)+DATE(1970,1,1)</f>
        <v>40883.949317129627</v>
      </c>
      <c r="T3184" s="9">
        <f>((($I3184/60)/60)/24)+DATE(1970,1,1)</f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IF($D3185=0,0,$E3185*100/$D3185)</f>
        <v>109</v>
      </c>
      <c r="P3185">
        <f>$E3185/$L3185</f>
        <v>40.073529411764703</v>
      </c>
      <c r="Q3185" t="str">
        <f>LEFT($N3185,SEARCH("/",$N3185) - 1)</f>
        <v>theater</v>
      </c>
      <c r="R3185" t="str">
        <f>RIGHT($N3185,LEN($N3185) - SEARCH("/",$N3185))</f>
        <v>plays</v>
      </c>
      <c r="S3185" s="9">
        <f>((($J3185/60)/60)/24)+DATE(1970,1,1)</f>
        <v>41491.79478009259</v>
      </c>
      <c r="T3185" s="9">
        <f>((($I3185/60)/60)/24)+DATE(1970,1,1)</f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IF($D3186=0,0,$E3186*100/$D3186)</f>
        <v>107.20930232558139</v>
      </c>
      <c r="P3186">
        <f>$E3186/$L3186</f>
        <v>100.21739130434783</v>
      </c>
      <c r="Q3186" t="str">
        <f>LEFT($N3186,SEARCH("/",$N3186) - 1)</f>
        <v>theater</v>
      </c>
      <c r="R3186" t="str">
        <f>RIGHT($N3186,LEN($N3186) - SEARCH("/",$N3186))</f>
        <v>plays</v>
      </c>
      <c r="S3186" s="9">
        <f>((($J3186/60)/60)/24)+DATE(1970,1,1)</f>
        <v>41791.993414351848</v>
      </c>
      <c r="T3186" s="9">
        <f>((($I3186/60)/60)/24)+DATE(1970,1,1)</f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IF($D3187=0,0,$E3187*100/$D3187)</f>
        <v>100</v>
      </c>
      <c r="P3187">
        <f>$E3187/$L3187</f>
        <v>41.666666666666664</v>
      </c>
      <c r="Q3187" t="str">
        <f>LEFT($N3187,SEARCH("/",$N3187) - 1)</f>
        <v>theater</v>
      </c>
      <c r="R3187" t="str">
        <f>RIGHT($N3187,LEN($N3187) - SEARCH("/",$N3187))</f>
        <v>plays</v>
      </c>
      <c r="S3187" s="9">
        <f>((($J3187/60)/60)/24)+DATE(1970,1,1)</f>
        <v>41829.977326388893</v>
      </c>
      <c r="T3187" s="9">
        <f>((($I3187/60)/60)/24)+DATE(1970,1,1)</f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IF($D3188=0,0,$E3188*100/$D3188)</f>
        <v>102.1875</v>
      </c>
      <c r="P3188">
        <f>$E3188/$L3188</f>
        <v>46.714285714285715</v>
      </c>
      <c r="Q3188" t="str">
        <f>LEFT($N3188,SEARCH("/",$N3188) - 1)</f>
        <v>theater</v>
      </c>
      <c r="R3188" t="str">
        <f>RIGHT($N3188,LEN($N3188) - SEARCH("/",$N3188))</f>
        <v>plays</v>
      </c>
      <c r="S3188" s="9">
        <f>((($J3188/60)/60)/24)+DATE(1970,1,1)</f>
        <v>41868.924050925925</v>
      </c>
      <c r="T3188" s="9">
        <f>((($I3188/60)/60)/24)+DATE(1970,1,1)</f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IF($D3189=0,0,$E3189*100/$D3189)</f>
        <v>116.29333333333334</v>
      </c>
      <c r="P3189">
        <f>$E3189/$L3189</f>
        <v>71.491803278688522</v>
      </c>
      <c r="Q3189" t="str">
        <f>LEFT($N3189,SEARCH("/",$N3189) - 1)</f>
        <v>theater</v>
      </c>
      <c r="R3189" t="str">
        <f>RIGHT($N3189,LEN($N3189) - SEARCH("/",$N3189))</f>
        <v>plays</v>
      </c>
      <c r="S3189" s="9">
        <f>((($J3189/60)/60)/24)+DATE(1970,1,1)</f>
        <v>41835.666354166664</v>
      </c>
      <c r="T3189" s="9">
        <f>((($I3189/60)/60)/24)+DATE(1970,1,1)</f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IF($D3190=0,0,$E3190*100/$D3190)</f>
        <v>65</v>
      </c>
      <c r="P3190">
        <f>$E3190/$L3190</f>
        <v>14.444444444444445</v>
      </c>
      <c r="Q3190" t="str">
        <f>LEFT($N3190,SEARCH("/",$N3190) - 1)</f>
        <v>theater</v>
      </c>
      <c r="R3190" t="str">
        <f>RIGHT($N3190,LEN($N3190) - SEARCH("/",$N3190))</f>
        <v>musical</v>
      </c>
      <c r="S3190" s="9">
        <f>((($J3190/60)/60)/24)+DATE(1970,1,1)</f>
        <v>42144.415532407409</v>
      </c>
      <c r="T3190" s="9">
        <f>((($I3190/60)/60)/24)+DATE(1970,1,1)</f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IF($D3191=0,0,$E3191*100/$D3191)</f>
        <v>12.327272727272728</v>
      </c>
      <c r="P3191">
        <f>$E3191/$L3191</f>
        <v>356.84210526315792</v>
      </c>
      <c r="Q3191" t="str">
        <f>LEFT($N3191,SEARCH("/",$N3191) - 1)</f>
        <v>theater</v>
      </c>
      <c r="R3191" t="str">
        <f>RIGHT($N3191,LEN($N3191) - SEARCH("/",$N3191))</f>
        <v>musical</v>
      </c>
      <c r="S3191" s="9">
        <f>((($J3191/60)/60)/24)+DATE(1970,1,1)</f>
        <v>42118.346435185187</v>
      </c>
      <c r="T3191" s="9">
        <f>((($I3191/60)/60)/24)+DATE(1970,1,1)</f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IF($D3192=0,0,$E3192*100/$D3192)</f>
        <v>0</v>
      </c>
      <c r="P3192" t="e">
        <f>$E3192/$L3192</f>
        <v>#DIV/0!</v>
      </c>
      <c r="Q3192" t="str">
        <f>LEFT($N3192,SEARCH("/",$N3192) - 1)</f>
        <v>theater</v>
      </c>
      <c r="R3192" t="str">
        <f>RIGHT($N3192,LEN($N3192) - SEARCH("/",$N3192))</f>
        <v>musical</v>
      </c>
      <c r="S3192" s="9">
        <f>((($J3192/60)/60)/24)+DATE(1970,1,1)</f>
        <v>42683.151331018518</v>
      </c>
      <c r="T3192" s="9">
        <f>((($I3192/60)/60)/24)+DATE(1970,1,1)</f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IF($D3193=0,0,$E3193*100/$D3193)</f>
        <v>4.0266666666666664</v>
      </c>
      <c r="P3193">
        <f>$E3193/$L3193</f>
        <v>37.75</v>
      </c>
      <c r="Q3193" t="str">
        <f>LEFT($N3193,SEARCH("/",$N3193) - 1)</f>
        <v>theater</v>
      </c>
      <c r="R3193" t="str">
        <f>RIGHT($N3193,LEN($N3193) - SEARCH("/",$N3193))</f>
        <v>musical</v>
      </c>
      <c r="S3193" s="9">
        <f>((($J3193/60)/60)/24)+DATE(1970,1,1)</f>
        <v>42538.755428240736</v>
      </c>
      <c r="T3193" s="9">
        <f>((($I3193/60)/60)/24)+DATE(1970,1,1)</f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IF($D3194=0,0,$E3194*100/$D3194)</f>
        <v>1.02</v>
      </c>
      <c r="P3194">
        <f>$E3194/$L3194</f>
        <v>12.75</v>
      </c>
      <c r="Q3194" t="str">
        <f>LEFT($N3194,SEARCH("/",$N3194) - 1)</f>
        <v>theater</v>
      </c>
      <c r="R3194" t="str">
        <f>RIGHT($N3194,LEN($N3194) - SEARCH("/",$N3194))</f>
        <v>musical</v>
      </c>
      <c r="S3194" s="9">
        <f>((($J3194/60)/60)/24)+DATE(1970,1,1)</f>
        <v>42018.94049768518</v>
      </c>
      <c r="T3194" s="9">
        <f>((($I3194/60)/60)/24)+DATE(1970,1,1)</f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IF($D3195=0,0,$E3195*100/$D3195)</f>
        <v>11.74</v>
      </c>
      <c r="P3195">
        <f>$E3195/$L3195</f>
        <v>24.458333333333332</v>
      </c>
      <c r="Q3195" t="str">
        <f>LEFT($N3195,SEARCH("/",$N3195) - 1)</f>
        <v>theater</v>
      </c>
      <c r="R3195" t="str">
        <f>RIGHT($N3195,LEN($N3195) - SEARCH("/",$N3195))</f>
        <v>musical</v>
      </c>
      <c r="S3195" s="9">
        <f>((($J3195/60)/60)/24)+DATE(1970,1,1)</f>
        <v>42010.968240740738</v>
      </c>
      <c r="T3195" s="9">
        <f>((($I3195/60)/60)/24)+DATE(1970,1,1)</f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IF($D3196=0,0,$E3196*100/$D3196)</f>
        <v>0</v>
      </c>
      <c r="P3196" t="e">
        <f>$E3196/$L3196</f>
        <v>#DIV/0!</v>
      </c>
      <c r="Q3196" t="str">
        <f>LEFT($N3196,SEARCH("/",$N3196) - 1)</f>
        <v>theater</v>
      </c>
      <c r="R3196" t="str">
        <f>RIGHT($N3196,LEN($N3196) - SEARCH("/",$N3196))</f>
        <v>musical</v>
      </c>
      <c r="S3196" s="9">
        <f>((($J3196/60)/60)/24)+DATE(1970,1,1)</f>
        <v>42182.062476851846</v>
      </c>
      <c r="T3196" s="9">
        <f>((($I3196/60)/60)/24)+DATE(1970,1,1)</f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IF($D3197=0,0,$E3197*100/$D3197)</f>
        <v>59.142857142857146</v>
      </c>
      <c r="P3197">
        <f>$E3197/$L3197</f>
        <v>53.07692307692308</v>
      </c>
      <c r="Q3197" t="str">
        <f>LEFT($N3197,SEARCH("/",$N3197) - 1)</f>
        <v>theater</v>
      </c>
      <c r="R3197" t="str">
        <f>RIGHT($N3197,LEN($N3197) - SEARCH("/",$N3197))</f>
        <v>musical</v>
      </c>
      <c r="S3197" s="9">
        <f>((($J3197/60)/60)/24)+DATE(1970,1,1)</f>
        <v>42017.594236111108</v>
      </c>
      <c r="T3197" s="9">
        <f>((($I3197/60)/60)/24)+DATE(1970,1,1)</f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IF($D3198=0,0,$E3198*100/$D3198)</f>
        <v>0.06</v>
      </c>
      <c r="P3198">
        <f>$E3198/$L3198</f>
        <v>300</v>
      </c>
      <c r="Q3198" t="str">
        <f>LEFT($N3198,SEARCH("/",$N3198) - 1)</f>
        <v>theater</v>
      </c>
      <c r="R3198" t="str">
        <f>RIGHT($N3198,LEN($N3198) - SEARCH("/",$N3198))</f>
        <v>musical</v>
      </c>
      <c r="S3198" s="9">
        <f>((($J3198/60)/60)/24)+DATE(1970,1,1)</f>
        <v>42157.598090277781</v>
      </c>
      <c r="T3198" s="9">
        <f>((($I3198/60)/60)/24)+DATE(1970,1,1)</f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IF($D3199=0,0,$E3199*100/$D3199)</f>
        <v>11.45</v>
      </c>
      <c r="P3199">
        <f>$E3199/$L3199</f>
        <v>286.25</v>
      </c>
      <c r="Q3199" t="str">
        <f>LEFT($N3199,SEARCH("/",$N3199) - 1)</f>
        <v>theater</v>
      </c>
      <c r="R3199" t="str">
        <f>RIGHT($N3199,LEN($N3199) - SEARCH("/",$N3199))</f>
        <v>musical</v>
      </c>
      <c r="S3199" s="9">
        <f>((($J3199/60)/60)/24)+DATE(1970,1,1)</f>
        <v>42009.493263888886</v>
      </c>
      <c r="T3199" s="9">
        <f>((($I3199/60)/60)/24)+DATE(1970,1,1)</f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IF($D3200=0,0,$E3200*100/$D3200)</f>
        <v>0.36666666666666664</v>
      </c>
      <c r="P3200">
        <f>$E3200/$L3200</f>
        <v>36.666666666666664</v>
      </c>
      <c r="Q3200" t="str">
        <f>LEFT($N3200,SEARCH("/",$N3200) - 1)</f>
        <v>theater</v>
      </c>
      <c r="R3200" t="str">
        <f>RIGHT($N3200,LEN($N3200) - SEARCH("/",$N3200))</f>
        <v>musical</v>
      </c>
      <c r="S3200" s="9">
        <f>((($J3200/60)/60)/24)+DATE(1970,1,1)</f>
        <v>42013.424502314811</v>
      </c>
      <c r="T3200" s="9">
        <f>((($I3200/60)/60)/24)+DATE(1970,1,1)</f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IF($D3201=0,0,$E3201*100/$D3201)</f>
        <v>52.16</v>
      </c>
      <c r="P3201">
        <f>$E3201/$L3201</f>
        <v>49.20754716981132</v>
      </c>
      <c r="Q3201" t="str">
        <f>LEFT($N3201,SEARCH("/",$N3201) - 1)</f>
        <v>theater</v>
      </c>
      <c r="R3201" t="str">
        <f>RIGHT($N3201,LEN($N3201) - SEARCH("/",$N3201))</f>
        <v>musical</v>
      </c>
      <c r="S3201" s="9">
        <f>((($J3201/60)/60)/24)+DATE(1970,1,1)</f>
        <v>41858.761782407404</v>
      </c>
      <c r="T3201" s="9">
        <f>((($I3201/60)/60)/24)+DATE(1970,1,1)</f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IF($D3202=0,0,$E3202*100/$D3202)</f>
        <v>2E-3</v>
      </c>
      <c r="P3202">
        <f>$E3202/$L3202</f>
        <v>1</v>
      </c>
      <c r="Q3202" t="str">
        <f>LEFT($N3202,SEARCH("/",$N3202) - 1)</f>
        <v>theater</v>
      </c>
      <c r="R3202" t="str">
        <f>RIGHT($N3202,LEN($N3202) - SEARCH("/",$N3202))</f>
        <v>musical</v>
      </c>
      <c r="S3202" s="9">
        <f>((($J3202/60)/60)/24)+DATE(1970,1,1)</f>
        <v>42460.320613425924</v>
      </c>
      <c r="T3202" s="9">
        <f>((($I3202/60)/60)/24)+DATE(1970,1,1)</f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IF($D3203=0,0,$E3203*100/$D3203)</f>
        <v>1.25</v>
      </c>
      <c r="P3203">
        <f>$E3203/$L3203</f>
        <v>12.5</v>
      </c>
      <c r="Q3203" t="str">
        <f>LEFT($N3203,SEARCH("/",$N3203) - 1)</f>
        <v>theater</v>
      </c>
      <c r="R3203" t="str">
        <f>RIGHT($N3203,LEN($N3203) - SEARCH("/",$N3203))</f>
        <v>musical</v>
      </c>
      <c r="S3203" s="9">
        <f>((($J3203/60)/60)/24)+DATE(1970,1,1)</f>
        <v>41861.767094907409</v>
      </c>
      <c r="T3203" s="9">
        <f>((($I3203/60)/60)/24)+DATE(1970,1,1)</f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IF($D3204=0,0,$E3204*100/$D3204)</f>
        <v>54.52</v>
      </c>
      <c r="P3204">
        <f>$E3204/$L3204</f>
        <v>109.04</v>
      </c>
      <c r="Q3204" t="str">
        <f>LEFT($N3204,SEARCH("/",$N3204) - 1)</f>
        <v>theater</v>
      </c>
      <c r="R3204" t="str">
        <f>RIGHT($N3204,LEN($N3204) - SEARCH("/",$N3204))</f>
        <v>musical</v>
      </c>
      <c r="S3204" s="9">
        <f>((($J3204/60)/60)/24)+DATE(1970,1,1)</f>
        <v>42293.853541666671</v>
      </c>
      <c r="T3204" s="9">
        <f>((($I3204/60)/60)/24)+DATE(1970,1,1)</f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IF($D3205=0,0,$E3205*100/$D3205)</f>
        <v>25</v>
      </c>
      <c r="P3205">
        <f>$E3205/$L3205</f>
        <v>41.666666666666664</v>
      </c>
      <c r="Q3205" t="str">
        <f>LEFT($N3205,SEARCH("/",$N3205) - 1)</f>
        <v>theater</v>
      </c>
      <c r="R3205" t="str">
        <f>RIGHT($N3205,LEN($N3205) - SEARCH("/",$N3205))</f>
        <v>musical</v>
      </c>
      <c r="S3205" s="9">
        <f>((($J3205/60)/60)/24)+DATE(1970,1,1)</f>
        <v>42242.988680555558</v>
      </c>
      <c r="T3205" s="9">
        <f>((($I3205/60)/60)/24)+DATE(1970,1,1)</f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IF($D3206=0,0,$E3206*100/$D3206)</f>
        <v>0</v>
      </c>
      <c r="P3206" t="e">
        <f>$E3206/$L3206</f>
        <v>#DIV/0!</v>
      </c>
      <c r="Q3206" t="str">
        <f>LEFT($N3206,SEARCH("/",$N3206) - 1)</f>
        <v>theater</v>
      </c>
      <c r="R3206" t="str">
        <f>RIGHT($N3206,LEN($N3206) - SEARCH("/",$N3206))</f>
        <v>musical</v>
      </c>
      <c r="S3206" s="9">
        <f>((($J3206/60)/60)/24)+DATE(1970,1,1)</f>
        <v>42172.686099537037</v>
      </c>
      <c r="T3206" s="9">
        <f>((($I3206/60)/60)/24)+DATE(1970,1,1)</f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IF($D3207=0,0,$E3207*100/$D3207)</f>
        <v>3.4125000000000001</v>
      </c>
      <c r="P3207">
        <f>$E3207/$L3207</f>
        <v>22.75</v>
      </c>
      <c r="Q3207" t="str">
        <f>LEFT($N3207,SEARCH("/",$N3207) - 1)</f>
        <v>theater</v>
      </c>
      <c r="R3207" t="str">
        <f>RIGHT($N3207,LEN($N3207) - SEARCH("/",$N3207))</f>
        <v>musical</v>
      </c>
      <c r="S3207" s="9">
        <f>((($J3207/60)/60)/24)+DATE(1970,1,1)</f>
        <v>42095.374675925923</v>
      </c>
      <c r="T3207" s="9">
        <f>((($I3207/60)/60)/24)+DATE(1970,1,1)</f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IF($D3208=0,0,$E3208*100/$D3208)</f>
        <v>0</v>
      </c>
      <c r="P3208" t="e">
        <f>$E3208/$L3208</f>
        <v>#DIV/0!</v>
      </c>
      <c r="Q3208" t="str">
        <f>LEFT($N3208,SEARCH("/",$N3208) - 1)</f>
        <v>theater</v>
      </c>
      <c r="R3208" t="str">
        <f>RIGHT($N3208,LEN($N3208) - SEARCH("/",$N3208))</f>
        <v>musical</v>
      </c>
      <c r="S3208" s="9">
        <f>((($J3208/60)/60)/24)+DATE(1970,1,1)</f>
        <v>42236.276053240741</v>
      </c>
      <c r="T3208" s="9">
        <f>((($I3208/60)/60)/24)+DATE(1970,1,1)</f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IF($D3209=0,0,$E3209*100/$D3209)</f>
        <v>46.363636363636367</v>
      </c>
      <c r="P3209">
        <f>$E3209/$L3209</f>
        <v>70.833333333333329</v>
      </c>
      <c r="Q3209" t="str">
        <f>LEFT($N3209,SEARCH("/",$N3209) - 1)</f>
        <v>theater</v>
      </c>
      <c r="R3209" t="str">
        <f>RIGHT($N3209,LEN($N3209) - SEARCH("/",$N3209))</f>
        <v>musical</v>
      </c>
      <c r="S3209" s="9">
        <f>((($J3209/60)/60)/24)+DATE(1970,1,1)</f>
        <v>42057.277858796297</v>
      </c>
      <c r="T3209" s="9">
        <f>((($I3209/60)/60)/24)+DATE(1970,1,1)</f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IF($D3210=0,0,$E3210*100/$D3210)</f>
        <v>103.5</v>
      </c>
      <c r="P3210">
        <f>$E3210/$L3210</f>
        <v>63.109756097560975</v>
      </c>
      <c r="Q3210" t="str">
        <f>LEFT($N3210,SEARCH("/",$N3210) - 1)</f>
        <v>theater</v>
      </c>
      <c r="R3210" t="str">
        <f>RIGHT($N3210,LEN($N3210) - SEARCH("/",$N3210))</f>
        <v>plays</v>
      </c>
      <c r="S3210" s="9">
        <f>((($J3210/60)/60)/24)+DATE(1970,1,1)</f>
        <v>41827.605057870373</v>
      </c>
      <c r="T3210" s="9">
        <f>((($I3210/60)/60)/24)+DATE(1970,1,1)</f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IF($D3211=0,0,$E3211*100/$D3211)</f>
        <v>119.32315789473684</v>
      </c>
      <c r="P3211">
        <f>$E3211/$L3211</f>
        <v>50.157964601769912</v>
      </c>
      <c r="Q3211" t="str">
        <f>LEFT($N3211,SEARCH("/",$N3211) - 1)</f>
        <v>theater</v>
      </c>
      <c r="R3211" t="str">
        <f>RIGHT($N3211,LEN($N3211) - SEARCH("/",$N3211))</f>
        <v>plays</v>
      </c>
      <c r="S3211" s="9">
        <f>((($J3211/60)/60)/24)+DATE(1970,1,1)</f>
        <v>41778.637245370373</v>
      </c>
      <c r="T3211" s="9">
        <f>((($I3211/60)/60)/24)+DATE(1970,1,1)</f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IF($D3212=0,0,$E3212*100/$D3212)</f>
        <v>125.76666666666667</v>
      </c>
      <c r="P3212">
        <f>$E3212/$L3212</f>
        <v>62.883333333333333</v>
      </c>
      <c r="Q3212" t="str">
        <f>LEFT($N3212,SEARCH("/",$N3212) - 1)</f>
        <v>theater</v>
      </c>
      <c r="R3212" t="str">
        <f>RIGHT($N3212,LEN($N3212) - SEARCH("/",$N3212))</f>
        <v>plays</v>
      </c>
      <c r="S3212" s="9">
        <f>((($J3212/60)/60)/24)+DATE(1970,1,1)</f>
        <v>41013.936562499999</v>
      </c>
      <c r="T3212" s="9">
        <f>((($I3212/60)/60)/24)+DATE(1970,1,1)</f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IF($D3213=0,0,$E3213*100/$D3213)</f>
        <v>119.74347826086957</v>
      </c>
      <c r="P3213">
        <f>$E3213/$L3213</f>
        <v>85.531055900621112</v>
      </c>
      <c r="Q3213" t="str">
        <f>LEFT($N3213,SEARCH("/",$N3213) - 1)</f>
        <v>theater</v>
      </c>
      <c r="R3213" t="str">
        <f>RIGHT($N3213,LEN($N3213) - SEARCH("/",$N3213))</f>
        <v>plays</v>
      </c>
      <c r="S3213" s="9">
        <f>((($J3213/60)/60)/24)+DATE(1970,1,1)</f>
        <v>41834.586574074077</v>
      </c>
      <c r="T3213" s="9">
        <f>((($I3213/60)/60)/24)+DATE(1970,1,1)</f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IF($D3214=0,0,$E3214*100/$D3214)</f>
        <v>126.25</v>
      </c>
      <c r="P3214">
        <f>$E3214/$L3214</f>
        <v>53.723404255319146</v>
      </c>
      <c r="Q3214" t="str">
        <f>LEFT($N3214,SEARCH("/",$N3214) - 1)</f>
        <v>theater</v>
      </c>
      <c r="R3214" t="str">
        <f>RIGHT($N3214,LEN($N3214) - SEARCH("/",$N3214))</f>
        <v>plays</v>
      </c>
      <c r="S3214" s="9">
        <f>((($J3214/60)/60)/24)+DATE(1970,1,1)</f>
        <v>41829.795729166668</v>
      </c>
      <c r="T3214" s="9">
        <f>((($I3214/60)/60)/24)+DATE(1970,1,1)</f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IF($D3215=0,0,$E3215*100/$D3215)</f>
        <v>100.11666666666666</v>
      </c>
      <c r="P3215">
        <f>$E3215/$L3215</f>
        <v>127.80851063829788</v>
      </c>
      <c r="Q3215" t="str">
        <f>LEFT($N3215,SEARCH("/",$N3215) - 1)</f>
        <v>theater</v>
      </c>
      <c r="R3215" t="str">
        <f>RIGHT($N3215,LEN($N3215) - SEARCH("/",$N3215))</f>
        <v>plays</v>
      </c>
      <c r="S3215" s="9">
        <f>((($J3215/60)/60)/24)+DATE(1970,1,1)</f>
        <v>42171.763414351852</v>
      </c>
      <c r="T3215" s="9">
        <f>((($I3215/60)/60)/24)+DATE(1970,1,1)</f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IF($D3216=0,0,$E3216*100/$D3216)</f>
        <v>102.13333333333334</v>
      </c>
      <c r="P3216">
        <f>$E3216/$L3216</f>
        <v>106.57391304347826</v>
      </c>
      <c r="Q3216" t="str">
        <f>LEFT($N3216,SEARCH("/",$N3216) - 1)</f>
        <v>theater</v>
      </c>
      <c r="R3216" t="str">
        <f>RIGHT($N3216,LEN($N3216) - SEARCH("/",$N3216))</f>
        <v>plays</v>
      </c>
      <c r="S3216" s="9">
        <f>((($J3216/60)/60)/24)+DATE(1970,1,1)</f>
        <v>42337.792511574073</v>
      </c>
      <c r="T3216" s="9">
        <f>((($I3216/60)/60)/24)+DATE(1970,1,1)</f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IF($D3217=0,0,$E3217*100/$D3217)</f>
        <v>100.35142857142857</v>
      </c>
      <c r="P3217">
        <f>$E3217/$L3217</f>
        <v>262.11194029850748</v>
      </c>
      <c r="Q3217" t="str">
        <f>LEFT($N3217,SEARCH("/",$N3217) - 1)</f>
        <v>theater</v>
      </c>
      <c r="R3217" t="str">
        <f>RIGHT($N3217,LEN($N3217) - SEARCH("/",$N3217))</f>
        <v>plays</v>
      </c>
      <c r="S3217" s="9">
        <f>((($J3217/60)/60)/24)+DATE(1970,1,1)</f>
        <v>42219.665173611109</v>
      </c>
      <c r="T3217" s="9">
        <f>((($I3217/60)/60)/24)+DATE(1970,1,1)</f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IF($D3218=0,0,$E3218*100/$D3218)</f>
        <v>100.05</v>
      </c>
      <c r="P3218">
        <f>$E3218/$L3218</f>
        <v>57.171428571428571</v>
      </c>
      <c r="Q3218" t="str">
        <f>LEFT($N3218,SEARCH("/",$N3218) - 1)</f>
        <v>theater</v>
      </c>
      <c r="R3218" t="str">
        <f>RIGHT($N3218,LEN($N3218) - SEARCH("/",$N3218))</f>
        <v>plays</v>
      </c>
      <c r="S3218" s="9">
        <f>((($J3218/60)/60)/24)+DATE(1970,1,1)</f>
        <v>42165.462627314817</v>
      </c>
      <c r="T3218" s="9">
        <f>((($I3218/60)/60)/24)+DATE(1970,1,1)</f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IF($D3219=0,0,$E3219*100/$D3219)</f>
        <v>116.02222222222223</v>
      </c>
      <c r="P3219">
        <f>$E3219/$L3219</f>
        <v>50.20192307692308</v>
      </c>
      <c r="Q3219" t="str">
        <f>LEFT($N3219,SEARCH("/",$N3219) - 1)</f>
        <v>theater</v>
      </c>
      <c r="R3219" t="str">
        <f>RIGHT($N3219,LEN($N3219) - SEARCH("/",$N3219))</f>
        <v>plays</v>
      </c>
      <c r="S3219" s="9">
        <f>((($J3219/60)/60)/24)+DATE(1970,1,1)</f>
        <v>42648.546111111107</v>
      </c>
      <c r="T3219" s="9">
        <f>((($I3219/60)/60)/24)+DATE(1970,1,1)</f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IF($D3220=0,0,$E3220*100/$D3220)</f>
        <v>102.1</v>
      </c>
      <c r="P3220">
        <f>$E3220/$L3220</f>
        <v>66.586956521739125</v>
      </c>
      <c r="Q3220" t="str">
        <f>LEFT($N3220,SEARCH("/",$N3220) - 1)</f>
        <v>theater</v>
      </c>
      <c r="R3220" t="str">
        <f>RIGHT($N3220,LEN($N3220) - SEARCH("/",$N3220))</f>
        <v>plays</v>
      </c>
      <c r="S3220" s="9">
        <f>((($J3220/60)/60)/24)+DATE(1970,1,1)</f>
        <v>41971.002152777779</v>
      </c>
      <c r="T3220" s="9">
        <f>((($I3220/60)/60)/24)+DATE(1970,1,1)</f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IF($D3221=0,0,$E3221*100/$D3221)</f>
        <v>100.11</v>
      </c>
      <c r="P3221">
        <f>$E3221/$L3221</f>
        <v>168.25210084033614</v>
      </c>
      <c r="Q3221" t="str">
        <f>LEFT($N3221,SEARCH("/",$N3221) - 1)</f>
        <v>theater</v>
      </c>
      <c r="R3221" t="str">
        <f>RIGHT($N3221,LEN($N3221) - SEARCH("/",$N3221))</f>
        <v>plays</v>
      </c>
      <c r="S3221" s="9">
        <f>((($J3221/60)/60)/24)+DATE(1970,1,1)</f>
        <v>42050.983182870375</v>
      </c>
      <c r="T3221" s="9">
        <f>((($I3221/60)/60)/24)+DATE(1970,1,1)</f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IF($D3222=0,0,$E3222*100/$D3222)</f>
        <v>100.84</v>
      </c>
      <c r="P3222">
        <f>$E3222/$L3222</f>
        <v>256.37288135593218</v>
      </c>
      <c r="Q3222" t="str">
        <f>LEFT($N3222,SEARCH("/",$N3222) - 1)</f>
        <v>theater</v>
      </c>
      <c r="R3222" t="str">
        <f>RIGHT($N3222,LEN($N3222) - SEARCH("/",$N3222))</f>
        <v>plays</v>
      </c>
      <c r="S3222" s="9">
        <f>((($J3222/60)/60)/24)+DATE(1970,1,1)</f>
        <v>42772.833379629628</v>
      </c>
      <c r="T3222" s="9">
        <f>((($I3222/60)/60)/24)+DATE(1970,1,1)</f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IF($D3223=0,0,$E3223*100/$D3223)</f>
        <v>103.425</v>
      </c>
      <c r="P3223">
        <f>$E3223/$L3223</f>
        <v>36.610619469026545</v>
      </c>
      <c r="Q3223" t="str">
        <f>LEFT($N3223,SEARCH("/",$N3223) - 1)</f>
        <v>theater</v>
      </c>
      <c r="R3223" t="str">
        <f>RIGHT($N3223,LEN($N3223) - SEARCH("/",$N3223))</f>
        <v>plays</v>
      </c>
      <c r="S3223" s="9">
        <f>((($J3223/60)/60)/24)+DATE(1970,1,1)</f>
        <v>42155.696793981479</v>
      </c>
      <c r="T3223" s="9">
        <f>((($I3223/60)/60)/24)+DATE(1970,1,1)</f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IF($D3224=0,0,$E3224*100/$D3224)</f>
        <v>124.8</v>
      </c>
      <c r="P3224">
        <f>$E3224/$L3224</f>
        <v>37.142857142857146</v>
      </c>
      <c r="Q3224" t="str">
        <f>LEFT($N3224,SEARCH("/",$N3224) - 1)</f>
        <v>theater</v>
      </c>
      <c r="R3224" t="str">
        <f>RIGHT($N3224,LEN($N3224) - SEARCH("/",$N3224))</f>
        <v>plays</v>
      </c>
      <c r="S3224" s="9">
        <f>((($J3224/60)/60)/24)+DATE(1970,1,1)</f>
        <v>42270.582141203704</v>
      </c>
      <c r="T3224" s="9">
        <f>((($I3224/60)/60)/24)+DATE(1970,1,1)</f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IF($D3225=0,0,$E3225*100/$D3225)</f>
        <v>109.51612903225806</v>
      </c>
      <c r="P3225">
        <f>$E3225/$L3225</f>
        <v>45.878378378378379</v>
      </c>
      <c r="Q3225" t="str">
        <f>LEFT($N3225,SEARCH("/",$N3225) - 1)</f>
        <v>theater</v>
      </c>
      <c r="R3225" t="str">
        <f>RIGHT($N3225,LEN($N3225) - SEARCH("/",$N3225))</f>
        <v>plays</v>
      </c>
      <c r="S3225" s="9">
        <f>((($J3225/60)/60)/24)+DATE(1970,1,1)</f>
        <v>42206.835370370376</v>
      </c>
      <c r="T3225" s="9">
        <f>((($I3225/60)/60)/24)+DATE(1970,1,1)</f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IF($D3226=0,0,$E3226*100/$D3226)</f>
        <v>102.03333333333333</v>
      </c>
      <c r="P3226">
        <f>$E3226/$L3226</f>
        <v>141.71296296296296</v>
      </c>
      <c r="Q3226" t="str">
        <f>LEFT($N3226,SEARCH("/",$N3226) - 1)</f>
        <v>theater</v>
      </c>
      <c r="R3226" t="str">
        <f>RIGHT($N3226,LEN($N3226) - SEARCH("/",$N3226))</f>
        <v>plays</v>
      </c>
      <c r="S3226" s="9">
        <f>((($J3226/60)/60)/24)+DATE(1970,1,1)</f>
        <v>42697.850844907407</v>
      </c>
      <c r="T3226" s="9">
        <f>((($I3226/60)/60)/24)+DATE(1970,1,1)</f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IF($D3227=0,0,$E3227*100/$D3227)</f>
        <v>102.35</v>
      </c>
      <c r="P3227">
        <f>$E3227/$L3227</f>
        <v>52.487179487179489</v>
      </c>
      <c r="Q3227" t="str">
        <f>LEFT($N3227,SEARCH("/",$N3227) - 1)</f>
        <v>theater</v>
      </c>
      <c r="R3227" t="str">
        <f>RIGHT($N3227,LEN($N3227) - SEARCH("/",$N3227))</f>
        <v>plays</v>
      </c>
      <c r="S3227" s="9">
        <f>((($J3227/60)/60)/24)+DATE(1970,1,1)</f>
        <v>42503.559467592597</v>
      </c>
      <c r="T3227" s="9">
        <f>((($I3227/60)/60)/24)+DATE(1970,1,1)</f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IF($D3228=0,0,$E3228*100/$D3228)</f>
        <v>104.16666666666667</v>
      </c>
      <c r="P3228">
        <f>$E3228/$L3228</f>
        <v>59.523809523809526</v>
      </c>
      <c r="Q3228" t="str">
        <f>LEFT($N3228,SEARCH("/",$N3228) - 1)</f>
        <v>theater</v>
      </c>
      <c r="R3228" t="str">
        <f>RIGHT($N3228,LEN($N3228) - SEARCH("/",$N3228))</f>
        <v>plays</v>
      </c>
      <c r="S3228" s="9">
        <f>((($J3228/60)/60)/24)+DATE(1970,1,1)</f>
        <v>42277.583472222221</v>
      </c>
      <c r="T3228" s="9">
        <f>((($I3228/60)/60)/24)+DATE(1970,1,1)</f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IF($D3229=0,0,$E3229*100/$D3229)</f>
        <v>125</v>
      </c>
      <c r="P3229">
        <f>$E3229/$L3229</f>
        <v>50</v>
      </c>
      <c r="Q3229" t="str">
        <f>LEFT($N3229,SEARCH("/",$N3229) - 1)</f>
        <v>theater</v>
      </c>
      <c r="R3229" t="str">
        <f>RIGHT($N3229,LEN($N3229) - SEARCH("/",$N3229))</f>
        <v>plays</v>
      </c>
      <c r="S3229" s="9">
        <f>((($J3229/60)/60)/24)+DATE(1970,1,1)</f>
        <v>42722.882361111115</v>
      </c>
      <c r="T3229" s="9">
        <f>((($I3229/60)/60)/24)+DATE(1970,1,1)</f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IF($D3230=0,0,$E3230*100/$D3230)</f>
        <v>102.34285714285714</v>
      </c>
      <c r="P3230">
        <f>$E3230/$L3230</f>
        <v>193.62162162162161</v>
      </c>
      <c r="Q3230" t="str">
        <f>LEFT($N3230,SEARCH("/",$N3230) - 1)</f>
        <v>theater</v>
      </c>
      <c r="R3230" t="str">
        <f>RIGHT($N3230,LEN($N3230) - SEARCH("/",$N3230))</f>
        <v>plays</v>
      </c>
      <c r="S3230" s="9">
        <f>((($J3230/60)/60)/24)+DATE(1970,1,1)</f>
        <v>42323.70930555556</v>
      </c>
      <c r="T3230" s="9">
        <f>((($I3230/60)/60)/24)+DATE(1970,1,1)</f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IF($D3231=0,0,$E3231*100/$D3231)</f>
        <v>107.86499999999999</v>
      </c>
      <c r="P3231">
        <f>$E3231/$L3231</f>
        <v>106.79702970297029</v>
      </c>
      <c r="Q3231" t="str">
        <f>LEFT($N3231,SEARCH("/",$N3231) - 1)</f>
        <v>theater</v>
      </c>
      <c r="R3231" t="str">
        <f>RIGHT($N3231,LEN($N3231) - SEARCH("/",$N3231))</f>
        <v>plays</v>
      </c>
      <c r="S3231" s="9">
        <f>((($J3231/60)/60)/24)+DATE(1970,1,1)</f>
        <v>41933.291643518518</v>
      </c>
      <c r="T3231" s="9">
        <f>((($I3231/60)/60)/24)+DATE(1970,1,1)</f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IF($D3232=0,0,$E3232*100/$D3232)</f>
        <v>109.88461538461539</v>
      </c>
      <c r="P3232">
        <f>$E3232/$L3232</f>
        <v>77.21621621621621</v>
      </c>
      <c r="Q3232" t="str">
        <f>LEFT($N3232,SEARCH("/",$N3232) - 1)</f>
        <v>theater</v>
      </c>
      <c r="R3232" t="str">
        <f>RIGHT($N3232,LEN($N3232) - SEARCH("/",$N3232))</f>
        <v>plays</v>
      </c>
      <c r="S3232" s="9">
        <f>((($J3232/60)/60)/24)+DATE(1970,1,1)</f>
        <v>41898.168125000004</v>
      </c>
      <c r="T3232" s="9">
        <f>((($I3232/60)/60)/24)+DATE(1970,1,1)</f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IF($D3233=0,0,$E3233*100/$D3233)</f>
        <v>161</v>
      </c>
      <c r="P3233">
        <f>$E3233/$L3233</f>
        <v>57.5</v>
      </c>
      <c r="Q3233" t="str">
        <f>LEFT($N3233,SEARCH("/",$N3233) - 1)</f>
        <v>theater</v>
      </c>
      <c r="R3233" t="str">
        <f>RIGHT($N3233,LEN($N3233) - SEARCH("/",$N3233))</f>
        <v>plays</v>
      </c>
      <c r="S3233" s="9">
        <f>((($J3233/60)/60)/24)+DATE(1970,1,1)</f>
        <v>42446.943831018521</v>
      </c>
      <c r="T3233" s="9">
        <f>((($I3233/60)/60)/24)+DATE(1970,1,1)</f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IF($D3234=0,0,$E3234*100/$D3234)</f>
        <v>131.19999999999999</v>
      </c>
      <c r="P3234">
        <f>$E3234/$L3234</f>
        <v>50.46153846153846</v>
      </c>
      <c r="Q3234" t="str">
        <f>LEFT($N3234,SEARCH("/",$N3234) - 1)</f>
        <v>theater</v>
      </c>
      <c r="R3234" t="str">
        <f>RIGHT($N3234,LEN($N3234) - SEARCH("/",$N3234))</f>
        <v>plays</v>
      </c>
      <c r="S3234" s="9">
        <f>((($J3234/60)/60)/24)+DATE(1970,1,1)</f>
        <v>42463.81385416667</v>
      </c>
      <c r="T3234" s="9">
        <f>((($I3234/60)/60)/24)+DATE(1970,1,1)</f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IF($D3235=0,0,$E3235*100/$D3235)</f>
        <v>118.8</v>
      </c>
      <c r="P3235">
        <f>$E3235/$L3235</f>
        <v>97.377049180327873</v>
      </c>
      <c r="Q3235" t="str">
        <f>LEFT($N3235,SEARCH("/",$N3235) - 1)</f>
        <v>theater</v>
      </c>
      <c r="R3235" t="str">
        <f>RIGHT($N3235,LEN($N3235) - SEARCH("/",$N3235))</f>
        <v>plays</v>
      </c>
      <c r="S3235" s="9">
        <f>((($J3235/60)/60)/24)+DATE(1970,1,1)</f>
        <v>42766.805034722223</v>
      </c>
      <c r="T3235" s="9">
        <f>((($I3235/60)/60)/24)+DATE(1970,1,1)</f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IF($D3236=0,0,$E3236*100/$D3236)</f>
        <v>100.39275000000001</v>
      </c>
      <c r="P3236">
        <f>$E3236/$L3236</f>
        <v>34.91921739130435</v>
      </c>
      <c r="Q3236" t="str">
        <f>LEFT($N3236,SEARCH("/",$N3236) - 1)</f>
        <v>theater</v>
      </c>
      <c r="R3236" t="str">
        <f>RIGHT($N3236,LEN($N3236) - SEARCH("/",$N3236))</f>
        <v>plays</v>
      </c>
      <c r="S3236" s="9">
        <f>((($J3236/60)/60)/24)+DATE(1970,1,1)</f>
        <v>42734.789444444439</v>
      </c>
      <c r="T3236" s="9">
        <f>((($I3236/60)/60)/24)+DATE(1970,1,1)</f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IF($D3237=0,0,$E3237*100/$D3237)</f>
        <v>103.20666666666666</v>
      </c>
      <c r="P3237">
        <f>$E3237/$L3237</f>
        <v>85.530386740331494</v>
      </c>
      <c r="Q3237" t="str">
        <f>LEFT($N3237,SEARCH("/",$N3237) - 1)</f>
        <v>theater</v>
      </c>
      <c r="R3237" t="str">
        <f>RIGHT($N3237,LEN($N3237) - SEARCH("/",$N3237))</f>
        <v>plays</v>
      </c>
      <c r="S3237" s="9">
        <f>((($J3237/60)/60)/24)+DATE(1970,1,1)</f>
        <v>42522.347812499997</v>
      </c>
      <c r="T3237" s="9">
        <f>((($I3237/60)/60)/24)+DATE(1970,1,1)</f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IF($D3238=0,0,$E3238*100/$D3238)</f>
        <v>100.6</v>
      </c>
      <c r="P3238">
        <f>$E3238/$L3238</f>
        <v>182.90909090909091</v>
      </c>
      <c r="Q3238" t="str">
        <f>LEFT($N3238,SEARCH("/",$N3238) - 1)</f>
        <v>theater</v>
      </c>
      <c r="R3238" t="str">
        <f>RIGHT($N3238,LEN($N3238) - SEARCH("/",$N3238))</f>
        <v>plays</v>
      </c>
      <c r="S3238" s="9">
        <f>((($J3238/60)/60)/24)+DATE(1970,1,1)</f>
        <v>42702.917048611111</v>
      </c>
      <c r="T3238" s="9">
        <f>((($I3238/60)/60)/24)+DATE(1970,1,1)</f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IF($D3239=0,0,$E3239*100/$D3239)</f>
        <v>100.78754285714285</v>
      </c>
      <c r="P3239">
        <f>$E3239/$L3239</f>
        <v>131.13620817843866</v>
      </c>
      <c r="Q3239" t="str">
        <f>LEFT($N3239,SEARCH("/",$N3239) - 1)</f>
        <v>theater</v>
      </c>
      <c r="R3239" t="str">
        <f>RIGHT($N3239,LEN($N3239) - SEARCH("/",$N3239))</f>
        <v>plays</v>
      </c>
      <c r="S3239" s="9">
        <f>((($J3239/60)/60)/24)+DATE(1970,1,1)</f>
        <v>42252.474351851852</v>
      </c>
      <c r="T3239" s="9">
        <f>((($I3239/60)/60)/24)+DATE(1970,1,1)</f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IF($D3240=0,0,$E3240*100/$D3240)</f>
        <v>112.32142857142857</v>
      </c>
      <c r="P3240">
        <f>$E3240/$L3240</f>
        <v>39.810126582278478</v>
      </c>
      <c r="Q3240" t="str">
        <f>LEFT($N3240,SEARCH("/",$N3240) - 1)</f>
        <v>theater</v>
      </c>
      <c r="R3240" t="str">
        <f>RIGHT($N3240,LEN($N3240) - SEARCH("/",$N3240))</f>
        <v>plays</v>
      </c>
      <c r="S3240" s="9">
        <f>((($J3240/60)/60)/24)+DATE(1970,1,1)</f>
        <v>42156.510393518518</v>
      </c>
      <c r="T3240" s="9">
        <f>((($I3240/60)/60)/24)+DATE(1970,1,1)</f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IF($D3241=0,0,$E3241*100/$D3241)</f>
        <v>105.91914022517912</v>
      </c>
      <c r="P3241">
        <f>$E3241/$L3241</f>
        <v>59.701730769230764</v>
      </c>
      <c r="Q3241" t="str">
        <f>LEFT($N3241,SEARCH("/",$N3241) - 1)</f>
        <v>theater</v>
      </c>
      <c r="R3241" t="str">
        <f>RIGHT($N3241,LEN($N3241) - SEARCH("/",$N3241))</f>
        <v>plays</v>
      </c>
      <c r="S3241" s="9">
        <f>((($J3241/60)/60)/24)+DATE(1970,1,1)</f>
        <v>42278.089039351849</v>
      </c>
      <c r="T3241" s="9">
        <f>((($I3241/60)/60)/24)+DATE(1970,1,1)</f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IF($D3242=0,0,$E3242*100/$D3242)</f>
        <v>100.56666666666666</v>
      </c>
      <c r="P3242">
        <f>$E3242/$L3242</f>
        <v>88.735294117647058</v>
      </c>
      <c r="Q3242" t="str">
        <f>LEFT($N3242,SEARCH("/",$N3242) - 1)</f>
        <v>theater</v>
      </c>
      <c r="R3242" t="str">
        <f>RIGHT($N3242,LEN($N3242) - SEARCH("/",$N3242))</f>
        <v>plays</v>
      </c>
      <c r="S3242" s="9">
        <f>((($J3242/60)/60)/24)+DATE(1970,1,1)</f>
        <v>42754.693842592591</v>
      </c>
      <c r="T3242" s="9">
        <f>((($I3242/60)/60)/24)+DATE(1970,1,1)</f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IF($D3243=0,0,$E3243*100/$D3243)</f>
        <v>115.30588235294118</v>
      </c>
      <c r="P3243">
        <f>$E3243/$L3243</f>
        <v>58.688622754491021</v>
      </c>
      <c r="Q3243" t="str">
        <f>LEFT($N3243,SEARCH("/",$N3243) - 1)</f>
        <v>theater</v>
      </c>
      <c r="R3243" t="str">
        <f>RIGHT($N3243,LEN($N3243) - SEARCH("/",$N3243))</f>
        <v>plays</v>
      </c>
      <c r="S3243" s="9">
        <f>((($J3243/60)/60)/24)+DATE(1970,1,1)</f>
        <v>41893.324884259258</v>
      </c>
      <c r="T3243" s="9">
        <f>((($I3243/60)/60)/24)+DATE(1970,1,1)</f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IF($D3244=0,0,$E3244*100/$D3244)</f>
        <v>127.30419999999999</v>
      </c>
      <c r="P3244">
        <f>$E3244/$L3244</f>
        <v>69.56513661202186</v>
      </c>
      <c r="Q3244" t="str">
        <f>LEFT($N3244,SEARCH("/",$N3244) - 1)</f>
        <v>theater</v>
      </c>
      <c r="R3244" t="str">
        <f>RIGHT($N3244,LEN($N3244) - SEARCH("/",$N3244))</f>
        <v>plays</v>
      </c>
      <c r="S3244" s="9">
        <f>((($J3244/60)/60)/24)+DATE(1970,1,1)</f>
        <v>41871.755694444444</v>
      </c>
      <c r="T3244" s="9">
        <f>((($I3244/60)/60)/24)+DATE(1970,1,1)</f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IF($D3245=0,0,$E3245*100/$D3245)</f>
        <v>102.83750000000001</v>
      </c>
      <c r="P3245">
        <f>$E3245/$L3245</f>
        <v>115.87323943661971</v>
      </c>
      <c r="Q3245" t="str">
        <f>LEFT($N3245,SEARCH("/",$N3245) - 1)</f>
        <v>theater</v>
      </c>
      <c r="R3245" t="str">
        <f>RIGHT($N3245,LEN($N3245) - SEARCH("/",$N3245))</f>
        <v>plays</v>
      </c>
      <c r="S3245" s="9">
        <f>((($J3245/60)/60)/24)+DATE(1970,1,1)</f>
        <v>42262.096782407403</v>
      </c>
      <c r="T3245" s="9">
        <f>((($I3245/60)/60)/24)+DATE(1970,1,1)</f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IF($D3246=0,0,$E3246*100/$D3246)</f>
        <v>102.9375</v>
      </c>
      <c r="P3246">
        <f>$E3246/$L3246</f>
        <v>23.869565217391305</v>
      </c>
      <c r="Q3246" t="str">
        <f>LEFT($N3246,SEARCH("/",$N3246) - 1)</f>
        <v>theater</v>
      </c>
      <c r="R3246" t="str">
        <f>RIGHT($N3246,LEN($N3246) - SEARCH("/",$N3246))</f>
        <v>plays</v>
      </c>
      <c r="S3246" s="9">
        <f>((($J3246/60)/60)/24)+DATE(1970,1,1)</f>
        <v>42675.694236111114</v>
      </c>
      <c r="T3246" s="9">
        <f>((($I3246/60)/60)/24)+DATE(1970,1,1)</f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IF($D3247=0,0,$E3247*100/$D3247)</f>
        <v>104.3047619047619</v>
      </c>
      <c r="P3247">
        <f>$E3247/$L3247</f>
        <v>81.125925925925927</v>
      </c>
      <c r="Q3247" t="str">
        <f>LEFT($N3247,SEARCH("/",$N3247) - 1)</f>
        <v>theater</v>
      </c>
      <c r="R3247" t="str">
        <f>RIGHT($N3247,LEN($N3247) - SEARCH("/",$N3247))</f>
        <v>plays</v>
      </c>
      <c r="S3247" s="9">
        <f>((($J3247/60)/60)/24)+DATE(1970,1,1)</f>
        <v>42135.60020833333</v>
      </c>
      <c r="T3247" s="9">
        <f>((($I3247/60)/60)/24)+DATE(1970,1,1)</f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IF($D3248=0,0,$E3248*100/$D3248)</f>
        <v>111.22</v>
      </c>
      <c r="P3248">
        <f>$E3248/$L3248</f>
        <v>57.626943005181346</v>
      </c>
      <c r="Q3248" t="str">
        <f>LEFT($N3248,SEARCH("/",$N3248) - 1)</f>
        <v>theater</v>
      </c>
      <c r="R3248" t="str">
        <f>RIGHT($N3248,LEN($N3248) - SEARCH("/",$N3248))</f>
        <v>plays</v>
      </c>
      <c r="S3248" s="9">
        <f>((($J3248/60)/60)/24)+DATE(1970,1,1)</f>
        <v>42230.472222222219</v>
      </c>
      <c r="T3248" s="9">
        <f>((($I3248/60)/60)/24)+DATE(1970,1,1)</f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IF($D3249=0,0,$E3249*100/$D3249)</f>
        <v>105.86</v>
      </c>
      <c r="P3249">
        <f>$E3249/$L3249</f>
        <v>46.429824561403507</v>
      </c>
      <c r="Q3249" t="str">
        <f>LEFT($N3249,SEARCH("/",$N3249) - 1)</f>
        <v>theater</v>
      </c>
      <c r="R3249" t="str">
        <f>RIGHT($N3249,LEN($N3249) - SEARCH("/",$N3249))</f>
        <v>plays</v>
      </c>
      <c r="S3249" s="9">
        <f>((($J3249/60)/60)/24)+DATE(1970,1,1)</f>
        <v>42167.434166666666</v>
      </c>
      <c r="T3249" s="9">
        <f>((($I3249/60)/60)/24)+DATE(1970,1,1)</f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IF($D3250=0,0,$E3250*100/$D3250)</f>
        <v>100.79166666666667</v>
      </c>
      <c r="P3250">
        <f>$E3250/$L3250</f>
        <v>60.475000000000001</v>
      </c>
      <c r="Q3250" t="str">
        <f>LEFT($N3250,SEARCH("/",$N3250) - 1)</f>
        <v>theater</v>
      </c>
      <c r="R3250" t="str">
        <f>RIGHT($N3250,LEN($N3250) - SEARCH("/",$N3250))</f>
        <v>plays</v>
      </c>
      <c r="S3250" s="9">
        <f>((($J3250/60)/60)/24)+DATE(1970,1,1)</f>
        <v>42068.888391203705</v>
      </c>
      <c r="T3250" s="9">
        <f>((($I3250/60)/60)/24)+DATE(1970,1,1)</f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IF($D3251=0,0,$E3251*100/$D3251)</f>
        <v>104.92727272727272</v>
      </c>
      <c r="P3251">
        <f>$E3251/$L3251</f>
        <v>65.579545454545453</v>
      </c>
      <c r="Q3251" t="str">
        <f>LEFT($N3251,SEARCH("/",$N3251) - 1)</f>
        <v>theater</v>
      </c>
      <c r="R3251" t="str">
        <f>RIGHT($N3251,LEN($N3251) - SEARCH("/",$N3251))</f>
        <v>plays</v>
      </c>
      <c r="S3251" s="9">
        <f>((($J3251/60)/60)/24)+DATE(1970,1,1)</f>
        <v>42145.746689814812</v>
      </c>
      <c r="T3251" s="9">
        <f>((($I3251/60)/60)/24)+DATE(1970,1,1)</f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IF($D3252=0,0,$E3252*100/$D3252)</f>
        <v>101.55200000000001</v>
      </c>
      <c r="P3252">
        <f>$E3252/$L3252</f>
        <v>119.1924882629108</v>
      </c>
      <c r="Q3252" t="str">
        <f>LEFT($N3252,SEARCH("/",$N3252) - 1)</f>
        <v>theater</v>
      </c>
      <c r="R3252" t="str">
        <f>RIGHT($N3252,LEN($N3252) - SEARCH("/",$N3252))</f>
        <v>plays</v>
      </c>
      <c r="S3252" s="9">
        <f>((($J3252/60)/60)/24)+DATE(1970,1,1)</f>
        <v>41918.742175925923</v>
      </c>
      <c r="T3252" s="9">
        <f>((($I3252/60)/60)/24)+DATE(1970,1,1)</f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IF($D3253=0,0,$E3253*100/$D3253)</f>
        <v>110.73333333333333</v>
      </c>
      <c r="P3253">
        <f>$E3253/$L3253</f>
        <v>83.05</v>
      </c>
      <c r="Q3253" t="str">
        <f>LEFT($N3253,SEARCH("/",$N3253) - 1)</f>
        <v>theater</v>
      </c>
      <c r="R3253" t="str">
        <f>RIGHT($N3253,LEN($N3253) - SEARCH("/",$N3253))</f>
        <v>plays</v>
      </c>
      <c r="S3253" s="9">
        <f>((($J3253/60)/60)/24)+DATE(1970,1,1)</f>
        <v>42146.731087962966</v>
      </c>
      <c r="T3253" s="9">
        <f>((($I3253/60)/60)/24)+DATE(1970,1,1)</f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IF($D3254=0,0,$E3254*100/$D3254)</f>
        <v>127.82222222222222</v>
      </c>
      <c r="P3254">
        <f>$E3254/$L3254</f>
        <v>57.52</v>
      </c>
      <c r="Q3254" t="str">
        <f>LEFT($N3254,SEARCH("/",$N3254) - 1)</f>
        <v>theater</v>
      </c>
      <c r="R3254" t="str">
        <f>RIGHT($N3254,LEN($N3254) - SEARCH("/",$N3254))</f>
        <v>plays</v>
      </c>
      <c r="S3254" s="9">
        <f>((($J3254/60)/60)/24)+DATE(1970,1,1)</f>
        <v>42590.472685185188</v>
      </c>
      <c r="T3254" s="9">
        <f>((($I3254/60)/60)/24)+DATE(1970,1,1)</f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IF($D3255=0,0,$E3255*100/$D3255)</f>
        <v>101.825</v>
      </c>
      <c r="P3255">
        <f>$E3255/$L3255</f>
        <v>177.08695652173913</v>
      </c>
      <c r="Q3255" t="str">
        <f>LEFT($N3255,SEARCH("/",$N3255) - 1)</f>
        <v>theater</v>
      </c>
      <c r="R3255" t="str">
        <f>RIGHT($N3255,LEN($N3255) - SEARCH("/",$N3255))</f>
        <v>plays</v>
      </c>
      <c r="S3255" s="9">
        <f>((($J3255/60)/60)/24)+DATE(1970,1,1)</f>
        <v>42602.576712962968</v>
      </c>
      <c r="T3255" s="9">
        <f>((($I3255/60)/60)/24)+DATE(1970,1,1)</f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IF($D3256=0,0,$E3256*100/$D3256)</f>
        <v>101.25769230769231</v>
      </c>
      <c r="P3256">
        <f>$E3256/$L3256</f>
        <v>70.771505376344081</v>
      </c>
      <c r="Q3256" t="str">
        <f>LEFT($N3256,SEARCH("/",$N3256) - 1)</f>
        <v>theater</v>
      </c>
      <c r="R3256" t="str">
        <f>RIGHT($N3256,LEN($N3256) - SEARCH("/",$N3256))</f>
        <v>plays</v>
      </c>
      <c r="S3256" s="9">
        <f>((($J3256/60)/60)/24)+DATE(1970,1,1)</f>
        <v>42059.085752314815</v>
      </c>
      <c r="T3256" s="9">
        <f>((($I3256/60)/60)/24)+DATE(1970,1,1)</f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IF($D3257=0,0,$E3257*100/$D3257)</f>
        <v>175</v>
      </c>
      <c r="P3257">
        <f>$E3257/$L3257</f>
        <v>29.166666666666668</v>
      </c>
      <c r="Q3257" t="str">
        <f>LEFT($N3257,SEARCH("/",$N3257) - 1)</f>
        <v>theater</v>
      </c>
      <c r="R3257" t="str">
        <f>RIGHT($N3257,LEN($N3257) - SEARCH("/",$N3257))</f>
        <v>plays</v>
      </c>
      <c r="S3257" s="9">
        <f>((($J3257/60)/60)/24)+DATE(1970,1,1)</f>
        <v>41889.768229166664</v>
      </c>
      <c r="T3257" s="9">
        <f>((($I3257/60)/60)/24)+DATE(1970,1,1)</f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IF($D3258=0,0,$E3258*100/$D3258)</f>
        <v>128.06</v>
      </c>
      <c r="P3258">
        <f>$E3258/$L3258</f>
        <v>72.76136363636364</v>
      </c>
      <c r="Q3258" t="str">
        <f>LEFT($N3258,SEARCH("/",$N3258) - 1)</f>
        <v>theater</v>
      </c>
      <c r="R3258" t="str">
        <f>RIGHT($N3258,LEN($N3258) - SEARCH("/",$N3258))</f>
        <v>plays</v>
      </c>
      <c r="S3258" s="9">
        <f>((($J3258/60)/60)/24)+DATE(1970,1,1)</f>
        <v>42144.573807870373</v>
      </c>
      <c r="T3258" s="9">
        <f>((($I3258/60)/60)/24)+DATE(1970,1,1)</f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IF($D3259=0,0,$E3259*100/$D3259)</f>
        <v>106.29949999999998</v>
      </c>
      <c r="P3259">
        <f>$E3259/$L3259</f>
        <v>51.853414634146333</v>
      </c>
      <c r="Q3259" t="str">
        <f>LEFT($N3259,SEARCH("/",$N3259) - 1)</f>
        <v>theater</v>
      </c>
      <c r="R3259" t="str">
        <f>RIGHT($N3259,LEN($N3259) - SEARCH("/",$N3259))</f>
        <v>plays</v>
      </c>
      <c r="S3259" s="9">
        <f>((($J3259/60)/60)/24)+DATE(1970,1,1)</f>
        <v>42758.559629629628</v>
      </c>
      <c r="T3259" s="9">
        <f>((($I3259/60)/60)/24)+DATE(1970,1,1)</f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IF($D3260=0,0,$E3260*100/$D3260)</f>
        <v>105.21428571428571</v>
      </c>
      <c r="P3260">
        <f>$E3260/$L3260</f>
        <v>98.2</v>
      </c>
      <c r="Q3260" t="str">
        <f>LEFT($N3260,SEARCH("/",$N3260) - 1)</f>
        <v>theater</v>
      </c>
      <c r="R3260" t="str">
        <f>RIGHT($N3260,LEN($N3260) - SEARCH("/",$N3260))</f>
        <v>plays</v>
      </c>
      <c r="S3260" s="9">
        <f>((($J3260/60)/60)/24)+DATE(1970,1,1)</f>
        <v>41982.887280092589</v>
      </c>
      <c r="T3260" s="9">
        <f>((($I3260/60)/60)/24)+DATE(1970,1,1)</f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IF($D3261=0,0,$E3261*100/$D3261)</f>
        <v>106.16782608695652</v>
      </c>
      <c r="P3261">
        <f>$E3261/$L3261</f>
        <v>251.7381443298969</v>
      </c>
      <c r="Q3261" t="str">
        <f>LEFT($N3261,SEARCH("/",$N3261) - 1)</f>
        <v>theater</v>
      </c>
      <c r="R3261" t="str">
        <f>RIGHT($N3261,LEN($N3261) - SEARCH("/",$N3261))</f>
        <v>plays</v>
      </c>
      <c r="S3261" s="9">
        <f>((($J3261/60)/60)/24)+DATE(1970,1,1)</f>
        <v>42614.760937500003</v>
      </c>
      <c r="T3261" s="9">
        <f>((($I3261/60)/60)/24)+DATE(1970,1,1)</f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IF($D3262=0,0,$E3262*100/$D3262)</f>
        <v>109.24</v>
      </c>
      <c r="P3262">
        <f>$E3262/$L3262</f>
        <v>74.821917808219183</v>
      </c>
      <c r="Q3262" t="str">
        <f>LEFT($N3262,SEARCH("/",$N3262) - 1)</f>
        <v>theater</v>
      </c>
      <c r="R3262" t="str">
        <f>RIGHT($N3262,LEN($N3262) - SEARCH("/",$N3262))</f>
        <v>plays</v>
      </c>
      <c r="S3262" s="9">
        <f>((($J3262/60)/60)/24)+DATE(1970,1,1)</f>
        <v>42303.672662037032</v>
      </c>
      <c r="T3262" s="9">
        <f>((($I3262/60)/60)/24)+DATE(1970,1,1)</f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IF($D3263=0,0,$E3263*100/$D3263)</f>
        <v>100.45454545454545</v>
      </c>
      <c r="P3263">
        <f>$E3263/$L3263</f>
        <v>67.65306122448979</v>
      </c>
      <c r="Q3263" t="str">
        <f>LEFT($N3263,SEARCH("/",$N3263) - 1)</f>
        <v>theater</v>
      </c>
      <c r="R3263" t="str">
        <f>RIGHT($N3263,LEN($N3263) - SEARCH("/",$N3263))</f>
        <v>plays</v>
      </c>
      <c r="S3263" s="9">
        <f>((($J3263/60)/60)/24)+DATE(1970,1,1)</f>
        <v>42171.725416666668</v>
      </c>
      <c r="T3263" s="9">
        <f>((($I3263/60)/60)/24)+DATE(1970,1,1)</f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IF($D3264=0,0,$E3264*100/$D3264)</f>
        <v>103.04098360655738</v>
      </c>
      <c r="P3264">
        <f>$E3264/$L3264</f>
        <v>93.81343283582089</v>
      </c>
      <c r="Q3264" t="str">
        <f>LEFT($N3264,SEARCH("/",$N3264) - 1)</f>
        <v>theater</v>
      </c>
      <c r="R3264" t="str">
        <f>RIGHT($N3264,LEN($N3264) - SEARCH("/",$N3264))</f>
        <v>plays</v>
      </c>
      <c r="S3264" s="9">
        <f>((($J3264/60)/60)/24)+DATE(1970,1,1)</f>
        <v>41964.315532407403</v>
      </c>
      <c r="T3264" s="9">
        <f>((($I3264/60)/60)/24)+DATE(1970,1,1)</f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IF($D3265=0,0,$E3265*100/$D3265)</f>
        <v>112.1664</v>
      </c>
      <c r="P3265">
        <f>$E3265/$L3265</f>
        <v>41.237647058823526</v>
      </c>
      <c r="Q3265" t="str">
        <f>LEFT($N3265,SEARCH("/",$N3265) - 1)</f>
        <v>theater</v>
      </c>
      <c r="R3265" t="str">
        <f>RIGHT($N3265,LEN($N3265) - SEARCH("/",$N3265))</f>
        <v>plays</v>
      </c>
      <c r="S3265" s="9">
        <f>((($J3265/60)/60)/24)+DATE(1970,1,1)</f>
        <v>42284.516064814816</v>
      </c>
      <c r="T3265" s="9">
        <f>((($I3265/60)/60)/24)+DATE(1970,1,1)</f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IF($D3266=0,0,$E3266*100/$D3266)</f>
        <v>103</v>
      </c>
      <c r="P3266">
        <f>$E3266/$L3266</f>
        <v>52.551020408163268</v>
      </c>
      <c r="Q3266" t="str">
        <f>LEFT($N3266,SEARCH("/",$N3266) - 1)</f>
        <v>theater</v>
      </c>
      <c r="R3266" t="str">
        <f>RIGHT($N3266,LEN($N3266) - SEARCH("/",$N3266))</f>
        <v>plays</v>
      </c>
      <c r="S3266" s="9">
        <f>((($J3266/60)/60)/24)+DATE(1970,1,1)</f>
        <v>42016.800208333334</v>
      </c>
      <c r="T3266" s="9">
        <f>((($I3266/60)/60)/24)+DATE(1970,1,1)</f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IF($D3267=0,0,$E3267*100/$D3267)</f>
        <v>164</v>
      </c>
      <c r="P3267">
        <f>$E3267/$L3267</f>
        <v>70.285714285714292</v>
      </c>
      <c r="Q3267" t="str">
        <f>LEFT($N3267,SEARCH("/",$N3267) - 1)</f>
        <v>theater</v>
      </c>
      <c r="R3267" t="str">
        <f>RIGHT($N3267,LEN($N3267) - SEARCH("/",$N3267))</f>
        <v>plays</v>
      </c>
      <c r="S3267" s="9">
        <f>((($J3267/60)/60)/24)+DATE(1970,1,1)</f>
        <v>42311.711979166663</v>
      </c>
      <c r="T3267" s="9">
        <f>((($I3267/60)/60)/24)+DATE(1970,1,1)</f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IF($D3268=0,0,$E3268*100/$D3268)</f>
        <v>131.28333333333333</v>
      </c>
      <c r="P3268">
        <f>$E3268/$L3268</f>
        <v>48.325153374233132</v>
      </c>
      <c r="Q3268" t="str">
        <f>LEFT($N3268,SEARCH("/",$N3268) - 1)</f>
        <v>theater</v>
      </c>
      <c r="R3268" t="str">
        <f>RIGHT($N3268,LEN($N3268) - SEARCH("/",$N3268))</f>
        <v>plays</v>
      </c>
      <c r="S3268" s="9">
        <f>((($J3268/60)/60)/24)+DATE(1970,1,1)</f>
        <v>42136.536134259266</v>
      </c>
      <c r="T3268" s="9">
        <f>((($I3268/60)/60)/24)+DATE(1970,1,1)</f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IF($D3269=0,0,$E3269*100/$D3269)</f>
        <v>102.1</v>
      </c>
      <c r="P3269">
        <f>$E3269/$L3269</f>
        <v>53.177083333333336</v>
      </c>
      <c r="Q3269" t="str">
        <f>LEFT($N3269,SEARCH("/",$N3269) - 1)</f>
        <v>theater</v>
      </c>
      <c r="R3269" t="str">
        <f>RIGHT($N3269,LEN($N3269) - SEARCH("/",$N3269))</f>
        <v>plays</v>
      </c>
      <c r="S3269" s="9">
        <f>((($J3269/60)/60)/24)+DATE(1970,1,1)</f>
        <v>42172.757638888885</v>
      </c>
      <c r="T3269" s="9">
        <f>((($I3269/60)/60)/24)+DATE(1970,1,1)</f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IF($D3270=0,0,$E3270*100/$D3270)</f>
        <v>128</v>
      </c>
      <c r="P3270">
        <f>$E3270/$L3270</f>
        <v>60.952380952380949</v>
      </c>
      <c r="Q3270" t="str">
        <f>LEFT($N3270,SEARCH("/",$N3270) - 1)</f>
        <v>theater</v>
      </c>
      <c r="R3270" t="str">
        <f>RIGHT($N3270,LEN($N3270) - SEARCH("/",$N3270))</f>
        <v>plays</v>
      </c>
      <c r="S3270" s="9">
        <f>((($J3270/60)/60)/24)+DATE(1970,1,1)</f>
        <v>42590.90425925926</v>
      </c>
      <c r="T3270" s="9">
        <f>((($I3270/60)/60)/24)+DATE(1970,1,1)</f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IF($D3271=0,0,$E3271*100/$D3271)</f>
        <v>101.5</v>
      </c>
      <c r="P3271">
        <f>$E3271/$L3271</f>
        <v>116</v>
      </c>
      <c r="Q3271" t="str">
        <f>LEFT($N3271,SEARCH("/",$N3271) - 1)</f>
        <v>theater</v>
      </c>
      <c r="R3271" t="str">
        <f>RIGHT($N3271,LEN($N3271) - SEARCH("/",$N3271))</f>
        <v>plays</v>
      </c>
      <c r="S3271" s="9">
        <f>((($J3271/60)/60)/24)+DATE(1970,1,1)</f>
        <v>42137.395798611105</v>
      </c>
      <c r="T3271" s="9">
        <f>((($I3271/60)/60)/24)+DATE(1970,1,1)</f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IF($D3272=0,0,$E3272*100/$D3272)</f>
        <v>101.66666666666667</v>
      </c>
      <c r="P3272">
        <f>$E3272/$L3272</f>
        <v>61</v>
      </c>
      <c r="Q3272" t="str">
        <f>LEFT($N3272,SEARCH("/",$N3272) - 1)</f>
        <v>theater</v>
      </c>
      <c r="R3272" t="str">
        <f>RIGHT($N3272,LEN($N3272) - SEARCH("/",$N3272))</f>
        <v>plays</v>
      </c>
      <c r="S3272" s="9">
        <f>((($J3272/60)/60)/24)+DATE(1970,1,1)</f>
        <v>42167.533159722225</v>
      </c>
      <c r="T3272" s="9">
        <f>((($I3272/60)/60)/24)+DATE(1970,1,1)</f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IF($D3273=0,0,$E3273*100/$D3273)</f>
        <v>130</v>
      </c>
      <c r="P3273">
        <f>$E3273/$L3273</f>
        <v>38.235294117647058</v>
      </c>
      <c r="Q3273" t="str">
        <f>LEFT($N3273,SEARCH("/",$N3273) - 1)</f>
        <v>theater</v>
      </c>
      <c r="R3273" t="str">
        <f>RIGHT($N3273,LEN($N3273) - SEARCH("/",$N3273))</f>
        <v>plays</v>
      </c>
      <c r="S3273" s="9">
        <f>((($J3273/60)/60)/24)+DATE(1970,1,1)</f>
        <v>41915.437210648146</v>
      </c>
      <c r="T3273" s="9">
        <f>((($I3273/60)/60)/24)+DATE(1970,1,1)</f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IF($D3274=0,0,$E3274*100/$D3274)</f>
        <v>154.43</v>
      </c>
      <c r="P3274">
        <f>$E3274/$L3274</f>
        <v>106.50344827586207</v>
      </c>
      <c r="Q3274" t="str">
        <f>LEFT($N3274,SEARCH("/",$N3274) - 1)</f>
        <v>theater</v>
      </c>
      <c r="R3274" t="str">
        <f>RIGHT($N3274,LEN($N3274) - SEARCH("/",$N3274))</f>
        <v>plays</v>
      </c>
      <c r="S3274" s="9">
        <f>((($J3274/60)/60)/24)+DATE(1970,1,1)</f>
        <v>42284.500104166669</v>
      </c>
      <c r="T3274" s="9">
        <f>((($I3274/60)/60)/24)+DATE(1970,1,1)</f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IF($D3275=0,0,$E3275*100/$D3275)</f>
        <v>107.4</v>
      </c>
      <c r="P3275">
        <f>$E3275/$L3275</f>
        <v>204.57142857142858</v>
      </c>
      <c r="Q3275" t="str">
        <f>LEFT($N3275,SEARCH("/",$N3275) - 1)</f>
        <v>theater</v>
      </c>
      <c r="R3275" t="str">
        <f>RIGHT($N3275,LEN($N3275) - SEARCH("/",$N3275))</f>
        <v>plays</v>
      </c>
      <c r="S3275" s="9">
        <f>((($J3275/60)/60)/24)+DATE(1970,1,1)</f>
        <v>42611.801412037035</v>
      </c>
      <c r="T3275" s="9">
        <f>((($I3275/60)/60)/24)+DATE(1970,1,1)</f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IF($D3276=0,0,$E3276*100/$D3276)</f>
        <v>101.3225806451613</v>
      </c>
      <c r="P3276">
        <f>$E3276/$L3276</f>
        <v>54.912587412587413</v>
      </c>
      <c r="Q3276" t="str">
        <f>LEFT($N3276,SEARCH("/",$N3276) - 1)</f>
        <v>theater</v>
      </c>
      <c r="R3276" t="str">
        <f>RIGHT($N3276,LEN($N3276) - SEARCH("/",$N3276))</f>
        <v>plays</v>
      </c>
      <c r="S3276" s="9">
        <f>((($J3276/60)/60)/24)+DATE(1970,1,1)</f>
        <v>42400.704537037032</v>
      </c>
      <c r="T3276" s="9">
        <f>((($I3276/60)/60)/24)+DATE(1970,1,1)</f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IF($D3277=0,0,$E3277*100/$D3277)</f>
        <v>100.27777777777777</v>
      </c>
      <c r="P3277">
        <f>$E3277/$L3277</f>
        <v>150.41666666666666</v>
      </c>
      <c r="Q3277" t="str">
        <f>LEFT($N3277,SEARCH("/",$N3277) - 1)</f>
        <v>theater</v>
      </c>
      <c r="R3277" t="str">
        <f>RIGHT($N3277,LEN($N3277) - SEARCH("/",$N3277))</f>
        <v>plays</v>
      </c>
      <c r="S3277" s="9">
        <f>((($J3277/60)/60)/24)+DATE(1970,1,1)</f>
        <v>42017.88045138889</v>
      </c>
      <c r="T3277" s="9">
        <f>((($I3277/60)/60)/24)+DATE(1970,1,1)</f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IF($D3278=0,0,$E3278*100/$D3278)</f>
        <v>116.84444444444445</v>
      </c>
      <c r="P3278">
        <f>$E3278/$L3278</f>
        <v>52.58</v>
      </c>
      <c r="Q3278" t="str">
        <f>LEFT($N3278,SEARCH("/",$N3278) - 1)</f>
        <v>theater</v>
      </c>
      <c r="R3278" t="str">
        <f>RIGHT($N3278,LEN($N3278) - SEARCH("/",$N3278))</f>
        <v>plays</v>
      </c>
      <c r="S3278" s="9">
        <f>((($J3278/60)/60)/24)+DATE(1970,1,1)</f>
        <v>42426.949988425928</v>
      </c>
      <c r="T3278" s="9">
        <f>((($I3278/60)/60)/24)+DATE(1970,1,1)</f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IF($D3279=0,0,$E3279*100/$D3279)</f>
        <v>108.6</v>
      </c>
      <c r="P3279">
        <f>$E3279/$L3279</f>
        <v>54.3</v>
      </c>
      <c r="Q3279" t="str">
        <f>LEFT($N3279,SEARCH("/",$N3279) - 1)</f>
        <v>theater</v>
      </c>
      <c r="R3279" t="str">
        <f>RIGHT($N3279,LEN($N3279) - SEARCH("/",$N3279))</f>
        <v>plays</v>
      </c>
      <c r="S3279" s="9">
        <f>((($J3279/60)/60)/24)+DATE(1970,1,1)</f>
        <v>41931.682939814818</v>
      </c>
      <c r="T3279" s="9">
        <f>((($I3279/60)/60)/24)+DATE(1970,1,1)</f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IF($D3280=0,0,$E3280*100/$D3280)</f>
        <v>103.4</v>
      </c>
      <c r="P3280">
        <f>$E3280/$L3280</f>
        <v>76.029411764705884</v>
      </c>
      <c r="Q3280" t="str">
        <f>LEFT($N3280,SEARCH("/",$N3280) - 1)</f>
        <v>theater</v>
      </c>
      <c r="R3280" t="str">
        <f>RIGHT($N3280,LEN($N3280) - SEARCH("/",$N3280))</f>
        <v>plays</v>
      </c>
      <c r="S3280" s="9">
        <f>((($J3280/60)/60)/24)+DATE(1970,1,1)</f>
        <v>42124.848414351851</v>
      </c>
      <c r="T3280" s="9">
        <f>((($I3280/60)/60)/24)+DATE(1970,1,1)</f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IF($D3281=0,0,$E3281*100/$D3281)</f>
        <v>114.27586206896552</v>
      </c>
      <c r="P3281">
        <f>$E3281/$L3281</f>
        <v>105.2063492063492</v>
      </c>
      <c r="Q3281" t="str">
        <f>LEFT($N3281,SEARCH("/",$N3281) - 1)</f>
        <v>theater</v>
      </c>
      <c r="R3281" t="str">
        <f>RIGHT($N3281,LEN($N3281) - SEARCH("/",$N3281))</f>
        <v>plays</v>
      </c>
      <c r="S3281" s="9">
        <f>((($J3281/60)/60)/24)+DATE(1970,1,1)</f>
        <v>42431.102534722217</v>
      </c>
      <c r="T3281" s="9">
        <f>((($I3281/60)/60)/24)+DATE(1970,1,1)</f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IF($D3282=0,0,$E3282*100/$D3282)</f>
        <v>103</v>
      </c>
      <c r="P3282">
        <f>$E3282/$L3282</f>
        <v>68.666666666666671</v>
      </c>
      <c r="Q3282" t="str">
        <f>LEFT($N3282,SEARCH("/",$N3282) - 1)</f>
        <v>theater</v>
      </c>
      <c r="R3282" t="str">
        <f>RIGHT($N3282,LEN($N3282) - SEARCH("/",$N3282))</f>
        <v>plays</v>
      </c>
      <c r="S3282" s="9">
        <f>((($J3282/60)/60)/24)+DATE(1970,1,1)</f>
        <v>42121.756921296299</v>
      </c>
      <c r="T3282" s="9">
        <f>((($I3282/60)/60)/24)+DATE(1970,1,1)</f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IF($D3283=0,0,$E3283*100/$D3283)</f>
        <v>121.6</v>
      </c>
      <c r="P3283">
        <f>$E3283/$L3283</f>
        <v>129.36170212765958</v>
      </c>
      <c r="Q3283" t="str">
        <f>LEFT($N3283,SEARCH("/",$N3283) - 1)</f>
        <v>theater</v>
      </c>
      <c r="R3283" t="str">
        <f>RIGHT($N3283,LEN($N3283) - SEARCH("/",$N3283))</f>
        <v>plays</v>
      </c>
      <c r="S3283" s="9">
        <f>((($J3283/60)/60)/24)+DATE(1970,1,1)</f>
        <v>42219.019733796296</v>
      </c>
      <c r="T3283" s="9">
        <f>((($I3283/60)/60)/24)+DATE(1970,1,1)</f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IF($D3284=0,0,$E3284*100/$D3284)</f>
        <v>102.64677419354838</v>
      </c>
      <c r="P3284">
        <f>$E3284/$L3284</f>
        <v>134.26371308016877</v>
      </c>
      <c r="Q3284" t="str">
        <f>LEFT($N3284,SEARCH("/",$N3284) - 1)</f>
        <v>theater</v>
      </c>
      <c r="R3284" t="str">
        <f>RIGHT($N3284,LEN($N3284) - SEARCH("/",$N3284))</f>
        <v>plays</v>
      </c>
      <c r="S3284" s="9">
        <f>((($J3284/60)/60)/24)+DATE(1970,1,1)</f>
        <v>42445.19430555556</v>
      </c>
      <c r="T3284" s="9">
        <f>((($I3284/60)/60)/24)+DATE(1970,1,1)</f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IF($D3285=0,0,$E3285*100/$D3285)</f>
        <v>104.75</v>
      </c>
      <c r="P3285">
        <f>$E3285/$L3285</f>
        <v>17.829787234042552</v>
      </c>
      <c r="Q3285" t="str">
        <f>LEFT($N3285,SEARCH("/",$N3285) - 1)</f>
        <v>theater</v>
      </c>
      <c r="R3285" t="str">
        <f>RIGHT($N3285,LEN($N3285) - SEARCH("/",$N3285))</f>
        <v>plays</v>
      </c>
      <c r="S3285" s="9">
        <f>((($J3285/60)/60)/24)+DATE(1970,1,1)</f>
        <v>42379.74418981481</v>
      </c>
      <c r="T3285" s="9">
        <f>((($I3285/60)/60)/24)+DATE(1970,1,1)</f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IF($D3286=0,0,$E3286*100/$D3286)</f>
        <v>101.6</v>
      </c>
      <c r="P3286">
        <f>$E3286/$L3286</f>
        <v>203.2</v>
      </c>
      <c r="Q3286" t="str">
        <f>LEFT($N3286,SEARCH("/",$N3286) - 1)</f>
        <v>theater</v>
      </c>
      <c r="R3286" t="str">
        <f>RIGHT($N3286,LEN($N3286) - SEARCH("/",$N3286))</f>
        <v>plays</v>
      </c>
      <c r="S3286" s="9">
        <f>((($J3286/60)/60)/24)+DATE(1970,1,1)</f>
        <v>42380.884872685187</v>
      </c>
      <c r="T3286" s="9">
        <f>((($I3286/60)/60)/24)+DATE(1970,1,1)</f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IF($D3287=0,0,$E3287*100/$D3287)</f>
        <v>112.10242048409683</v>
      </c>
      <c r="P3287">
        <f>$E3287/$L3287</f>
        <v>69.18518518518519</v>
      </c>
      <c r="Q3287" t="str">
        <f>LEFT($N3287,SEARCH("/",$N3287) - 1)</f>
        <v>theater</v>
      </c>
      <c r="R3287" t="str">
        <f>RIGHT($N3287,LEN($N3287) - SEARCH("/",$N3287))</f>
        <v>plays</v>
      </c>
      <c r="S3287" s="9">
        <f>((($J3287/60)/60)/24)+DATE(1970,1,1)</f>
        <v>42762.942430555559</v>
      </c>
      <c r="T3287" s="9">
        <f>((($I3287/60)/60)/24)+DATE(1970,1,1)</f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IF($D3288=0,0,$E3288*100/$D3288)</f>
        <v>101.76666666666667</v>
      </c>
      <c r="P3288">
        <f>$E3288/$L3288</f>
        <v>125.12295081967213</v>
      </c>
      <c r="Q3288" t="str">
        <f>LEFT($N3288,SEARCH("/",$N3288) - 1)</f>
        <v>theater</v>
      </c>
      <c r="R3288" t="str">
        <f>RIGHT($N3288,LEN($N3288) - SEARCH("/",$N3288))</f>
        <v>plays</v>
      </c>
      <c r="S3288" s="9">
        <f>((($J3288/60)/60)/24)+DATE(1970,1,1)</f>
        <v>42567.840069444443</v>
      </c>
      <c r="T3288" s="9">
        <f>((($I3288/60)/60)/24)+DATE(1970,1,1)</f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IF($D3289=0,0,$E3289*100/$D3289)</f>
        <v>100</v>
      </c>
      <c r="P3289">
        <f>$E3289/$L3289</f>
        <v>73.529411764705884</v>
      </c>
      <c r="Q3289" t="str">
        <f>LEFT($N3289,SEARCH("/",$N3289) - 1)</f>
        <v>theater</v>
      </c>
      <c r="R3289" t="str">
        <f>RIGHT($N3289,LEN($N3289) - SEARCH("/",$N3289))</f>
        <v>plays</v>
      </c>
      <c r="S3289" s="9">
        <f>((($J3289/60)/60)/24)+DATE(1970,1,1)</f>
        <v>42311.750324074077</v>
      </c>
      <c r="T3289" s="9">
        <f>((($I3289/60)/60)/24)+DATE(1970,1,1)</f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IF($D3290=0,0,$E3290*100/$D3290)</f>
        <v>100.2649</v>
      </c>
      <c r="P3290">
        <f>$E3290/$L3290</f>
        <v>48.437149758454105</v>
      </c>
      <c r="Q3290" t="str">
        <f>LEFT($N3290,SEARCH("/",$N3290) - 1)</f>
        <v>theater</v>
      </c>
      <c r="R3290" t="str">
        <f>RIGHT($N3290,LEN($N3290) - SEARCH("/",$N3290))</f>
        <v>plays</v>
      </c>
      <c r="S3290" s="9">
        <f>((($J3290/60)/60)/24)+DATE(1970,1,1)</f>
        <v>42505.774479166663</v>
      </c>
      <c r="T3290" s="9">
        <f>((($I3290/60)/60)/24)+DATE(1970,1,1)</f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IF($D3291=0,0,$E3291*100/$D3291)</f>
        <v>133.042</v>
      </c>
      <c r="P3291">
        <f>$E3291/$L3291</f>
        <v>26.608400000000003</v>
      </c>
      <c r="Q3291" t="str">
        <f>LEFT($N3291,SEARCH("/",$N3291) - 1)</f>
        <v>theater</v>
      </c>
      <c r="R3291" t="str">
        <f>RIGHT($N3291,LEN($N3291) - SEARCH("/",$N3291))</f>
        <v>plays</v>
      </c>
      <c r="S3291" s="9">
        <f>((($J3291/60)/60)/24)+DATE(1970,1,1)</f>
        <v>42758.368078703701</v>
      </c>
      <c r="T3291" s="9">
        <f>((($I3291/60)/60)/24)+DATE(1970,1,1)</f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IF($D3292=0,0,$E3292*100/$D3292)</f>
        <v>121.2</v>
      </c>
      <c r="P3292">
        <f>$E3292/$L3292</f>
        <v>33.666666666666664</v>
      </c>
      <c r="Q3292" t="str">
        <f>LEFT($N3292,SEARCH("/",$N3292) - 1)</f>
        <v>theater</v>
      </c>
      <c r="R3292" t="str">
        <f>RIGHT($N3292,LEN($N3292) - SEARCH("/",$N3292))</f>
        <v>plays</v>
      </c>
      <c r="S3292" s="9">
        <f>((($J3292/60)/60)/24)+DATE(1970,1,1)</f>
        <v>42775.51494212963</v>
      </c>
      <c r="T3292" s="9">
        <f>((($I3292/60)/60)/24)+DATE(1970,1,1)</f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IF($D3293=0,0,$E3293*100/$D3293)</f>
        <v>114</v>
      </c>
      <c r="P3293">
        <f>$E3293/$L3293</f>
        <v>40.714285714285715</v>
      </c>
      <c r="Q3293" t="str">
        <f>LEFT($N3293,SEARCH("/",$N3293) - 1)</f>
        <v>theater</v>
      </c>
      <c r="R3293" t="str">
        <f>RIGHT($N3293,LEN($N3293) - SEARCH("/",$N3293))</f>
        <v>plays</v>
      </c>
      <c r="S3293" s="9">
        <f>((($J3293/60)/60)/24)+DATE(1970,1,1)</f>
        <v>42232.702546296292</v>
      </c>
      <c r="T3293" s="9">
        <f>((($I3293/60)/60)/24)+DATE(1970,1,1)</f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IF($D3294=0,0,$E3294*100/$D3294)</f>
        <v>286.13861386138615</v>
      </c>
      <c r="P3294">
        <f>$E3294/$L3294</f>
        <v>19.266666666666666</v>
      </c>
      <c r="Q3294" t="str">
        <f>LEFT($N3294,SEARCH("/",$N3294) - 1)</f>
        <v>theater</v>
      </c>
      <c r="R3294" t="str">
        <f>RIGHT($N3294,LEN($N3294) - SEARCH("/",$N3294))</f>
        <v>plays</v>
      </c>
      <c r="S3294" s="9">
        <f>((($J3294/60)/60)/24)+DATE(1970,1,1)</f>
        <v>42282.770231481481</v>
      </c>
      <c r="T3294" s="9">
        <f>((($I3294/60)/60)/24)+DATE(1970,1,1)</f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IF($D3295=0,0,$E3295*100/$D3295)</f>
        <v>170.44444444444446</v>
      </c>
      <c r="P3295">
        <f>$E3295/$L3295</f>
        <v>84.285714285714292</v>
      </c>
      <c r="Q3295" t="str">
        <f>LEFT($N3295,SEARCH("/",$N3295) - 1)</f>
        <v>theater</v>
      </c>
      <c r="R3295" t="str">
        <f>RIGHT($N3295,LEN($N3295) - SEARCH("/",$N3295))</f>
        <v>plays</v>
      </c>
      <c r="S3295" s="9">
        <f>((($J3295/60)/60)/24)+DATE(1970,1,1)</f>
        <v>42768.425370370373</v>
      </c>
      <c r="T3295" s="9">
        <f>((($I3295/60)/60)/24)+DATE(1970,1,1)</f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IF($D3296=0,0,$E3296*100/$D3296)</f>
        <v>118.33333333333333</v>
      </c>
      <c r="P3296">
        <f>$E3296/$L3296</f>
        <v>29.583333333333332</v>
      </c>
      <c r="Q3296" t="str">
        <f>LEFT($N3296,SEARCH("/",$N3296) - 1)</f>
        <v>theater</v>
      </c>
      <c r="R3296" t="str">
        <f>RIGHT($N3296,LEN($N3296) - SEARCH("/",$N3296))</f>
        <v>plays</v>
      </c>
      <c r="S3296" s="9">
        <f>((($J3296/60)/60)/24)+DATE(1970,1,1)</f>
        <v>42141.541134259256</v>
      </c>
      <c r="T3296" s="9">
        <f>((($I3296/60)/60)/24)+DATE(1970,1,1)</f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IF($D3297=0,0,$E3297*100/$D3297)</f>
        <v>102.85857142857142</v>
      </c>
      <c r="P3297">
        <f>$E3297/$L3297</f>
        <v>26.667037037037037</v>
      </c>
      <c r="Q3297" t="str">
        <f>LEFT($N3297,SEARCH("/",$N3297) - 1)</f>
        <v>theater</v>
      </c>
      <c r="R3297" t="str">
        <f>RIGHT($N3297,LEN($N3297) - SEARCH("/",$N3297))</f>
        <v>plays</v>
      </c>
      <c r="S3297" s="9">
        <f>((($J3297/60)/60)/24)+DATE(1970,1,1)</f>
        <v>42609.442465277782</v>
      </c>
      <c r="T3297" s="9">
        <f>((($I3297/60)/60)/24)+DATE(1970,1,1)</f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IF($D3298=0,0,$E3298*100/$D3298)</f>
        <v>144.06666666666666</v>
      </c>
      <c r="P3298">
        <f>$E3298/$L3298</f>
        <v>45.978723404255319</v>
      </c>
      <c r="Q3298" t="str">
        <f>LEFT($N3298,SEARCH("/",$N3298) - 1)</f>
        <v>theater</v>
      </c>
      <c r="R3298" t="str">
        <f>RIGHT($N3298,LEN($N3298) - SEARCH("/",$N3298))</f>
        <v>plays</v>
      </c>
      <c r="S3298" s="9">
        <f>((($J3298/60)/60)/24)+DATE(1970,1,1)</f>
        <v>42309.756620370375</v>
      </c>
      <c r="T3298" s="9">
        <f>((($I3298/60)/60)/24)+DATE(1970,1,1)</f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IF($D3299=0,0,$E3299*100/$D3299)</f>
        <v>100.07272727272728</v>
      </c>
      <c r="P3299">
        <f>$E3299/$L3299</f>
        <v>125.09090909090909</v>
      </c>
      <c r="Q3299" t="str">
        <f>LEFT($N3299,SEARCH("/",$N3299) - 1)</f>
        <v>theater</v>
      </c>
      <c r="R3299" t="str">
        <f>RIGHT($N3299,LEN($N3299) - SEARCH("/",$N3299))</f>
        <v>plays</v>
      </c>
      <c r="S3299" s="9">
        <f>((($J3299/60)/60)/24)+DATE(1970,1,1)</f>
        <v>42193.771481481483</v>
      </c>
      <c r="T3299" s="9">
        <f>((($I3299/60)/60)/24)+DATE(1970,1,1)</f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IF($D3300=0,0,$E3300*100/$D3300)</f>
        <v>101.73</v>
      </c>
      <c r="P3300">
        <f>$E3300/$L3300</f>
        <v>141.29166666666666</v>
      </c>
      <c r="Q3300" t="str">
        <f>LEFT($N3300,SEARCH("/",$N3300) - 1)</f>
        <v>theater</v>
      </c>
      <c r="R3300" t="str">
        <f>RIGHT($N3300,LEN($N3300) - SEARCH("/",$N3300))</f>
        <v>plays</v>
      </c>
      <c r="S3300" s="9">
        <f>((($J3300/60)/60)/24)+DATE(1970,1,1)</f>
        <v>42239.957962962959</v>
      </c>
      <c r="T3300" s="9">
        <f>((($I3300/60)/60)/24)+DATE(1970,1,1)</f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IF($D3301=0,0,$E3301*100/$D3301)</f>
        <v>116.2</v>
      </c>
      <c r="P3301">
        <f>$E3301/$L3301</f>
        <v>55.333333333333336</v>
      </c>
      <c r="Q3301" t="str">
        <f>LEFT($N3301,SEARCH("/",$N3301) - 1)</f>
        <v>theater</v>
      </c>
      <c r="R3301" t="str">
        <f>RIGHT($N3301,LEN($N3301) - SEARCH("/",$N3301))</f>
        <v>plays</v>
      </c>
      <c r="S3301" s="9">
        <f>((($J3301/60)/60)/24)+DATE(1970,1,1)</f>
        <v>42261.917395833334</v>
      </c>
      <c r="T3301" s="9">
        <f>((($I3301/60)/60)/24)+DATE(1970,1,1)</f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IF($D3302=0,0,$E3302*100/$D3302)</f>
        <v>136.16666666666666</v>
      </c>
      <c r="P3302">
        <f>$E3302/$L3302</f>
        <v>46.420454545454547</v>
      </c>
      <c r="Q3302" t="str">
        <f>LEFT($N3302,SEARCH("/",$N3302) - 1)</f>
        <v>theater</v>
      </c>
      <c r="R3302" t="str">
        <f>RIGHT($N3302,LEN($N3302) - SEARCH("/",$N3302))</f>
        <v>plays</v>
      </c>
      <c r="S3302" s="9">
        <f>((($J3302/60)/60)/24)+DATE(1970,1,1)</f>
        <v>42102.743773148148</v>
      </c>
      <c r="T3302" s="9">
        <f>((($I3302/60)/60)/24)+DATE(1970,1,1)</f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IF($D3303=0,0,$E3303*100/$D3303)</f>
        <v>133.46666666666667</v>
      </c>
      <c r="P3303">
        <f>$E3303/$L3303</f>
        <v>57.2</v>
      </c>
      <c r="Q3303" t="str">
        <f>LEFT($N3303,SEARCH("/",$N3303) - 1)</f>
        <v>theater</v>
      </c>
      <c r="R3303" t="str">
        <f>RIGHT($N3303,LEN($N3303) - SEARCH("/",$N3303))</f>
        <v>plays</v>
      </c>
      <c r="S3303" s="9">
        <f>((($J3303/60)/60)/24)+DATE(1970,1,1)</f>
        <v>42538.73583333334</v>
      </c>
      <c r="T3303" s="9">
        <f>((($I3303/60)/60)/24)+DATE(1970,1,1)</f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IF($D3304=0,0,$E3304*100/$D3304)</f>
        <v>103.39285714285714</v>
      </c>
      <c r="P3304">
        <f>$E3304/$L3304</f>
        <v>173.7</v>
      </c>
      <c r="Q3304" t="str">
        <f>LEFT($N3304,SEARCH("/",$N3304) - 1)</f>
        <v>theater</v>
      </c>
      <c r="R3304" t="str">
        <f>RIGHT($N3304,LEN($N3304) - SEARCH("/",$N3304))</f>
        <v>plays</v>
      </c>
      <c r="S3304" s="9">
        <f>((($J3304/60)/60)/24)+DATE(1970,1,1)</f>
        <v>42681.35157407407</v>
      </c>
      <c r="T3304" s="9">
        <f>((($I3304/60)/60)/24)+DATE(1970,1,1)</f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IF($D3305=0,0,$E3305*100/$D3305)</f>
        <v>115.88888888888889</v>
      </c>
      <c r="P3305">
        <f>$E3305/$L3305</f>
        <v>59.6</v>
      </c>
      <c r="Q3305" t="str">
        <f>LEFT($N3305,SEARCH("/",$N3305) - 1)</f>
        <v>theater</v>
      </c>
      <c r="R3305" t="str">
        <f>RIGHT($N3305,LEN($N3305) - SEARCH("/",$N3305))</f>
        <v>plays</v>
      </c>
      <c r="S3305" s="9">
        <f>((($J3305/60)/60)/24)+DATE(1970,1,1)</f>
        <v>42056.65143518518</v>
      </c>
      <c r="T3305" s="9">
        <f>((($I3305/60)/60)/24)+DATE(1970,1,1)</f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IF($D3306=0,0,$E3306*100/$D3306)</f>
        <v>104.51666666666667</v>
      </c>
      <c r="P3306">
        <f>$E3306/$L3306</f>
        <v>89.585714285714289</v>
      </c>
      <c r="Q3306" t="str">
        <f>LEFT($N3306,SEARCH("/",$N3306) - 1)</f>
        <v>theater</v>
      </c>
      <c r="R3306" t="str">
        <f>RIGHT($N3306,LEN($N3306) - SEARCH("/",$N3306))</f>
        <v>plays</v>
      </c>
      <c r="S3306" s="9">
        <f>((($J3306/60)/60)/24)+DATE(1970,1,1)</f>
        <v>42696.624444444446</v>
      </c>
      <c r="T3306" s="9">
        <f>((($I3306/60)/60)/24)+DATE(1970,1,1)</f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IF($D3307=0,0,$E3307*100/$D3307)</f>
        <v>102.02500000000001</v>
      </c>
      <c r="P3307">
        <f>$E3307/$L3307</f>
        <v>204.05</v>
      </c>
      <c r="Q3307" t="str">
        <f>LEFT($N3307,SEARCH("/",$N3307) - 1)</f>
        <v>theater</v>
      </c>
      <c r="R3307" t="str">
        <f>RIGHT($N3307,LEN($N3307) - SEARCH("/",$N3307))</f>
        <v>plays</v>
      </c>
      <c r="S3307" s="9">
        <f>((($J3307/60)/60)/24)+DATE(1970,1,1)</f>
        <v>42186.855879629627</v>
      </c>
      <c r="T3307" s="9">
        <f>((($I3307/60)/60)/24)+DATE(1970,1,1)</f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IF($D3308=0,0,$E3308*100/$D3308)</f>
        <v>175.33333333333334</v>
      </c>
      <c r="P3308">
        <f>$E3308/$L3308</f>
        <v>48.703703703703702</v>
      </c>
      <c r="Q3308" t="str">
        <f>LEFT($N3308,SEARCH("/",$N3308) - 1)</f>
        <v>theater</v>
      </c>
      <c r="R3308" t="str">
        <f>RIGHT($N3308,LEN($N3308) - SEARCH("/",$N3308))</f>
        <v>plays</v>
      </c>
      <c r="S3308" s="9">
        <f>((($J3308/60)/60)/24)+DATE(1970,1,1)</f>
        <v>42493.219236111108</v>
      </c>
      <c r="T3308" s="9">
        <f>((($I3308/60)/60)/24)+DATE(1970,1,1)</f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IF($D3309=0,0,$E3309*100/$D3309)</f>
        <v>106.68</v>
      </c>
      <c r="P3309">
        <f>$E3309/$L3309</f>
        <v>53.339999999999996</v>
      </c>
      <c r="Q3309" t="str">
        <f>LEFT($N3309,SEARCH("/",$N3309) - 1)</f>
        <v>theater</v>
      </c>
      <c r="R3309" t="str">
        <f>RIGHT($N3309,LEN($N3309) - SEARCH("/",$N3309))</f>
        <v>plays</v>
      </c>
      <c r="S3309" s="9">
        <f>((($J3309/60)/60)/24)+DATE(1970,1,1)</f>
        <v>42475.057164351849</v>
      </c>
      <c r="T3309" s="9">
        <f>((($I3309/60)/60)/24)+DATE(1970,1,1)</f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IF($D3310=0,0,$E3310*100/$D3310)</f>
        <v>122.28571428571429</v>
      </c>
      <c r="P3310">
        <f>$E3310/$L3310</f>
        <v>75.087719298245617</v>
      </c>
      <c r="Q3310" t="str">
        <f>LEFT($N3310,SEARCH("/",$N3310) - 1)</f>
        <v>theater</v>
      </c>
      <c r="R3310" t="str">
        <f>RIGHT($N3310,LEN($N3310) - SEARCH("/",$N3310))</f>
        <v>plays</v>
      </c>
      <c r="S3310" s="9">
        <f>((($J3310/60)/60)/24)+DATE(1970,1,1)</f>
        <v>42452.876909722225</v>
      </c>
      <c r="T3310" s="9">
        <f>((($I3310/60)/60)/24)+DATE(1970,1,1)</f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IF($D3311=0,0,$E3311*100/$D3311)</f>
        <v>159.42857142857142</v>
      </c>
      <c r="P3311">
        <f>$E3311/$L3311</f>
        <v>18</v>
      </c>
      <c r="Q3311" t="str">
        <f>LEFT($N3311,SEARCH("/",$N3311) - 1)</f>
        <v>theater</v>
      </c>
      <c r="R3311" t="str">
        <f>RIGHT($N3311,LEN($N3311) - SEARCH("/",$N3311))</f>
        <v>plays</v>
      </c>
      <c r="S3311" s="9">
        <f>((($J3311/60)/60)/24)+DATE(1970,1,1)</f>
        <v>42628.650208333333</v>
      </c>
      <c r="T3311" s="9">
        <f>((($I3311/60)/60)/24)+DATE(1970,1,1)</f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IF($D3312=0,0,$E3312*100/$D3312)</f>
        <v>100.07692307692308</v>
      </c>
      <c r="P3312">
        <f>$E3312/$L3312</f>
        <v>209.83870967741936</v>
      </c>
      <c r="Q3312" t="str">
        <f>LEFT($N3312,SEARCH("/",$N3312) - 1)</f>
        <v>theater</v>
      </c>
      <c r="R3312" t="str">
        <f>RIGHT($N3312,LEN($N3312) - SEARCH("/",$N3312))</f>
        <v>plays</v>
      </c>
      <c r="S3312" s="9">
        <f>((($J3312/60)/60)/24)+DATE(1970,1,1)</f>
        <v>42253.928530092591</v>
      </c>
      <c r="T3312" s="9">
        <f>((($I3312/60)/60)/24)+DATE(1970,1,1)</f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IF($D3313=0,0,$E3313*100/$D3313)</f>
        <v>109.84</v>
      </c>
      <c r="P3313">
        <f>$E3313/$L3313</f>
        <v>61.022222222222226</v>
      </c>
      <c r="Q3313" t="str">
        <f>LEFT($N3313,SEARCH("/",$N3313) - 1)</f>
        <v>theater</v>
      </c>
      <c r="R3313" t="str">
        <f>RIGHT($N3313,LEN($N3313) - SEARCH("/",$N3313))</f>
        <v>plays</v>
      </c>
      <c r="S3313" s="9">
        <f>((($J3313/60)/60)/24)+DATE(1970,1,1)</f>
        <v>42264.29178240741</v>
      </c>
      <c r="T3313" s="9">
        <f>((($I3313/60)/60)/24)+DATE(1970,1,1)</f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IF($D3314=0,0,$E3314*100/$D3314)</f>
        <v>100.04</v>
      </c>
      <c r="P3314">
        <f>$E3314/$L3314</f>
        <v>61</v>
      </c>
      <c r="Q3314" t="str">
        <f>LEFT($N3314,SEARCH("/",$N3314) - 1)</f>
        <v>theater</v>
      </c>
      <c r="R3314" t="str">
        <f>RIGHT($N3314,LEN($N3314) - SEARCH("/",$N3314))</f>
        <v>plays</v>
      </c>
      <c r="S3314" s="9">
        <f>((($J3314/60)/60)/24)+DATE(1970,1,1)</f>
        <v>42664.809560185182</v>
      </c>
      <c r="T3314" s="9">
        <f>((($I3314/60)/60)/24)+DATE(1970,1,1)</f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IF($D3315=0,0,$E3315*100/$D3315)</f>
        <v>116.05</v>
      </c>
      <c r="P3315">
        <f>$E3315/$L3315</f>
        <v>80.034482758620683</v>
      </c>
      <c r="Q3315" t="str">
        <f>LEFT($N3315,SEARCH("/",$N3315) - 1)</f>
        <v>theater</v>
      </c>
      <c r="R3315" t="str">
        <f>RIGHT($N3315,LEN($N3315) - SEARCH("/",$N3315))</f>
        <v>plays</v>
      </c>
      <c r="S3315" s="9">
        <f>((($J3315/60)/60)/24)+DATE(1970,1,1)</f>
        <v>42382.244409722218</v>
      </c>
      <c r="T3315" s="9">
        <f>((($I3315/60)/60)/24)+DATE(1970,1,1)</f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IF($D3316=0,0,$E3316*100/$D3316)</f>
        <v>210.75</v>
      </c>
      <c r="P3316">
        <f>$E3316/$L3316</f>
        <v>29.068965517241381</v>
      </c>
      <c r="Q3316" t="str">
        <f>LEFT($N3316,SEARCH("/",$N3316) - 1)</f>
        <v>theater</v>
      </c>
      <c r="R3316" t="str">
        <f>RIGHT($N3316,LEN($N3316) - SEARCH("/",$N3316))</f>
        <v>plays</v>
      </c>
      <c r="S3316" s="9">
        <f>((($J3316/60)/60)/24)+DATE(1970,1,1)</f>
        <v>42105.267488425925</v>
      </c>
      <c r="T3316" s="9">
        <f>((($I3316/60)/60)/24)+DATE(1970,1,1)</f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IF($D3317=0,0,$E3317*100/$D3317)</f>
        <v>110</v>
      </c>
      <c r="P3317">
        <f>$E3317/$L3317</f>
        <v>49.438202247191015</v>
      </c>
      <c r="Q3317" t="str">
        <f>LEFT($N3317,SEARCH("/",$N3317) - 1)</f>
        <v>theater</v>
      </c>
      <c r="R3317" t="str">
        <f>RIGHT($N3317,LEN($N3317) - SEARCH("/",$N3317))</f>
        <v>plays</v>
      </c>
      <c r="S3317" s="9">
        <f>((($J3317/60)/60)/24)+DATE(1970,1,1)</f>
        <v>42466.303715277783</v>
      </c>
      <c r="T3317" s="9">
        <f>((($I3317/60)/60)/24)+DATE(1970,1,1)</f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IF($D3318=0,0,$E3318*100/$D3318)</f>
        <v>100.08673425918037</v>
      </c>
      <c r="P3318">
        <f>$E3318/$L3318</f>
        <v>93.977440000000001</v>
      </c>
      <c r="Q3318" t="str">
        <f>LEFT($N3318,SEARCH("/",$N3318) - 1)</f>
        <v>theater</v>
      </c>
      <c r="R3318" t="str">
        <f>RIGHT($N3318,LEN($N3318) - SEARCH("/",$N3318))</f>
        <v>plays</v>
      </c>
      <c r="S3318" s="9">
        <f>((($J3318/60)/60)/24)+DATE(1970,1,1)</f>
        <v>41826.871238425927</v>
      </c>
      <c r="T3318" s="9">
        <f>((($I3318/60)/60)/24)+DATE(1970,1,1)</f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IF($D3319=0,0,$E3319*100/$D3319)</f>
        <v>106.19047619047619</v>
      </c>
      <c r="P3319">
        <f>$E3319/$L3319</f>
        <v>61.944444444444443</v>
      </c>
      <c r="Q3319" t="str">
        <f>LEFT($N3319,SEARCH("/",$N3319) - 1)</f>
        <v>theater</v>
      </c>
      <c r="R3319" t="str">
        <f>RIGHT($N3319,LEN($N3319) - SEARCH("/",$N3319))</f>
        <v>plays</v>
      </c>
      <c r="S3319" s="9">
        <f>((($J3319/60)/60)/24)+DATE(1970,1,1)</f>
        <v>42499.039629629624</v>
      </c>
      <c r="T3319" s="9">
        <f>((($I3319/60)/60)/24)+DATE(1970,1,1)</f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IF($D3320=0,0,$E3320*100/$D3320)</f>
        <v>125.6</v>
      </c>
      <c r="P3320">
        <f>$E3320/$L3320</f>
        <v>78.5</v>
      </c>
      <c r="Q3320" t="str">
        <f>LEFT($N3320,SEARCH("/",$N3320) - 1)</f>
        <v>theater</v>
      </c>
      <c r="R3320" t="str">
        <f>RIGHT($N3320,LEN($N3320) - SEARCH("/",$N3320))</f>
        <v>plays</v>
      </c>
      <c r="S3320" s="9">
        <f>((($J3320/60)/60)/24)+DATE(1970,1,1)</f>
        <v>42431.302002314813</v>
      </c>
      <c r="T3320" s="9">
        <f>((($I3320/60)/60)/24)+DATE(1970,1,1)</f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IF($D3321=0,0,$E3321*100/$D3321)</f>
        <v>108</v>
      </c>
      <c r="P3321">
        <f>$E3321/$L3321</f>
        <v>33.75</v>
      </c>
      <c r="Q3321" t="str">
        <f>LEFT($N3321,SEARCH("/",$N3321) - 1)</f>
        <v>theater</v>
      </c>
      <c r="R3321" t="str">
        <f>RIGHT($N3321,LEN($N3321) - SEARCH("/",$N3321))</f>
        <v>plays</v>
      </c>
      <c r="S3321" s="9">
        <f>((($J3321/60)/60)/24)+DATE(1970,1,1)</f>
        <v>41990.585486111115</v>
      </c>
      <c r="T3321" s="9">
        <f>((($I3321/60)/60)/24)+DATE(1970,1,1)</f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IF($D3322=0,0,$E3322*100/$D3322)</f>
        <v>101</v>
      </c>
      <c r="P3322">
        <f>$E3322/$L3322</f>
        <v>66.44736842105263</v>
      </c>
      <c r="Q3322" t="str">
        <f>LEFT($N3322,SEARCH("/",$N3322) - 1)</f>
        <v>theater</v>
      </c>
      <c r="R3322" t="str">
        <f>RIGHT($N3322,LEN($N3322) - SEARCH("/",$N3322))</f>
        <v>plays</v>
      </c>
      <c r="S3322" s="9">
        <f>((($J3322/60)/60)/24)+DATE(1970,1,1)</f>
        <v>42513.045798611114</v>
      </c>
      <c r="T3322" s="9">
        <f>((($I3322/60)/60)/24)+DATE(1970,1,1)</f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IF($D3323=0,0,$E3323*100/$D3323)</f>
        <v>107.4</v>
      </c>
      <c r="P3323">
        <f>$E3323/$L3323</f>
        <v>35.799999999999997</v>
      </c>
      <c r="Q3323" t="str">
        <f>LEFT($N3323,SEARCH("/",$N3323) - 1)</f>
        <v>theater</v>
      </c>
      <c r="R3323" t="str">
        <f>RIGHT($N3323,LEN($N3323) - SEARCH("/",$N3323))</f>
        <v>plays</v>
      </c>
      <c r="S3323" s="9">
        <f>((($J3323/60)/60)/24)+DATE(1970,1,1)</f>
        <v>41914.100289351853</v>
      </c>
      <c r="T3323" s="9">
        <f>((($I3323/60)/60)/24)+DATE(1970,1,1)</f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IF($D3324=0,0,$E3324*100/$D3324)</f>
        <v>101.51515151515152</v>
      </c>
      <c r="P3324">
        <f>$E3324/$L3324</f>
        <v>145.65217391304347</v>
      </c>
      <c r="Q3324" t="str">
        <f>LEFT($N3324,SEARCH("/",$N3324) - 1)</f>
        <v>theater</v>
      </c>
      <c r="R3324" t="str">
        <f>RIGHT($N3324,LEN($N3324) - SEARCH("/",$N3324))</f>
        <v>plays</v>
      </c>
      <c r="S3324" s="9">
        <f>((($J3324/60)/60)/24)+DATE(1970,1,1)</f>
        <v>42521.010370370372</v>
      </c>
      <c r="T3324" s="9">
        <f>((($I3324/60)/60)/24)+DATE(1970,1,1)</f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IF($D3325=0,0,$E3325*100/$D3325)</f>
        <v>125.9</v>
      </c>
      <c r="P3325">
        <f>$E3325/$L3325</f>
        <v>25.693877551020407</v>
      </c>
      <c r="Q3325" t="str">
        <f>LEFT($N3325,SEARCH("/",$N3325) - 1)</f>
        <v>theater</v>
      </c>
      <c r="R3325" t="str">
        <f>RIGHT($N3325,LEN($N3325) - SEARCH("/",$N3325))</f>
        <v>plays</v>
      </c>
      <c r="S3325" s="9">
        <f>((($J3325/60)/60)/24)+DATE(1970,1,1)</f>
        <v>42608.36583333333</v>
      </c>
      <c r="T3325" s="9">
        <f>((($I3325/60)/60)/24)+DATE(1970,1,1)</f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IF($D3326=0,0,$E3326*100/$D3326)</f>
        <v>101.66666666666667</v>
      </c>
      <c r="P3326">
        <f>$E3326/$L3326</f>
        <v>152.5</v>
      </c>
      <c r="Q3326" t="str">
        <f>LEFT($N3326,SEARCH("/",$N3326) - 1)</f>
        <v>theater</v>
      </c>
      <c r="R3326" t="str">
        <f>RIGHT($N3326,LEN($N3326) - SEARCH("/",$N3326))</f>
        <v>plays</v>
      </c>
      <c r="S3326" s="9">
        <f>((($J3326/60)/60)/24)+DATE(1970,1,1)</f>
        <v>42512.58321759259</v>
      </c>
      <c r="T3326" s="9">
        <f>((($I3326/60)/60)/24)+DATE(1970,1,1)</f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IF($D3327=0,0,$E3327*100/$D3327)</f>
        <v>112.5</v>
      </c>
      <c r="P3327">
        <f>$E3327/$L3327</f>
        <v>30</v>
      </c>
      <c r="Q3327" t="str">
        <f>LEFT($N3327,SEARCH("/",$N3327) - 1)</f>
        <v>theater</v>
      </c>
      <c r="R3327" t="str">
        <f>RIGHT($N3327,LEN($N3327) - SEARCH("/",$N3327))</f>
        <v>plays</v>
      </c>
      <c r="S3327" s="9">
        <f>((($J3327/60)/60)/24)+DATE(1970,1,1)</f>
        <v>42064.785613425927</v>
      </c>
      <c r="T3327" s="9">
        <f>((($I3327/60)/60)/24)+DATE(1970,1,1)</f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IF($D3328=0,0,$E3328*100/$D3328)</f>
        <v>101.375</v>
      </c>
      <c r="P3328">
        <f>$E3328/$L3328</f>
        <v>142.28070175438597</v>
      </c>
      <c r="Q3328" t="str">
        <f>LEFT($N3328,SEARCH("/",$N3328) - 1)</f>
        <v>theater</v>
      </c>
      <c r="R3328" t="str">
        <f>RIGHT($N3328,LEN($N3328) - SEARCH("/",$N3328))</f>
        <v>plays</v>
      </c>
      <c r="S3328" s="9">
        <f>((($J3328/60)/60)/24)+DATE(1970,1,1)</f>
        <v>42041.714178240742</v>
      </c>
      <c r="T3328" s="9">
        <f>((($I3328/60)/60)/24)+DATE(1970,1,1)</f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IF($D3329=0,0,$E3329*100/$D3329)</f>
        <v>101.25</v>
      </c>
      <c r="P3329">
        <f>$E3329/$L3329</f>
        <v>24.545454545454547</v>
      </c>
      <c r="Q3329" t="str">
        <f>LEFT($N3329,SEARCH("/",$N3329) - 1)</f>
        <v>theater</v>
      </c>
      <c r="R3329" t="str">
        <f>RIGHT($N3329,LEN($N3329) - SEARCH("/",$N3329))</f>
        <v>plays</v>
      </c>
      <c r="S3329" s="9">
        <f>((($J3329/60)/60)/24)+DATE(1970,1,1)</f>
        <v>42468.374606481477</v>
      </c>
      <c r="T3329" s="9">
        <f>((($I3329/60)/60)/24)+DATE(1970,1,1)</f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IF($D3330=0,0,$E3330*100/$D3330)</f>
        <v>146.38888888888889</v>
      </c>
      <c r="P3330">
        <f>$E3330/$L3330</f>
        <v>292.77777777777777</v>
      </c>
      <c r="Q3330" t="str">
        <f>LEFT($N3330,SEARCH("/",$N3330) - 1)</f>
        <v>theater</v>
      </c>
      <c r="R3330" t="str">
        <f>RIGHT($N3330,LEN($N3330) - SEARCH("/",$N3330))</f>
        <v>plays</v>
      </c>
      <c r="S3330" s="9">
        <f>((($J3330/60)/60)/24)+DATE(1970,1,1)</f>
        <v>41822.57503472222</v>
      </c>
      <c r="T3330" s="9">
        <f>((($I3330/60)/60)/24)+DATE(1970,1,1)</f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IF($D3331=0,0,$E3331*100/$D3331)</f>
        <v>116.8</v>
      </c>
      <c r="P3331">
        <f>$E3331/$L3331</f>
        <v>44.92307692307692</v>
      </c>
      <c r="Q3331" t="str">
        <f>LEFT($N3331,SEARCH("/",$N3331) - 1)</f>
        <v>theater</v>
      </c>
      <c r="R3331" t="str">
        <f>RIGHT($N3331,LEN($N3331) - SEARCH("/",$N3331))</f>
        <v>plays</v>
      </c>
      <c r="S3331" s="9">
        <f>((($J3331/60)/60)/24)+DATE(1970,1,1)</f>
        <v>41837.323009259257</v>
      </c>
      <c r="T3331" s="9">
        <f>((($I3331/60)/60)/24)+DATE(1970,1,1)</f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IF($D3332=0,0,$E3332*100/$D3332)</f>
        <v>106.26666666666667</v>
      </c>
      <c r="P3332">
        <f>$E3332/$L3332</f>
        <v>23.10144927536232</v>
      </c>
      <c r="Q3332" t="str">
        <f>LEFT($N3332,SEARCH("/",$N3332) - 1)</f>
        <v>theater</v>
      </c>
      <c r="R3332" t="str">
        <f>RIGHT($N3332,LEN($N3332) - SEARCH("/",$N3332))</f>
        <v>plays</v>
      </c>
      <c r="S3332" s="9">
        <f>((($J3332/60)/60)/24)+DATE(1970,1,1)</f>
        <v>42065.887361111112</v>
      </c>
      <c r="T3332" s="9">
        <f>((($I3332/60)/60)/24)+DATE(1970,1,1)</f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IF($D3333=0,0,$E3333*100/$D3333)</f>
        <v>104.52</v>
      </c>
      <c r="P3333">
        <f>$E3333/$L3333</f>
        <v>80.400000000000006</v>
      </c>
      <c r="Q3333" t="str">
        <f>LEFT($N3333,SEARCH("/",$N3333) - 1)</f>
        <v>theater</v>
      </c>
      <c r="R3333" t="str">
        <f>RIGHT($N3333,LEN($N3333) - SEARCH("/",$N3333))</f>
        <v>plays</v>
      </c>
      <c r="S3333" s="9">
        <f>((($J3333/60)/60)/24)+DATE(1970,1,1)</f>
        <v>42248.697754629626</v>
      </c>
      <c r="T3333" s="9">
        <f>((($I3333/60)/60)/24)+DATE(1970,1,1)</f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IF($D3334=0,0,$E3334*100/$D3334)</f>
        <v>100</v>
      </c>
      <c r="P3334">
        <f>$E3334/$L3334</f>
        <v>72.289156626506028</v>
      </c>
      <c r="Q3334" t="str">
        <f>LEFT($N3334,SEARCH("/",$N3334) - 1)</f>
        <v>theater</v>
      </c>
      <c r="R3334" t="str">
        <f>RIGHT($N3334,LEN($N3334) - SEARCH("/",$N3334))</f>
        <v>plays</v>
      </c>
      <c r="S3334" s="9">
        <f>((($J3334/60)/60)/24)+DATE(1970,1,1)</f>
        <v>41809.860300925924</v>
      </c>
      <c r="T3334" s="9">
        <f>((($I3334/60)/60)/24)+DATE(1970,1,1)</f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IF($D3335=0,0,$E3335*100/$D3335)</f>
        <v>104.57142857142857</v>
      </c>
      <c r="P3335">
        <f>$E3335/$L3335</f>
        <v>32.972972972972975</v>
      </c>
      <c r="Q3335" t="str">
        <f>LEFT($N3335,SEARCH("/",$N3335) - 1)</f>
        <v>theater</v>
      </c>
      <c r="R3335" t="str">
        <f>RIGHT($N3335,LEN($N3335) - SEARCH("/",$N3335))</f>
        <v>plays</v>
      </c>
      <c r="S3335" s="9">
        <f>((($J3335/60)/60)/24)+DATE(1970,1,1)</f>
        <v>42148.676851851851</v>
      </c>
      <c r="T3335" s="9">
        <f>((($I3335/60)/60)/24)+DATE(1970,1,1)</f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IF($D3336=0,0,$E3336*100/$D3336)</f>
        <v>138.62051149573753</v>
      </c>
      <c r="P3336">
        <f>$E3336/$L3336</f>
        <v>116.65217391304348</v>
      </c>
      <c r="Q3336" t="str">
        <f>LEFT($N3336,SEARCH("/",$N3336) - 1)</f>
        <v>theater</v>
      </c>
      <c r="R3336" t="str">
        <f>RIGHT($N3336,LEN($N3336) - SEARCH("/",$N3336))</f>
        <v>plays</v>
      </c>
      <c r="S3336" s="9">
        <f>((($J3336/60)/60)/24)+DATE(1970,1,1)</f>
        <v>42185.521087962959</v>
      </c>
      <c r="T3336" s="9">
        <f>((($I3336/60)/60)/24)+DATE(1970,1,1)</f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IF($D3337=0,0,$E3337*100/$D3337)</f>
        <v>100.32</v>
      </c>
      <c r="P3337">
        <f>$E3337/$L3337</f>
        <v>79.61904761904762</v>
      </c>
      <c r="Q3337" t="str">
        <f>LEFT($N3337,SEARCH("/",$N3337) - 1)</f>
        <v>theater</v>
      </c>
      <c r="R3337" t="str">
        <f>RIGHT($N3337,LEN($N3337) - SEARCH("/",$N3337))</f>
        <v>plays</v>
      </c>
      <c r="S3337" s="9">
        <f>((($J3337/60)/60)/24)+DATE(1970,1,1)</f>
        <v>41827.674143518518</v>
      </c>
      <c r="T3337" s="9">
        <f>((($I3337/60)/60)/24)+DATE(1970,1,1)</f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IF($D3338=0,0,$E3338*100/$D3338)</f>
        <v>100</v>
      </c>
      <c r="P3338">
        <f>$E3338/$L3338</f>
        <v>27.777777777777779</v>
      </c>
      <c r="Q3338" t="str">
        <f>LEFT($N3338,SEARCH("/",$N3338) - 1)</f>
        <v>theater</v>
      </c>
      <c r="R3338" t="str">
        <f>RIGHT($N3338,LEN($N3338) - SEARCH("/",$N3338))</f>
        <v>plays</v>
      </c>
      <c r="S3338" s="9">
        <f>((($J3338/60)/60)/24)+DATE(1970,1,1)</f>
        <v>42437.398680555561</v>
      </c>
      <c r="T3338" s="9">
        <f>((($I3338/60)/60)/24)+DATE(1970,1,1)</f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IF($D3339=0,0,$E3339*100/$D3339)</f>
        <v>110.2</v>
      </c>
      <c r="P3339">
        <f>$E3339/$L3339</f>
        <v>81.029411764705884</v>
      </c>
      <c r="Q3339" t="str">
        <f>LEFT($N3339,SEARCH("/",$N3339) - 1)</f>
        <v>theater</v>
      </c>
      <c r="R3339" t="str">
        <f>RIGHT($N3339,LEN($N3339) - SEARCH("/",$N3339))</f>
        <v>plays</v>
      </c>
      <c r="S3339" s="9">
        <f>((($J3339/60)/60)/24)+DATE(1970,1,1)</f>
        <v>41901.282025462962</v>
      </c>
      <c r="T3339" s="9">
        <f>((($I3339/60)/60)/24)+DATE(1970,1,1)</f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IF($D3340=0,0,$E3340*100/$D3340)</f>
        <v>102.18</v>
      </c>
      <c r="P3340">
        <f>$E3340/$L3340</f>
        <v>136.84821428571428</v>
      </c>
      <c r="Q3340" t="str">
        <f>LEFT($N3340,SEARCH("/",$N3340) - 1)</f>
        <v>theater</v>
      </c>
      <c r="R3340" t="str">
        <f>RIGHT($N3340,LEN($N3340) - SEARCH("/",$N3340))</f>
        <v>plays</v>
      </c>
      <c r="S3340" s="9">
        <f>((($J3340/60)/60)/24)+DATE(1970,1,1)</f>
        <v>42769.574999999997</v>
      </c>
      <c r="T3340" s="9">
        <f>((($I3340/60)/60)/24)+DATE(1970,1,1)</f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IF($D3341=0,0,$E3341*100/$D3341)</f>
        <v>104.35</v>
      </c>
      <c r="P3341">
        <f>$E3341/$L3341</f>
        <v>177.61702127659575</v>
      </c>
      <c r="Q3341" t="str">
        <f>LEFT($N3341,SEARCH("/",$N3341) - 1)</f>
        <v>theater</v>
      </c>
      <c r="R3341" t="str">
        <f>RIGHT($N3341,LEN($N3341) - SEARCH("/",$N3341))</f>
        <v>plays</v>
      </c>
      <c r="S3341" s="9">
        <f>((($J3341/60)/60)/24)+DATE(1970,1,1)</f>
        <v>42549.665717592594</v>
      </c>
      <c r="T3341" s="9">
        <f>((($I3341/60)/60)/24)+DATE(1970,1,1)</f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IF($D3342=0,0,$E3342*100/$D3342)</f>
        <v>138.16666666666666</v>
      </c>
      <c r="P3342">
        <f>$E3342/$L3342</f>
        <v>109.07894736842105</v>
      </c>
      <c r="Q3342" t="str">
        <f>LEFT($N3342,SEARCH("/",$N3342) - 1)</f>
        <v>theater</v>
      </c>
      <c r="R3342" t="str">
        <f>RIGHT($N3342,LEN($N3342) - SEARCH("/",$N3342))</f>
        <v>plays</v>
      </c>
      <c r="S3342" s="9">
        <f>((($J3342/60)/60)/24)+DATE(1970,1,1)</f>
        <v>42685.974004629628</v>
      </c>
      <c r="T3342" s="9">
        <f>((($I3342/60)/60)/24)+DATE(1970,1,1)</f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IF($D3343=0,0,$E3343*100/$D3343)</f>
        <v>100</v>
      </c>
      <c r="P3343">
        <f>$E3343/$L3343</f>
        <v>119.64285714285714</v>
      </c>
      <c r="Q3343" t="str">
        <f>LEFT($N3343,SEARCH("/",$N3343) - 1)</f>
        <v>theater</v>
      </c>
      <c r="R3343" t="str">
        <f>RIGHT($N3343,LEN($N3343) - SEARCH("/",$N3343))</f>
        <v>plays</v>
      </c>
      <c r="S3343" s="9">
        <f>((($J3343/60)/60)/24)+DATE(1970,1,1)</f>
        <v>42510.798854166671</v>
      </c>
      <c r="T3343" s="9">
        <f>((($I3343/60)/60)/24)+DATE(1970,1,1)</f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IF($D3344=0,0,$E3344*100/$D3344)</f>
        <v>101.66666666666667</v>
      </c>
      <c r="P3344">
        <f>$E3344/$L3344</f>
        <v>78.205128205128204</v>
      </c>
      <c r="Q3344" t="str">
        <f>LEFT($N3344,SEARCH("/",$N3344) - 1)</f>
        <v>theater</v>
      </c>
      <c r="R3344" t="str">
        <f>RIGHT($N3344,LEN($N3344) - SEARCH("/",$N3344))</f>
        <v>plays</v>
      </c>
      <c r="S3344" s="9">
        <f>((($J3344/60)/60)/24)+DATE(1970,1,1)</f>
        <v>42062.296412037031</v>
      </c>
      <c r="T3344" s="9">
        <f>((($I3344/60)/60)/24)+DATE(1970,1,1)</f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IF($D3345=0,0,$E3345*100/$D3345)</f>
        <v>171.42857142857142</v>
      </c>
      <c r="P3345">
        <f>$E3345/$L3345</f>
        <v>52.173913043478258</v>
      </c>
      <c r="Q3345" t="str">
        <f>LEFT($N3345,SEARCH("/",$N3345) - 1)</f>
        <v>theater</v>
      </c>
      <c r="R3345" t="str">
        <f>RIGHT($N3345,LEN($N3345) - SEARCH("/",$N3345))</f>
        <v>plays</v>
      </c>
      <c r="S3345" s="9">
        <f>((($J3345/60)/60)/24)+DATE(1970,1,1)</f>
        <v>42452.916481481487</v>
      </c>
      <c r="T3345" s="9">
        <f>((($I3345/60)/60)/24)+DATE(1970,1,1)</f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IF($D3346=0,0,$E3346*100/$D3346)</f>
        <v>101.44444444444444</v>
      </c>
      <c r="P3346">
        <f>$E3346/$L3346</f>
        <v>114.125</v>
      </c>
      <c r="Q3346" t="str">
        <f>LEFT($N3346,SEARCH("/",$N3346) - 1)</f>
        <v>theater</v>
      </c>
      <c r="R3346" t="str">
        <f>RIGHT($N3346,LEN($N3346) - SEARCH("/",$N3346))</f>
        <v>plays</v>
      </c>
      <c r="S3346" s="9">
        <f>((($J3346/60)/60)/24)+DATE(1970,1,1)</f>
        <v>41851.200150462959</v>
      </c>
      <c r="T3346" s="9">
        <f>((($I3346/60)/60)/24)+DATE(1970,1,1)</f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IF($D3347=0,0,$E3347*100/$D3347)</f>
        <v>130</v>
      </c>
      <c r="P3347">
        <f>$E3347/$L3347</f>
        <v>50</v>
      </c>
      <c r="Q3347" t="str">
        <f>LEFT($N3347,SEARCH("/",$N3347) - 1)</f>
        <v>theater</v>
      </c>
      <c r="R3347" t="str">
        <f>RIGHT($N3347,LEN($N3347) - SEARCH("/",$N3347))</f>
        <v>plays</v>
      </c>
      <c r="S3347" s="9">
        <f>((($J3347/60)/60)/24)+DATE(1970,1,1)</f>
        <v>42053.106111111112</v>
      </c>
      <c r="T3347" s="9">
        <f>((($I3347/60)/60)/24)+DATE(1970,1,1)</f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IF($D3348=0,0,$E3348*100/$D3348)</f>
        <v>110</v>
      </c>
      <c r="P3348">
        <f>$E3348/$L3348</f>
        <v>91.666666666666671</v>
      </c>
      <c r="Q3348" t="str">
        <f>LEFT($N3348,SEARCH("/",$N3348) - 1)</f>
        <v>theater</v>
      </c>
      <c r="R3348" t="str">
        <f>RIGHT($N3348,LEN($N3348) - SEARCH("/",$N3348))</f>
        <v>plays</v>
      </c>
      <c r="S3348" s="9">
        <f>((($J3348/60)/60)/24)+DATE(1970,1,1)</f>
        <v>42054.024421296301</v>
      </c>
      <c r="T3348" s="9">
        <f>((($I3348/60)/60)/24)+DATE(1970,1,1)</f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IF($D3349=0,0,$E3349*100/$D3349)</f>
        <v>119.45</v>
      </c>
      <c r="P3349">
        <f>$E3349/$L3349</f>
        <v>108.59090909090909</v>
      </c>
      <c r="Q3349" t="str">
        <f>LEFT($N3349,SEARCH("/",$N3349) - 1)</f>
        <v>theater</v>
      </c>
      <c r="R3349" t="str">
        <f>RIGHT($N3349,LEN($N3349) - SEARCH("/",$N3349))</f>
        <v>plays</v>
      </c>
      <c r="S3349" s="9">
        <f>((($J3349/60)/60)/24)+DATE(1970,1,1)</f>
        <v>42484.551550925928</v>
      </c>
      <c r="T3349" s="9">
        <f>((($I3349/60)/60)/24)+DATE(1970,1,1)</f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IF($D3350=0,0,$E3350*100/$D3350)</f>
        <v>100.2909090909091</v>
      </c>
      <c r="P3350">
        <f>$E3350/$L3350</f>
        <v>69.822784810126578</v>
      </c>
      <c r="Q3350" t="str">
        <f>LEFT($N3350,SEARCH("/",$N3350) - 1)</f>
        <v>theater</v>
      </c>
      <c r="R3350" t="str">
        <f>RIGHT($N3350,LEN($N3350) - SEARCH("/",$N3350))</f>
        <v>plays</v>
      </c>
      <c r="S3350" s="9">
        <f>((($J3350/60)/60)/24)+DATE(1970,1,1)</f>
        <v>42466.558796296296</v>
      </c>
      <c r="T3350" s="9">
        <f>((($I3350/60)/60)/24)+DATE(1970,1,1)</f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IF($D3351=0,0,$E3351*100/$D3351)</f>
        <v>153.4</v>
      </c>
      <c r="P3351">
        <f>$E3351/$L3351</f>
        <v>109.57142857142857</v>
      </c>
      <c r="Q3351" t="str">
        <f>LEFT($N3351,SEARCH("/",$N3351) - 1)</f>
        <v>theater</v>
      </c>
      <c r="R3351" t="str">
        <f>RIGHT($N3351,LEN($N3351) - SEARCH("/",$N3351))</f>
        <v>plays</v>
      </c>
      <c r="S3351" s="9">
        <f>((($J3351/60)/60)/24)+DATE(1970,1,1)</f>
        <v>42513.110787037032</v>
      </c>
      <c r="T3351" s="9">
        <f>((($I3351/60)/60)/24)+DATE(1970,1,1)</f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IF($D3352=0,0,$E3352*100/$D3352)</f>
        <v>104.42857142857143</v>
      </c>
      <c r="P3352">
        <f>$E3352/$L3352</f>
        <v>71.666666666666671</v>
      </c>
      <c r="Q3352" t="str">
        <f>LEFT($N3352,SEARCH("/",$N3352) - 1)</f>
        <v>theater</v>
      </c>
      <c r="R3352" t="str">
        <f>RIGHT($N3352,LEN($N3352) - SEARCH("/",$N3352))</f>
        <v>plays</v>
      </c>
      <c r="S3352" s="9">
        <f>((($J3352/60)/60)/24)+DATE(1970,1,1)</f>
        <v>42302.701516203699</v>
      </c>
      <c r="T3352" s="9">
        <f>((($I3352/60)/60)/24)+DATE(1970,1,1)</f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IF($D3353=0,0,$E3353*100/$D3353)</f>
        <v>101.1</v>
      </c>
      <c r="P3353">
        <f>$E3353/$L3353</f>
        <v>93.611111111111114</v>
      </c>
      <c r="Q3353" t="str">
        <f>LEFT($N3353,SEARCH("/",$N3353) - 1)</f>
        <v>theater</v>
      </c>
      <c r="R3353" t="str">
        <f>RIGHT($N3353,LEN($N3353) - SEARCH("/",$N3353))</f>
        <v>plays</v>
      </c>
      <c r="S3353" s="9">
        <f>((($J3353/60)/60)/24)+DATE(1970,1,1)</f>
        <v>41806.395428240743</v>
      </c>
      <c r="T3353" s="9">
        <f>((($I3353/60)/60)/24)+DATE(1970,1,1)</f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IF($D3354=0,0,$E3354*100/$D3354)</f>
        <v>107.52</v>
      </c>
      <c r="P3354">
        <f>$E3354/$L3354</f>
        <v>76.8</v>
      </c>
      <c r="Q3354" t="str">
        <f>LEFT($N3354,SEARCH("/",$N3354) - 1)</f>
        <v>theater</v>
      </c>
      <c r="R3354" t="str">
        <f>RIGHT($N3354,LEN($N3354) - SEARCH("/",$N3354))</f>
        <v>plays</v>
      </c>
      <c r="S3354" s="9">
        <f>((($J3354/60)/60)/24)+DATE(1970,1,1)</f>
        <v>42495.992800925931</v>
      </c>
      <c r="T3354" s="9">
        <f>((($I3354/60)/60)/24)+DATE(1970,1,1)</f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IF($D3355=0,0,$E3355*100/$D3355)</f>
        <v>315</v>
      </c>
      <c r="P3355">
        <f>$E3355/$L3355</f>
        <v>35.795454545454547</v>
      </c>
      <c r="Q3355" t="str">
        <f>LEFT($N3355,SEARCH("/",$N3355) - 1)</f>
        <v>theater</v>
      </c>
      <c r="R3355" t="str">
        <f>RIGHT($N3355,LEN($N3355) - SEARCH("/",$N3355))</f>
        <v>plays</v>
      </c>
      <c r="S3355" s="9">
        <f>((($J3355/60)/60)/24)+DATE(1970,1,1)</f>
        <v>42479.432291666672</v>
      </c>
      <c r="T3355" s="9">
        <f>((($I3355/60)/60)/24)+DATE(1970,1,1)</f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IF($D3356=0,0,$E3356*100/$D3356)</f>
        <v>101.93333333333334</v>
      </c>
      <c r="P3356">
        <f>$E3356/$L3356</f>
        <v>55.6</v>
      </c>
      <c r="Q3356" t="str">
        <f>LEFT($N3356,SEARCH("/",$N3356) - 1)</f>
        <v>theater</v>
      </c>
      <c r="R3356" t="str">
        <f>RIGHT($N3356,LEN($N3356) - SEARCH("/",$N3356))</f>
        <v>plays</v>
      </c>
      <c r="S3356" s="9">
        <f>((($J3356/60)/60)/24)+DATE(1970,1,1)</f>
        <v>42270.7269212963</v>
      </c>
      <c r="T3356" s="9">
        <f>((($I3356/60)/60)/24)+DATE(1970,1,1)</f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IF($D3357=0,0,$E3357*100/$D3357)</f>
        <v>126.28571428571429</v>
      </c>
      <c r="P3357">
        <f>$E3357/$L3357</f>
        <v>147.33333333333334</v>
      </c>
      <c r="Q3357" t="str">
        <f>LEFT($N3357,SEARCH("/",$N3357) - 1)</f>
        <v>theater</v>
      </c>
      <c r="R3357" t="str">
        <f>RIGHT($N3357,LEN($N3357) - SEARCH("/",$N3357))</f>
        <v>plays</v>
      </c>
      <c r="S3357" s="9">
        <f>((($J3357/60)/60)/24)+DATE(1970,1,1)</f>
        <v>42489.619525462964</v>
      </c>
      <c r="T3357" s="9">
        <f>((($I3357/60)/60)/24)+DATE(1970,1,1)</f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IF($D3358=0,0,$E3358*100/$D3358)</f>
        <v>101.4</v>
      </c>
      <c r="P3358">
        <f>$E3358/$L3358</f>
        <v>56.333333333333336</v>
      </c>
      <c r="Q3358" t="str">
        <f>LEFT($N3358,SEARCH("/",$N3358) - 1)</f>
        <v>theater</v>
      </c>
      <c r="R3358" t="str">
        <f>RIGHT($N3358,LEN($N3358) - SEARCH("/",$N3358))</f>
        <v>plays</v>
      </c>
      <c r="S3358" s="9">
        <f>((($J3358/60)/60)/24)+DATE(1970,1,1)</f>
        <v>42536.815648148149</v>
      </c>
      <c r="T3358" s="9">
        <f>((($I3358/60)/60)/24)+DATE(1970,1,1)</f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IF($D3359=0,0,$E3359*100/$D3359)</f>
        <v>101</v>
      </c>
      <c r="P3359">
        <f>$E3359/$L3359</f>
        <v>96.19047619047619</v>
      </c>
      <c r="Q3359" t="str">
        <f>LEFT($N3359,SEARCH("/",$N3359) - 1)</f>
        <v>theater</v>
      </c>
      <c r="R3359" t="str">
        <f>RIGHT($N3359,LEN($N3359) - SEARCH("/",$N3359))</f>
        <v>plays</v>
      </c>
      <c r="S3359" s="9">
        <f>((($J3359/60)/60)/24)+DATE(1970,1,1)</f>
        <v>41822.417939814812</v>
      </c>
      <c r="T3359" s="9">
        <f>((($I3359/60)/60)/24)+DATE(1970,1,1)</f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IF($D3360=0,0,$E3360*100/$D3360)</f>
        <v>102.99</v>
      </c>
      <c r="P3360">
        <f>$E3360/$L3360</f>
        <v>63.574074074074076</v>
      </c>
      <c r="Q3360" t="str">
        <f>LEFT($N3360,SEARCH("/",$N3360) - 1)</f>
        <v>theater</v>
      </c>
      <c r="R3360" t="str">
        <f>RIGHT($N3360,LEN($N3360) - SEARCH("/",$N3360))</f>
        <v>plays</v>
      </c>
      <c r="S3360" s="9">
        <f>((($J3360/60)/60)/24)+DATE(1970,1,1)</f>
        <v>41932.311099537037</v>
      </c>
      <c r="T3360" s="9">
        <f>((($I3360/60)/60)/24)+DATE(1970,1,1)</f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IF($D3361=0,0,$E3361*100/$D3361)</f>
        <v>106.25</v>
      </c>
      <c r="P3361">
        <f>$E3361/$L3361</f>
        <v>184.78260869565219</v>
      </c>
      <c r="Q3361" t="str">
        <f>LEFT($N3361,SEARCH("/",$N3361) - 1)</f>
        <v>theater</v>
      </c>
      <c r="R3361" t="str">
        <f>RIGHT($N3361,LEN($N3361) - SEARCH("/",$N3361))</f>
        <v>plays</v>
      </c>
      <c r="S3361" s="9">
        <f>((($J3361/60)/60)/24)+DATE(1970,1,1)</f>
        <v>42746.057106481487</v>
      </c>
      <c r="T3361" s="9">
        <f>((($I3361/60)/60)/24)+DATE(1970,1,1)</f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IF($D3362=0,0,$E3362*100/$D3362)</f>
        <v>101.37777777777778</v>
      </c>
      <c r="P3362">
        <f>$E3362/$L3362</f>
        <v>126.72222222222223</v>
      </c>
      <c r="Q3362" t="str">
        <f>LEFT($N3362,SEARCH("/",$N3362) - 1)</f>
        <v>theater</v>
      </c>
      <c r="R3362" t="str">
        <f>RIGHT($N3362,LEN($N3362) - SEARCH("/",$N3362))</f>
        <v>plays</v>
      </c>
      <c r="S3362" s="9">
        <f>((($J3362/60)/60)/24)+DATE(1970,1,1)</f>
        <v>42697.082673611112</v>
      </c>
      <c r="T3362" s="9">
        <f>((($I3362/60)/60)/24)+DATE(1970,1,1)</f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IF($D3363=0,0,$E3363*100/$D3363)</f>
        <v>113.46</v>
      </c>
      <c r="P3363">
        <f>$E3363/$L3363</f>
        <v>83.42647058823529</v>
      </c>
      <c r="Q3363" t="str">
        <f>LEFT($N3363,SEARCH("/",$N3363) - 1)</f>
        <v>theater</v>
      </c>
      <c r="R3363" t="str">
        <f>RIGHT($N3363,LEN($N3363) - SEARCH("/",$N3363))</f>
        <v>plays</v>
      </c>
      <c r="S3363" s="9">
        <f>((($J3363/60)/60)/24)+DATE(1970,1,1)</f>
        <v>41866.025347222225</v>
      </c>
      <c r="T3363" s="9">
        <f>((($I3363/60)/60)/24)+DATE(1970,1,1)</f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IF($D3364=0,0,$E3364*100/$D3364)</f>
        <v>218</v>
      </c>
      <c r="P3364">
        <f>$E3364/$L3364</f>
        <v>54.5</v>
      </c>
      <c r="Q3364" t="str">
        <f>LEFT($N3364,SEARCH("/",$N3364) - 1)</f>
        <v>theater</v>
      </c>
      <c r="R3364" t="str">
        <f>RIGHT($N3364,LEN($N3364) - SEARCH("/",$N3364))</f>
        <v>plays</v>
      </c>
      <c r="S3364" s="9">
        <f>((($J3364/60)/60)/24)+DATE(1970,1,1)</f>
        <v>42056.091631944444</v>
      </c>
      <c r="T3364" s="9">
        <f>((($I3364/60)/60)/24)+DATE(1970,1,1)</f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IF($D3365=0,0,$E3365*100/$D3365)</f>
        <v>101.41935483870968</v>
      </c>
      <c r="P3365">
        <f>$E3365/$L3365</f>
        <v>302.30769230769232</v>
      </c>
      <c r="Q3365" t="str">
        <f>LEFT($N3365,SEARCH("/",$N3365) - 1)</f>
        <v>theater</v>
      </c>
      <c r="R3365" t="str">
        <f>RIGHT($N3365,LEN($N3365) - SEARCH("/",$N3365))</f>
        <v>plays</v>
      </c>
      <c r="S3365" s="9">
        <f>((($J3365/60)/60)/24)+DATE(1970,1,1)</f>
        <v>41851.771354166667</v>
      </c>
      <c r="T3365" s="9">
        <f>((($I3365/60)/60)/24)+DATE(1970,1,1)</f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IF($D3366=0,0,$E3366*100/$D3366)</f>
        <v>105.93333333333334</v>
      </c>
      <c r="P3366">
        <f>$E3366/$L3366</f>
        <v>44.138888888888886</v>
      </c>
      <c r="Q3366" t="str">
        <f>LEFT($N3366,SEARCH("/",$N3366) - 1)</f>
        <v>theater</v>
      </c>
      <c r="R3366" t="str">
        <f>RIGHT($N3366,LEN($N3366) - SEARCH("/",$N3366))</f>
        <v>plays</v>
      </c>
      <c r="S3366" s="9">
        <f>((($J3366/60)/60)/24)+DATE(1970,1,1)</f>
        <v>42422.977418981478</v>
      </c>
      <c r="T3366" s="9">
        <f>((($I3366/60)/60)/24)+DATE(1970,1,1)</f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IF($D3367=0,0,$E3367*100/$D3367)</f>
        <v>104</v>
      </c>
      <c r="P3367">
        <f>$E3367/$L3367</f>
        <v>866.66666666666663</v>
      </c>
      <c r="Q3367" t="str">
        <f>LEFT($N3367,SEARCH("/",$N3367) - 1)</f>
        <v>theater</v>
      </c>
      <c r="R3367" t="str">
        <f>RIGHT($N3367,LEN($N3367) - SEARCH("/",$N3367))</f>
        <v>plays</v>
      </c>
      <c r="S3367" s="9">
        <f>((($J3367/60)/60)/24)+DATE(1970,1,1)</f>
        <v>42321.101759259262</v>
      </c>
      <c r="T3367" s="9">
        <f>((($I3367/60)/60)/24)+DATE(1970,1,1)</f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IF($D3368=0,0,$E3368*100/$D3368)</f>
        <v>221</v>
      </c>
      <c r="P3368">
        <f>$E3368/$L3368</f>
        <v>61.388888888888886</v>
      </c>
      <c r="Q3368" t="str">
        <f>LEFT($N3368,SEARCH("/",$N3368) - 1)</f>
        <v>theater</v>
      </c>
      <c r="R3368" t="str">
        <f>RIGHT($N3368,LEN($N3368) - SEARCH("/",$N3368))</f>
        <v>plays</v>
      </c>
      <c r="S3368" s="9">
        <f>((($J3368/60)/60)/24)+DATE(1970,1,1)</f>
        <v>42107.067557870367</v>
      </c>
      <c r="T3368" s="9">
        <f>((($I3368/60)/60)/24)+DATE(1970,1,1)</f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IF($D3369=0,0,$E3369*100/$D3369)</f>
        <v>118.66666666666667</v>
      </c>
      <c r="P3369">
        <f>$E3369/$L3369</f>
        <v>29.666666666666668</v>
      </c>
      <c r="Q3369" t="str">
        <f>LEFT($N3369,SEARCH("/",$N3369) - 1)</f>
        <v>theater</v>
      </c>
      <c r="R3369" t="str">
        <f>RIGHT($N3369,LEN($N3369) - SEARCH("/",$N3369))</f>
        <v>plays</v>
      </c>
      <c r="S3369" s="9">
        <f>((($J3369/60)/60)/24)+DATE(1970,1,1)</f>
        <v>42192.933958333335</v>
      </c>
      <c r="T3369" s="9">
        <f>((($I3369/60)/60)/24)+DATE(1970,1,1)</f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IF($D3370=0,0,$E3370*100/$D3370)</f>
        <v>104.6</v>
      </c>
      <c r="P3370">
        <f>$E3370/$L3370</f>
        <v>45.478260869565219</v>
      </c>
      <c r="Q3370" t="str">
        <f>LEFT($N3370,SEARCH("/",$N3370) - 1)</f>
        <v>theater</v>
      </c>
      <c r="R3370" t="str">
        <f>RIGHT($N3370,LEN($N3370) - SEARCH("/",$N3370))</f>
        <v>plays</v>
      </c>
      <c r="S3370" s="9">
        <f>((($J3370/60)/60)/24)+DATE(1970,1,1)</f>
        <v>41969.199756944443</v>
      </c>
      <c r="T3370" s="9">
        <f>((($I3370/60)/60)/24)+DATE(1970,1,1)</f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IF($D3371=0,0,$E3371*100/$D3371)</f>
        <v>103.9</v>
      </c>
      <c r="P3371">
        <f>$E3371/$L3371</f>
        <v>96.203703703703709</v>
      </c>
      <c r="Q3371" t="str">
        <f>LEFT($N3371,SEARCH("/",$N3371) - 1)</f>
        <v>theater</v>
      </c>
      <c r="R3371" t="str">
        <f>RIGHT($N3371,LEN($N3371) - SEARCH("/",$N3371))</f>
        <v>plays</v>
      </c>
      <c r="S3371" s="9">
        <f>((($J3371/60)/60)/24)+DATE(1970,1,1)</f>
        <v>42690.041435185187</v>
      </c>
      <c r="T3371" s="9">
        <f>((($I3371/60)/60)/24)+DATE(1970,1,1)</f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IF($D3372=0,0,$E3372*100/$D3372)</f>
        <v>117.73333333333333</v>
      </c>
      <c r="P3372">
        <f>$E3372/$L3372</f>
        <v>67.92307692307692</v>
      </c>
      <c r="Q3372" t="str">
        <f>LEFT($N3372,SEARCH("/",$N3372) - 1)</f>
        <v>theater</v>
      </c>
      <c r="R3372" t="str">
        <f>RIGHT($N3372,LEN($N3372) - SEARCH("/",$N3372))</f>
        <v>plays</v>
      </c>
      <c r="S3372" s="9">
        <f>((($J3372/60)/60)/24)+DATE(1970,1,1)</f>
        <v>42690.334317129629</v>
      </c>
      <c r="T3372" s="9">
        <f>((($I3372/60)/60)/24)+DATE(1970,1,1)</f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IF($D3373=0,0,$E3373*100/$D3373)</f>
        <v>138.5</v>
      </c>
      <c r="P3373">
        <f>$E3373/$L3373</f>
        <v>30.777777777777779</v>
      </c>
      <c r="Q3373" t="str">
        <f>LEFT($N3373,SEARCH("/",$N3373) - 1)</f>
        <v>theater</v>
      </c>
      <c r="R3373" t="str">
        <f>RIGHT($N3373,LEN($N3373) - SEARCH("/",$N3373))</f>
        <v>plays</v>
      </c>
      <c r="S3373" s="9">
        <f>((($J3373/60)/60)/24)+DATE(1970,1,1)</f>
        <v>42312.874594907407</v>
      </c>
      <c r="T3373" s="9">
        <f>((($I3373/60)/60)/24)+DATE(1970,1,1)</f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IF($D3374=0,0,$E3374*100/$D3374)</f>
        <v>103.5</v>
      </c>
      <c r="P3374">
        <f>$E3374/$L3374</f>
        <v>38.333333333333336</v>
      </c>
      <c r="Q3374" t="str">
        <f>LEFT($N3374,SEARCH("/",$N3374) - 1)</f>
        <v>theater</v>
      </c>
      <c r="R3374" t="str">
        <f>RIGHT($N3374,LEN($N3374) - SEARCH("/",$N3374))</f>
        <v>plays</v>
      </c>
      <c r="S3374" s="9">
        <f>((($J3374/60)/60)/24)+DATE(1970,1,1)</f>
        <v>41855.548101851848</v>
      </c>
      <c r="T3374" s="9">
        <f>((($I3374/60)/60)/24)+DATE(1970,1,1)</f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IF($D3375=0,0,$E3375*100/$D3375)</f>
        <v>100.25</v>
      </c>
      <c r="P3375">
        <f>$E3375/$L3375</f>
        <v>66.833333333333329</v>
      </c>
      <c r="Q3375" t="str">
        <f>LEFT($N3375,SEARCH("/",$N3375) - 1)</f>
        <v>theater</v>
      </c>
      <c r="R3375" t="str">
        <f>RIGHT($N3375,LEN($N3375) - SEARCH("/",$N3375))</f>
        <v>plays</v>
      </c>
      <c r="S3375" s="9">
        <f>((($J3375/60)/60)/24)+DATE(1970,1,1)</f>
        <v>42179.854629629626</v>
      </c>
      <c r="T3375" s="9">
        <f>((($I3375/60)/60)/24)+DATE(1970,1,1)</f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IF($D3376=0,0,$E3376*100/$D3376)</f>
        <v>106.57142857142857</v>
      </c>
      <c r="P3376">
        <f>$E3376/$L3376</f>
        <v>71.730769230769226</v>
      </c>
      <c r="Q3376" t="str">
        <f>LEFT($N3376,SEARCH("/",$N3376) - 1)</f>
        <v>theater</v>
      </c>
      <c r="R3376" t="str">
        <f>RIGHT($N3376,LEN($N3376) - SEARCH("/",$N3376))</f>
        <v>plays</v>
      </c>
      <c r="S3376" s="9">
        <f>((($J3376/60)/60)/24)+DATE(1970,1,1)</f>
        <v>42275.731666666667</v>
      </c>
      <c r="T3376" s="9">
        <f>((($I3376/60)/60)/24)+DATE(1970,1,1)</f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IF($D3377=0,0,$E3377*100/$D3377)</f>
        <v>100</v>
      </c>
      <c r="P3377">
        <f>$E3377/$L3377</f>
        <v>176.47058823529412</v>
      </c>
      <c r="Q3377" t="str">
        <f>LEFT($N3377,SEARCH("/",$N3377) - 1)</f>
        <v>theater</v>
      </c>
      <c r="R3377" t="str">
        <f>RIGHT($N3377,LEN($N3377) - SEARCH("/",$N3377))</f>
        <v>plays</v>
      </c>
      <c r="S3377" s="9">
        <f>((($J3377/60)/60)/24)+DATE(1970,1,1)</f>
        <v>41765.610798611109</v>
      </c>
      <c r="T3377" s="9">
        <f>((($I3377/60)/60)/24)+DATE(1970,1,1)</f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IF($D3378=0,0,$E3378*100/$D3378)</f>
        <v>100.0125</v>
      </c>
      <c r="P3378">
        <f>$E3378/$L3378</f>
        <v>421.10526315789474</v>
      </c>
      <c r="Q3378" t="str">
        <f>LEFT($N3378,SEARCH("/",$N3378) - 1)</f>
        <v>theater</v>
      </c>
      <c r="R3378" t="str">
        <f>RIGHT($N3378,LEN($N3378) - SEARCH("/",$N3378))</f>
        <v>plays</v>
      </c>
      <c r="S3378" s="9">
        <f>((($J3378/60)/60)/24)+DATE(1970,1,1)</f>
        <v>42059.701319444444</v>
      </c>
      <c r="T3378" s="9">
        <f>((($I3378/60)/60)/24)+DATE(1970,1,1)</f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IF($D3379=0,0,$E3379*100/$D3379)</f>
        <v>101.05</v>
      </c>
      <c r="P3379">
        <f>$E3379/$L3379</f>
        <v>104.98701298701299</v>
      </c>
      <c r="Q3379" t="str">
        <f>LEFT($N3379,SEARCH("/",$N3379) - 1)</f>
        <v>theater</v>
      </c>
      <c r="R3379" t="str">
        <f>RIGHT($N3379,LEN($N3379) - SEARCH("/",$N3379))</f>
        <v>plays</v>
      </c>
      <c r="S3379" s="9">
        <f>((($J3379/60)/60)/24)+DATE(1970,1,1)</f>
        <v>42053.732627314821</v>
      </c>
      <c r="T3379" s="9">
        <f>((($I3379/60)/60)/24)+DATE(1970,1,1)</f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IF($D3380=0,0,$E3380*100/$D3380)</f>
        <v>107.63636363636364</v>
      </c>
      <c r="P3380">
        <f>$E3380/$L3380</f>
        <v>28.19047619047619</v>
      </c>
      <c r="Q3380" t="str">
        <f>LEFT($N3380,SEARCH("/",$N3380) - 1)</f>
        <v>theater</v>
      </c>
      <c r="R3380" t="str">
        <f>RIGHT($N3380,LEN($N3380) - SEARCH("/",$N3380))</f>
        <v>plays</v>
      </c>
      <c r="S3380" s="9">
        <f>((($J3380/60)/60)/24)+DATE(1970,1,1)</f>
        <v>41858.355393518519</v>
      </c>
      <c r="T3380" s="9">
        <f>((($I3380/60)/60)/24)+DATE(1970,1,1)</f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IF($D3381=0,0,$E3381*100/$D3381)</f>
        <v>103.65</v>
      </c>
      <c r="P3381">
        <f>$E3381/$L3381</f>
        <v>54.55263157894737</v>
      </c>
      <c r="Q3381" t="str">
        <f>LEFT($N3381,SEARCH("/",$N3381) - 1)</f>
        <v>theater</v>
      </c>
      <c r="R3381" t="str">
        <f>RIGHT($N3381,LEN($N3381) - SEARCH("/",$N3381))</f>
        <v>plays</v>
      </c>
      <c r="S3381" s="9">
        <f>((($J3381/60)/60)/24)+DATE(1970,1,1)</f>
        <v>42225.513888888891</v>
      </c>
      <c r="T3381" s="9">
        <f>((($I3381/60)/60)/24)+DATE(1970,1,1)</f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IF($D3382=0,0,$E3382*100/$D3382)</f>
        <v>104.43333333333334</v>
      </c>
      <c r="P3382">
        <f>$E3382/$L3382</f>
        <v>111.89285714285714</v>
      </c>
      <c r="Q3382" t="str">
        <f>LEFT($N3382,SEARCH("/",$N3382) - 1)</f>
        <v>theater</v>
      </c>
      <c r="R3382" t="str">
        <f>RIGHT($N3382,LEN($N3382) - SEARCH("/",$N3382))</f>
        <v>plays</v>
      </c>
      <c r="S3382" s="9">
        <f>((($J3382/60)/60)/24)+DATE(1970,1,1)</f>
        <v>41937.95344907407</v>
      </c>
      <c r="T3382" s="9">
        <f>((($I3382/60)/60)/24)+DATE(1970,1,1)</f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IF($D3383=0,0,$E3383*100/$D3383)</f>
        <v>102.25</v>
      </c>
      <c r="P3383">
        <f>$E3383/$L3383</f>
        <v>85.208333333333329</v>
      </c>
      <c r="Q3383" t="str">
        <f>LEFT($N3383,SEARCH("/",$N3383) - 1)</f>
        <v>theater</v>
      </c>
      <c r="R3383" t="str">
        <f>RIGHT($N3383,LEN($N3383) - SEARCH("/",$N3383))</f>
        <v>plays</v>
      </c>
      <c r="S3383" s="9">
        <f>((($J3383/60)/60)/24)+DATE(1970,1,1)</f>
        <v>42044.184988425928</v>
      </c>
      <c r="T3383" s="9">
        <f>((($I3383/60)/60)/24)+DATE(1970,1,1)</f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IF($D3384=0,0,$E3384*100/$D3384)</f>
        <v>100.74285714285715</v>
      </c>
      <c r="P3384">
        <f>$E3384/$L3384</f>
        <v>76.652173913043484</v>
      </c>
      <c r="Q3384" t="str">
        <f>LEFT($N3384,SEARCH("/",$N3384) - 1)</f>
        <v>theater</v>
      </c>
      <c r="R3384" t="str">
        <f>RIGHT($N3384,LEN($N3384) - SEARCH("/",$N3384))</f>
        <v>plays</v>
      </c>
      <c r="S3384" s="9">
        <f>((($J3384/60)/60)/24)+DATE(1970,1,1)</f>
        <v>42559.431203703702</v>
      </c>
      <c r="T3384" s="9">
        <f>((($I3384/60)/60)/24)+DATE(1970,1,1)</f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IF($D3385=0,0,$E3385*100/$D3385)</f>
        <v>111.71428571428571</v>
      </c>
      <c r="P3385">
        <f>$E3385/$L3385</f>
        <v>65.166666666666671</v>
      </c>
      <c r="Q3385" t="str">
        <f>LEFT($N3385,SEARCH("/",$N3385) - 1)</f>
        <v>theater</v>
      </c>
      <c r="R3385" t="str">
        <f>RIGHT($N3385,LEN($N3385) - SEARCH("/",$N3385))</f>
        <v>plays</v>
      </c>
      <c r="S3385" s="9">
        <f>((($J3385/60)/60)/24)+DATE(1970,1,1)</f>
        <v>42524.782638888893</v>
      </c>
      <c r="T3385" s="9">
        <f>((($I3385/60)/60)/24)+DATE(1970,1,1)</f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IF($D3386=0,0,$E3386*100/$D3386)</f>
        <v>100.011</v>
      </c>
      <c r="P3386">
        <f>$E3386/$L3386</f>
        <v>93.760312499999998</v>
      </c>
      <c r="Q3386" t="str">
        <f>LEFT($N3386,SEARCH("/",$N3386) - 1)</f>
        <v>theater</v>
      </c>
      <c r="R3386" t="str">
        <f>RIGHT($N3386,LEN($N3386) - SEARCH("/",$N3386))</f>
        <v>plays</v>
      </c>
      <c r="S3386" s="9">
        <f>((($J3386/60)/60)/24)+DATE(1970,1,1)</f>
        <v>42292.087592592594</v>
      </c>
      <c r="T3386" s="9">
        <f>((($I3386/60)/60)/24)+DATE(1970,1,1)</f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IF($D3387=0,0,$E3387*100/$D3387)</f>
        <v>100</v>
      </c>
      <c r="P3387">
        <f>$E3387/$L3387</f>
        <v>133.33333333333334</v>
      </c>
      <c r="Q3387" t="str">
        <f>LEFT($N3387,SEARCH("/",$N3387) - 1)</f>
        <v>theater</v>
      </c>
      <c r="R3387" t="str">
        <f>RIGHT($N3387,LEN($N3387) - SEARCH("/",$N3387))</f>
        <v>plays</v>
      </c>
      <c r="S3387" s="9">
        <f>((($J3387/60)/60)/24)+DATE(1970,1,1)</f>
        <v>41953.8675</v>
      </c>
      <c r="T3387" s="9">
        <f>((($I3387/60)/60)/24)+DATE(1970,1,1)</f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IF($D3388=0,0,$E3388*100/$D3388)</f>
        <v>105</v>
      </c>
      <c r="P3388">
        <f>$E3388/$L3388</f>
        <v>51.219512195121951</v>
      </c>
      <c r="Q3388" t="str">
        <f>LEFT($N3388,SEARCH("/",$N3388) - 1)</f>
        <v>theater</v>
      </c>
      <c r="R3388" t="str">
        <f>RIGHT($N3388,LEN($N3388) - SEARCH("/",$N3388))</f>
        <v>plays</v>
      </c>
      <c r="S3388" s="9">
        <f>((($J3388/60)/60)/24)+DATE(1970,1,1)</f>
        <v>41946.644745370373</v>
      </c>
      <c r="T3388" s="9">
        <f>((($I3388/60)/60)/24)+DATE(1970,1,1)</f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IF($D3389=0,0,$E3389*100/$D3389)</f>
        <v>116.86666666666666</v>
      </c>
      <c r="P3389">
        <f>$E3389/$L3389</f>
        <v>100.17142857142858</v>
      </c>
      <c r="Q3389" t="str">
        <f>LEFT($N3389,SEARCH("/",$N3389) - 1)</f>
        <v>theater</v>
      </c>
      <c r="R3389" t="str">
        <f>RIGHT($N3389,LEN($N3389) - SEARCH("/",$N3389))</f>
        <v>plays</v>
      </c>
      <c r="S3389" s="9">
        <f>((($J3389/60)/60)/24)+DATE(1970,1,1)</f>
        <v>41947.762592592589</v>
      </c>
      <c r="T3389" s="9">
        <f>((($I3389/60)/60)/24)+DATE(1970,1,1)</f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IF($D3390=0,0,$E3390*100/$D3390)</f>
        <v>103.8</v>
      </c>
      <c r="P3390">
        <f>$E3390/$L3390</f>
        <v>34.6</v>
      </c>
      <c r="Q3390" t="str">
        <f>LEFT($N3390,SEARCH("/",$N3390) - 1)</f>
        <v>theater</v>
      </c>
      <c r="R3390" t="str">
        <f>RIGHT($N3390,LEN($N3390) - SEARCH("/",$N3390))</f>
        <v>plays</v>
      </c>
      <c r="S3390" s="9">
        <f>((($J3390/60)/60)/24)+DATE(1970,1,1)</f>
        <v>42143.461122685185</v>
      </c>
      <c r="T3390" s="9">
        <f>((($I3390/60)/60)/24)+DATE(1970,1,1)</f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IF($D3391=0,0,$E3391*100/$D3391)</f>
        <v>114.5</v>
      </c>
      <c r="P3391">
        <f>$E3391/$L3391</f>
        <v>184.67741935483872</v>
      </c>
      <c r="Q3391" t="str">
        <f>LEFT($N3391,SEARCH("/",$N3391) - 1)</f>
        <v>theater</v>
      </c>
      <c r="R3391" t="str">
        <f>RIGHT($N3391,LEN($N3391) - SEARCH("/",$N3391))</f>
        <v>plays</v>
      </c>
      <c r="S3391" s="9">
        <f>((($J3391/60)/60)/24)+DATE(1970,1,1)</f>
        <v>42494.563449074078</v>
      </c>
      <c r="T3391" s="9">
        <f>((($I3391/60)/60)/24)+DATE(1970,1,1)</f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IF($D3392=0,0,$E3392*100/$D3392)</f>
        <v>102.4</v>
      </c>
      <c r="P3392">
        <f>$E3392/$L3392</f>
        <v>69.818181818181813</v>
      </c>
      <c r="Q3392" t="str">
        <f>LEFT($N3392,SEARCH("/",$N3392) - 1)</f>
        <v>theater</v>
      </c>
      <c r="R3392" t="str">
        <f>RIGHT($N3392,LEN($N3392) - SEARCH("/",$N3392))</f>
        <v>plays</v>
      </c>
      <c r="S3392" s="9">
        <f>((($J3392/60)/60)/24)+DATE(1970,1,1)</f>
        <v>41815.774826388886</v>
      </c>
      <c r="T3392" s="9">
        <f>((($I3392/60)/60)/24)+DATE(1970,1,1)</f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IF($D3393=0,0,$E3393*100/$D3393)</f>
        <v>223</v>
      </c>
      <c r="P3393">
        <f>$E3393/$L3393</f>
        <v>61.944444444444443</v>
      </c>
      <c r="Q3393" t="str">
        <f>LEFT($N3393,SEARCH("/",$N3393) - 1)</f>
        <v>theater</v>
      </c>
      <c r="R3393" t="str">
        <f>RIGHT($N3393,LEN($N3393) - SEARCH("/",$N3393))</f>
        <v>plays</v>
      </c>
      <c r="S3393" s="9">
        <f>((($J3393/60)/60)/24)+DATE(1970,1,1)</f>
        <v>41830.545694444445</v>
      </c>
      <c r="T3393" s="9">
        <f>((($I3393/60)/60)/24)+DATE(1970,1,1)</f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IF($D3394=0,0,$E3394*100/$D3394)</f>
        <v>100</v>
      </c>
      <c r="P3394">
        <f>$E3394/$L3394</f>
        <v>41.666666666666664</v>
      </c>
      <c r="Q3394" t="str">
        <f>LEFT($N3394,SEARCH("/",$N3394) - 1)</f>
        <v>theater</v>
      </c>
      <c r="R3394" t="str">
        <f>RIGHT($N3394,LEN($N3394) - SEARCH("/",$N3394))</f>
        <v>plays</v>
      </c>
      <c r="S3394" s="9">
        <f>((($J3394/60)/60)/24)+DATE(1970,1,1)</f>
        <v>42446.845543981486</v>
      </c>
      <c r="T3394" s="9">
        <f>((($I3394/60)/60)/24)+DATE(1970,1,1)</f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IF($D3395=0,0,$E3395*100/$D3395)</f>
        <v>105.8</v>
      </c>
      <c r="P3395">
        <f>$E3395/$L3395</f>
        <v>36.06818181818182</v>
      </c>
      <c r="Q3395" t="str">
        <f>LEFT($N3395,SEARCH("/",$N3395) - 1)</f>
        <v>theater</v>
      </c>
      <c r="R3395" t="str">
        <f>RIGHT($N3395,LEN($N3395) - SEARCH("/",$N3395))</f>
        <v>plays</v>
      </c>
      <c r="S3395" s="9">
        <f>((($J3395/60)/60)/24)+DATE(1970,1,1)</f>
        <v>41923.921643518523</v>
      </c>
      <c r="T3395" s="9">
        <f>((($I3395/60)/60)/24)+DATE(1970,1,1)</f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IF($D3396=0,0,$E3396*100/$D3396)</f>
        <v>142.36363636363637</v>
      </c>
      <c r="P3396">
        <f>$E3396/$L3396</f>
        <v>29</v>
      </c>
      <c r="Q3396" t="str">
        <f>LEFT($N3396,SEARCH("/",$N3396) - 1)</f>
        <v>theater</v>
      </c>
      <c r="R3396" t="str">
        <f>RIGHT($N3396,LEN($N3396) - SEARCH("/",$N3396))</f>
        <v>plays</v>
      </c>
      <c r="S3396" s="9">
        <f>((($J3396/60)/60)/24)+DATE(1970,1,1)</f>
        <v>41817.59542824074</v>
      </c>
      <c r="T3396" s="9">
        <f>((($I3396/60)/60)/24)+DATE(1970,1,1)</f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IF($D3397=0,0,$E3397*100/$D3397)</f>
        <v>184</v>
      </c>
      <c r="P3397">
        <f>$E3397/$L3397</f>
        <v>24.210526315789473</v>
      </c>
      <c r="Q3397" t="str">
        <f>LEFT($N3397,SEARCH("/",$N3397) - 1)</f>
        <v>theater</v>
      </c>
      <c r="R3397" t="str">
        <f>RIGHT($N3397,LEN($N3397) - SEARCH("/",$N3397))</f>
        <v>plays</v>
      </c>
      <c r="S3397" s="9">
        <f>((($J3397/60)/60)/24)+DATE(1970,1,1)</f>
        <v>42140.712314814817</v>
      </c>
      <c r="T3397" s="9">
        <f>((($I3397/60)/60)/24)+DATE(1970,1,1)</f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IF($D3398=0,0,$E3398*100/$D3398)</f>
        <v>104.33333333333333</v>
      </c>
      <c r="P3398">
        <f>$E3398/$L3398</f>
        <v>55.892857142857146</v>
      </c>
      <c r="Q3398" t="str">
        <f>LEFT($N3398,SEARCH("/",$N3398) - 1)</f>
        <v>theater</v>
      </c>
      <c r="R3398" t="str">
        <f>RIGHT($N3398,LEN($N3398) - SEARCH("/",$N3398))</f>
        <v>plays</v>
      </c>
      <c r="S3398" s="9">
        <f>((($J3398/60)/60)/24)+DATE(1970,1,1)</f>
        <v>41764.44663194444</v>
      </c>
      <c r="T3398" s="9">
        <f>((($I3398/60)/60)/24)+DATE(1970,1,1)</f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IF($D3399=0,0,$E3399*100/$D3399)</f>
        <v>112</v>
      </c>
      <c r="P3399">
        <f>$E3399/$L3399</f>
        <v>11.666666666666666</v>
      </c>
      <c r="Q3399" t="str">
        <f>LEFT($N3399,SEARCH("/",$N3399) - 1)</f>
        <v>theater</v>
      </c>
      <c r="R3399" t="str">
        <f>RIGHT($N3399,LEN($N3399) - SEARCH("/",$N3399))</f>
        <v>plays</v>
      </c>
      <c r="S3399" s="9">
        <f>((($J3399/60)/60)/24)+DATE(1970,1,1)</f>
        <v>42378.478344907402</v>
      </c>
      <c r="T3399" s="9">
        <f>((($I3399/60)/60)/24)+DATE(1970,1,1)</f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IF($D3400=0,0,$E3400*100/$D3400)</f>
        <v>111.075</v>
      </c>
      <c r="P3400">
        <f>$E3400/$L3400</f>
        <v>68.353846153846149</v>
      </c>
      <c r="Q3400" t="str">
        <f>LEFT($N3400,SEARCH("/",$N3400) - 1)</f>
        <v>theater</v>
      </c>
      <c r="R3400" t="str">
        <f>RIGHT($N3400,LEN($N3400) - SEARCH("/",$N3400))</f>
        <v>plays</v>
      </c>
      <c r="S3400" s="9">
        <f>((($J3400/60)/60)/24)+DATE(1970,1,1)</f>
        <v>41941.75203703704</v>
      </c>
      <c r="T3400" s="9">
        <f>((($I3400/60)/60)/24)+DATE(1970,1,1)</f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IF($D3401=0,0,$E3401*100/$D3401)</f>
        <v>103.75</v>
      </c>
      <c r="P3401">
        <f>$E3401/$L3401</f>
        <v>27.065217391304348</v>
      </c>
      <c r="Q3401" t="str">
        <f>LEFT($N3401,SEARCH("/",$N3401) - 1)</f>
        <v>theater</v>
      </c>
      <c r="R3401" t="str">
        <f>RIGHT($N3401,LEN($N3401) - SEARCH("/",$N3401))</f>
        <v>plays</v>
      </c>
      <c r="S3401" s="9">
        <f>((($J3401/60)/60)/24)+DATE(1970,1,1)</f>
        <v>42026.920428240745</v>
      </c>
      <c r="T3401" s="9">
        <f>((($I3401/60)/60)/24)+DATE(1970,1,1)</f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IF($D3402=0,0,$E3402*100/$D3402)</f>
        <v>100.41</v>
      </c>
      <c r="P3402">
        <f>$E3402/$L3402</f>
        <v>118.12941176470588</v>
      </c>
      <c r="Q3402" t="str">
        <f>LEFT($N3402,SEARCH("/",$N3402) - 1)</f>
        <v>theater</v>
      </c>
      <c r="R3402" t="str">
        <f>RIGHT($N3402,LEN($N3402) - SEARCH("/",$N3402))</f>
        <v>plays</v>
      </c>
      <c r="S3402" s="9">
        <f>((($J3402/60)/60)/24)+DATE(1970,1,1)</f>
        <v>41834.953865740739</v>
      </c>
      <c r="T3402" s="9">
        <f>((($I3402/60)/60)/24)+DATE(1970,1,1)</f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IF($D3403=0,0,$E3403*100/$D3403)</f>
        <v>101.86206896551724</v>
      </c>
      <c r="P3403">
        <f>$E3403/$L3403</f>
        <v>44.757575757575758</v>
      </c>
      <c r="Q3403" t="str">
        <f>LEFT($N3403,SEARCH("/",$N3403) - 1)</f>
        <v>theater</v>
      </c>
      <c r="R3403" t="str">
        <f>RIGHT($N3403,LEN($N3403) - SEARCH("/",$N3403))</f>
        <v>plays</v>
      </c>
      <c r="S3403" s="9">
        <f>((($J3403/60)/60)/24)+DATE(1970,1,1)</f>
        <v>42193.723912037036</v>
      </c>
      <c r="T3403" s="9">
        <f>((($I3403/60)/60)/24)+DATE(1970,1,1)</f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IF($D3404=0,0,$E3404*100/$D3404)</f>
        <v>109.76666666666667</v>
      </c>
      <c r="P3404">
        <f>$E3404/$L3404</f>
        <v>99.787878787878782</v>
      </c>
      <c r="Q3404" t="str">
        <f>LEFT($N3404,SEARCH("/",$N3404) - 1)</f>
        <v>theater</v>
      </c>
      <c r="R3404" t="str">
        <f>RIGHT($N3404,LEN($N3404) - SEARCH("/",$N3404))</f>
        <v>plays</v>
      </c>
      <c r="S3404" s="9">
        <f>((($J3404/60)/60)/24)+DATE(1970,1,1)</f>
        <v>42290.61855324074</v>
      </c>
      <c r="T3404" s="9">
        <f>((($I3404/60)/60)/24)+DATE(1970,1,1)</f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IF($D3405=0,0,$E3405*100/$D3405)</f>
        <v>100</v>
      </c>
      <c r="P3405">
        <f>$E3405/$L3405</f>
        <v>117.64705882352941</v>
      </c>
      <c r="Q3405" t="str">
        <f>LEFT($N3405,SEARCH("/",$N3405) - 1)</f>
        <v>theater</v>
      </c>
      <c r="R3405" t="str">
        <f>RIGHT($N3405,LEN($N3405) - SEARCH("/",$N3405))</f>
        <v>plays</v>
      </c>
      <c r="S3405" s="9">
        <f>((($J3405/60)/60)/24)+DATE(1970,1,1)</f>
        <v>42150.462083333332</v>
      </c>
      <c r="T3405" s="9">
        <f>((($I3405/60)/60)/24)+DATE(1970,1,1)</f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IF($D3406=0,0,$E3406*100/$D3406)</f>
        <v>122</v>
      </c>
      <c r="P3406">
        <f>$E3406/$L3406</f>
        <v>203.33333333333334</v>
      </c>
      <c r="Q3406" t="str">
        <f>LEFT($N3406,SEARCH("/",$N3406) - 1)</f>
        <v>theater</v>
      </c>
      <c r="R3406" t="str">
        <f>RIGHT($N3406,LEN($N3406) - SEARCH("/",$N3406))</f>
        <v>plays</v>
      </c>
      <c r="S3406" s="9">
        <f>((($J3406/60)/60)/24)+DATE(1970,1,1)</f>
        <v>42152.503495370373</v>
      </c>
      <c r="T3406" s="9">
        <f>((($I3406/60)/60)/24)+DATE(1970,1,1)</f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IF($D3407=0,0,$E3407*100/$D3407)</f>
        <v>137.57142857142858</v>
      </c>
      <c r="P3407">
        <f>$E3407/$L3407</f>
        <v>28.323529411764707</v>
      </c>
      <c r="Q3407" t="str">
        <f>LEFT($N3407,SEARCH("/",$N3407) - 1)</f>
        <v>theater</v>
      </c>
      <c r="R3407" t="str">
        <f>RIGHT($N3407,LEN($N3407) - SEARCH("/",$N3407))</f>
        <v>plays</v>
      </c>
      <c r="S3407" s="9">
        <f>((($J3407/60)/60)/24)+DATE(1970,1,1)</f>
        <v>42410.017199074078</v>
      </c>
      <c r="T3407" s="9">
        <f>((($I3407/60)/60)/24)+DATE(1970,1,1)</f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IF($D3408=0,0,$E3408*100/$D3408)</f>
        <v>100.31</v>
      </c>
      <c r="P3408">
        <f>$E3408/$L3408</f>
        <v>110.23076923076923</v>
      </c>
      <c r="Q3408" t="str">
        <f>LEFT($N3408,SEARCH("/",$N3408) - 1)</f>
        <v>theater</v>
      </c>
      <c r="R3408" t="str">
        <f>RIGHT($N3408,LEN($N3408) - SEARCH("/",$N3408))</f>
        <v>plays</v>
      </c>
      <c r="S3408" s="9">
        <f>((($J3408/60)/60)/24)+DATE(1970,1,1)</f>
        <v>41791.492777777778</v>
      </c>
      <c r="T3408" s="9">
        <f>((($I3408/60)/60)/24)+DATE(1970,1,1)</f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IF($D3409=0,0,$E3409*100/$D3409)</f>
        <v>107.1</v>
      </c>
      <c r="P3409">
        <f>$E3409/$L3409</f>
        <v>31.970149253731343</v>
      </c>
      <c r="Q3409" t="str">
        <f>LEFT($N3409,SEARCH("/",$N3409) - 1)</f>
        <v>theater</v>
      </c>
      <c r="R3409" t="str">
        <f>RIGHT($N3409,LEN($N3409) - SEARCH("/",$N3409))</f>
        <v>plays</v>
      </c>
      <c r="S3409" s="9">
        <f>((($J3409/60)/60)/24)+DATE(1970,1,1)</f>
        <v>41796.422326388885</v>
      </c>
      <c r="T3409" s="9">
        <f>((($I3409/60)/60)/24)+DATE(1970,1,1)</f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IF($D3410=0,0,$E3410*100/$D3410)</f>
        <v>211</v>
      </c>
      <c r="P3410">
        <f>$E3410/$L3410</f>
        <v>58.611111111111114</v>
      </c>
      <c r="Q3410" t="str">
        <f>LEFT($N3410,SEARCH("/",$N3410) - 1)</f>
        <v>theater</v>
      </c>
      <c r="R3410" t="str">
        <f>RIGHT($N3410,LEN($N3410) - SEARCH("/",$N3410))</f>
        <v>plays</v>
      </c>
      <c r="S3410" s="9">
        <f>((($J3410/60)/60)/24)+DATE(1970,1,1)</f>
        <v>41808.991944444446</v>
      </c>
      <c r="T3410" s="9">
        <f>((($I3410/60)/60)/24)+DATE(1970,1,1)</f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IF($D3411=0,0,$E3411*100/$D3411)</f>
        <v>123.6</v>
      </c>
      <c r="P3411">
        <f>$E3411/$L3411</f>
        <v>29.428571428571427</v>
      </c>
      <c r="Q3411" t="str">
        <f>LEFT($N3411,SEARCH("/",$N3411) - 1)</f>
        <v>theater</v>
      </c>
      <c r="R3411" t="str">
        <f>RIGHT($N3411,LEN($N3411) - SEARCH("/",$N3411))</f>
        <v>plays</v>
      </c>
      <c r="S3411" s="9">
        <f>((($J3411/60)/60)/24)+DATE(1970,1,1)</f>
        <v>42544.814328703709</v>
      </c>
      <c r="T3411" s="9">
        <f>((($I3411/60)/60)/24)+DATE(1970,1,1)</f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IF($D3412=0,0,$E3412*100/$D3412)</f>
        <v>108.5</v>
      </c>
      <c r="P3412">
        <f>$E3412/$L3412</f>
        <v>81.375</v>
      </c>
      <c r="Q3412" t="str">
        <f>LEFT($N3412,SEARCH("/",$N3412) - 1)</f>
        <v>theater</v>
      </c>
      <c r="R3412" t="str">
        <f>RIGHT($N3412,LEN($N3412) - SEARCH("/",$N3412))</f>
        <v>plays</v>
      </c>
      <c r="S3412" s="9">
        <f>((($J3412/60)/60)/24)+DATE(1970,1,1)</f>
        <v>42500.041550925926</v>
      </c>
      <c r="T3412" s="9">
        <f>((($I3412/60)/60)/24)+DATE(1970,1,1)</f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IF($D3413=0,0,$E3413*100/$D3413)</f>
        <v>103.56666666666666</v>
      </c>
      <c r="P3413">
        <f>$E3413/$L3413</f>
        <v>199.16666666666666</v>
      </c>
      <c r="Q3413" t="str">
        <f>LEFT($N3413,SEARCH("/",$N3413) - 1)</f>
        <v>theater</v>
      </c>
      <c r="R3413" t="str">
        <f>RIGHT($N3413,LEN($N3413) - SEARCH("/",$N3413))</f>
        <v>plays</v>
      </c>
      <c r="S3413" s="9">
        <f>((($J3413/60)/60)/24)+DATE(1970,1,1)</f>
        <v>42265.022824074069</v>
      </c>
      <c r="T3413" s="9">
        <f>((($I3413/60)/60)/24)+DATE(1970,1,1)</f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IF($D3414=0,0,$E3414*100/$D3414)</f>
        <v>100</v>
      </c>
      <c r="P3414">
        <f>$E3414/$L3414</f>
        <v>115.38461538461539</v>
      </c>
      <c r="Q3414" t="str">
        <f>LEFT($N3414,SEARCH("/",$N3414) - 1)</f>
        <v>theater</v>
      </c>
      <c r="R3414" t="str">
        <f>RIGHT($N3414,LEN($N3414) - SEARCH("/",$N3414))</f>
        <v>plays</v>
      </c>
      <c r="S3414" s="9">
        <f>((($J3414/60)/60)/24)+DATE(1970,1,1)</f>
        <v>41879.959050925929</v>
      </c>
      <c r="T3414" s="9">
        <f>((($I3414/60)/60)/24)+DATE(1970,1,1)</f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IF($D3415=0,0,$E3415*100/$D3415)</f>
        <v>130</v>
      </c>
      <c r="P3415">
        <f>$E3415/$L3415</f>
        <v>46.428571428571431</v>
      </c>
      <c r="Q3415" t="str">
        <f>LEFT($N3415,SEARCH("/",$N3415) - 1)</f>
        <v>theater</v>
      </c>
      <c r="R3415" t="str">
        <f>RIGHT($N3415,LEN($N3415) - SEARCH("/",$N3415))</f>
        <v>plays</v>
      </c>
      <c r="S3415" s="9">
        <f>((($J3415/60)/60)/24)+DATE(1970,1,1)</f>
        <v>42053.733078703706</v>
      </c>
      <c r="T3415" s="9">
        <f>((($I3415/60)/60)/24)+DATE(1970,1,1)</f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IF($D3416=0,0,$E3416*100/$D3416)</f>
        <v>103.5</v>
      </c>
      <c r="P3416">
        <f>$E3416/$L3416</f>
        <v>70.568181818181813</v>
      </c>
      <c r="Q3416" t="str">
        <f>LEFT($N3416,SEARCH("/",$N3416) - 1)</f>
        <v>theater</v>
      </c>
      <c r="R3416" t="str">
        <f>RIGHT($N3416,LEN($N3416) - SEARCH("/",$N3416))</f>
        <v>plays</v>
      </c>
      <c r="S3416" s="9">
        <f>((($J3416/60)/60)/24)+DATE(1970,1,1)</f>
        <v>42675.832465277781</v>
      </c>
      <c r="T3416" s="9">
        <f>((($I3416/60)/60)/24)+DATE(1970,1,1)</f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IF($D3417=0,0,$E3417*100/$D3417)</f>
        <v>100</v>
      </c>
      <c r="P3417">
        <f>$E3417/$L3417</f>
        <v>22.222222222222221</v>
      </c>
      <c r="Q3417" t="str">
        <f>LEFT($N3417,SEARCH("/",$N3417) - 1)</f>
        <v>theater</v>
      </c>
      <c r="R3417" t="str">
        <f>RIGHT($N3417,LEN($N3417) - SEARCH("/",$N3417))</f>
        <v>plays</v>
      </c>
      <c r="S3417" s="9">
        <f>((($J3417/60)/60)/24)+DATE(1970,1,1)</f>
        <v>42467.144166666665</v>
      </c>
      <c r="T3417" s="9">
        <f>((($I3417/60)/60)/24)+DATE(1970,1,1)</f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IF($D3418=0,0,$E3418*100/$D3418)</f>
        <v>119.6</v>
      </c>
      <c r="P3418">
        <f>$E3418/$L3418</f>
        <v>159.46666666666667</v>
      </c>
      <c r="Q3418" t="str">
        <f>LEFT($N3418,SEARCH("/",$N3418) - 1)</f>
        <v>theater</v>
      </c>
      <c r="R3418" t="str">
        <f>RIGHT($N3418,LEN($N3418) - SEARCH("/",$N3418))</f>
        <v>plays</v>
      </c>
      <c r="S3418" s="9">
        <f>((($J3418/60)/60)/24)+DATE(1970,1,1)</f>
        <v>42089.412557870368</v>
      </c>
      <c r="T3418" s="9">
        <f>((($I3418/60)/60)/24)+DATE(1970,1,1)</f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IF($D3419=0,0,$E3419*100/$D3419)</f>
        <v>100.00058823529412</v>
      </c>
      <c r="P3419">
        <f>$E3419/$L3419</f>
        <v>37.777999999999999</v>
      </c>
      <c r="Q3419" t="str">
        <f>LEFT($N3419,SEARCH("/",$N3419) - 1)</f>
        <v>theater</v>
      </c>
      <c r="R3419" t="str">
        <f>RIGHT($N3419,LEN($N3419) - SEARCH("/",$N3419))</f>
        <v>plays</v>
      </c>
      <c r="S3419" s="9">
        <f>((($J3419/60)/60)/24)+DATE(1970,1,1)</f>
        <v>41894.91375</v>
      </c>
      <c r="T3419" s="9">
        <f>((($I3419/60)/60)/24)+DATE(1970,1,1)</f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IF($D3420=0,0,$E3420*100/$D3420)</f>
        <v>100.875</v>
      </c>
      <c r="P3420">
        <f>$E3420/$L3420</f>
        <v>72.053571428571431</v>
      </c>
      <c r="Q3420" t="str">
        <f>LEFT($N3420,SEARCH("/",$N3420) - 1)</f>
        <v>theater</v>
      </c>
      <c r="R3420" t="str">
        <f>RIGHT($N3420,LEN($N3420) - SEARCH("/",$N3420))</f>
        <v>plays</v>
      </c>
      <c r="S3420" s="9">
        <f>((($J3420/60)/60)/24)+DATE(1970,1,1)</f>
        <v>41752.83457175926</v>
      </c>
      <c r="T3420" s="9">
        <f>((($I3420/60)/60)/24)+DATE(1970,1,1)</f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IF($D3421=0,0,$E3421*100/$D3421)</f>
        <v>106.54545454545455</v>
      </c>
      <c r="P3421">
        <f>$E3421/$L3421</f>
        <v>63.695652173913047</v>
      </c>
      <c r="Q3421" t="str">
        <f>LEFT($N3421,SEARCH("/",$N3421) - 1)</f>
        <v>theater</v>
      </c>
      <c r="R3421" t="str">
        <f>RIGHT($N3421,LEN($N3421) - SEARCH("/",$N3421))</f>
        <v>plays</v>
      </c>
      <c r="S3421" s="9">
        <f>((($J3421/60)/60)/24)+DATE(1970,1,1)</f>
        <v>42448.821585648147</v>
      </c>
      <c r="T3421" s="9">
        <f>((($I3421/60)/60)/24)+DATE(1970,1,1)</f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IF($D3422=0,0,$E3422*100/$D3422)</f>
        <v>138</v>
      </c>
      <c r="P3422">
        <f>$E3422/$L3422</f>
        <v>28.411764705882351</v>
      </c>
      <c r="Q3422" t="str">
        <f>LEFT($N3422,SEARCH("/",$N3422) - 1)</f>
        <v>theater</v>
      </c>
      <c r="R3422" t="str">
        <f>RIGHT($N3422,LEN($N3422) - SEARCH("/",$N3422))</f>
        <v>plays</v>
      </c>
      <c r="S3422" s="9">
        <f>((($J3422/60)/60)/24)+DATE(1970,1,1)</f>
        <v>42405.090300925927</v>
      </c>
      <c r="T3422" s="9">
        <f>((($I3422/60)/60)/24)+DATE(1970,1,1)</f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IF($D3423=0,0,$E3423*100/$D3423)</f>
        <v>101.15</v>
      </c>
      <c r="P3423">
        <f>$E3423/$L3423</f>
        <v>103.21428571428571</v>
      </c>
      <c r="Q3423" t="str">
        <f>LEFT($N3423,SEARCH("/",$N3423) - 1)</f>
        <v>theater</v>
      </c>
      <c r="R3423" t="str">
        <f>RIGHT($N3423,LEN($N3423) - SEARCH("/",$N3423))</f>
        <v>plays</v>
      </c>
      <c r="S3423" s="9">
        <f>((($J3423/60)/60)/24)+DATE(1970,1,1)</f>
        <v>42037.791238425925</v>
      </c>
      <c r="T3423" s="9">
        <f>((($I3423/60)/60)/24)+DATE(1970,1,1)</f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IF($D3424=0,0,$E3424*100/$D3424)</f>
        <v>109.1</v>
      </c>
      <c r="P3424">
        <f>$E3424/$L3424</f>
        <v>71.152173913043484</v>
      </c>
      <c r="Q3424" t="str">
        <f>LEFT($N3424,SEARCH("/",$N3424) - 1)</f>
        <v>theater</v>
      </c>
      <c r="R3424" t="str">
        <f>RIGHT($N3424,LEN($N3424) - SEARCH("/",$N3424))</f>
        <v>plays</v>
      </c>
      <c r="S3424" s="9">
        <f>((($J3424/60)/60)/24)+DATE(1970,1,1)</f>
        <v>42323.562222222223</v>
      </c>
      <c r="T3424" s="9">
        <f>((($I3424/60)/60)/24)+DATE(1970,1,1)</f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IF($D3425=0,0,$E3425*100/$D3425)</f>
        <v>140</v>
      </c>
      <c r="P3425">
        <f>$E3425/$L3425</f>
        <v>35</v>
      </c>
      <c r="Q3425" t="str">
        <f>LEFT($N3425,SEARCH("/",$N3425) - 1)</f>
        <v>theater</v>
      </c>
      <c r="R3425" t="str">
        <f>RIGHT($N3425,LEN($N3425) - SEARCH("/",$N3425))</f>
        <v>plays</v>
      </c>
      <c r="S3425" s="9">
        <f>((($J3425/60)/60)/24)+DATE(1970,1,1)</f>
        <v>42088.911354166667</v>
      </c>
      <c r="T3425" s="9">
        <f>((($I3425/60)/60)/24)+DATE(1970,1,1)</f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IF($D3426=0,0,$E3426*100/$D3426)</f>
        <v>103.58333333333333</v>
      </c>
      <c r="P3426">
        <f>$E3426/$L3426</f>
        <v>81.776315789473685</v>
      </c>
      <c r="Q3426" t="str">
        <f>LEFT($N3426,SEARCH("/",$N3426) - 1)</f>
        <v>theater</v>
      </c>
      <c r="R3426" t="str">
        <f>RIGHT($N3426,LEN($N3426) - SEARCH("/",$N3426))</f>
        <v>plays</v>
      </c>
      <c r="S3426" s="9">
        <f>((($J3426/60)/60)/24)+DATE(1970,1,1)</f>
        <v>42018.676898148144</v>
      </c>
      <c r="T3426" s="9">
        <f>((($I3426/60)/60)/24)+DATE(1970,1,1)</f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IF($D3427=0,0,$E3427*100/$D3427)</f>
        <v>102.97033333333333</v>
      </c>
      <c r="P3427">
        <f>$E3427/$L3427</f>
        <v>297.02980769230766</v>
      </c>
      <c r="Q3427" t="str">
        <f>LEFT($N3427,SEARCH("/",$N3427) - 1)</f>
        <v>theater</v>
      </c>
      <c r="R3427" t="str">
        <f>RIGHT($N3427,LEN($N3427) - SEARCH("/",$N3427))</f>
        <v>plays</v>
      </c>
      <c r="S3427" s="9">
        <f>((($J3427/60)/60)/24)+DATE(1970,1,1)</f>
        <v>41884.617314814815</v>
      </c>
      <c r="T3427" s="9">
        <f>((($I3427/60)/60)/24)+DATE(1970,1,1)</f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IF($D3428=0,0,$E3428*100/$D3428)</f>
        <v>108.13333333333334</v>
      </c>
      <c r="P3428">
        <f>$E3428/$L3428</f>
        <v>46.609195402298852</v>
      </c>
      <c r="Q3428" t="str">
        <f>LEFT($N3428,SEARCH("/",$N3428) - 1)</f>
        <v>theater</v>
      </c>
      <c r="R3428" t="str">
        <f>RIGHT($N3428,LEN($N3428) - SEARCH("/",$N3428))</f>
        <v>plays</v>
      </c>
      <c r="S3428" s="9">
        <f>((($J3428/60)/60)/24)+DATE(1970,1,1)</f>
        <v>41884.056747685187</v>
      </c>
      <c r="T3428" s="9">
        <f>((($I3428/60)/60)/24)+DATE(1970,1,1)</f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IF($D3429=0,0,$E3429*100/$D3429)</f>
        <v>100</v>
      </c>
      <c r="P3429">
        <f>$E3429/$L3429</f>
        <v>51.724137931034484</v>
      </c>
      <c r="Q3429" t="str">
        <f>LEFT($N3429,SEARCH("/",$N3429) - 1)</f>
        <v>theater</v>
      </c>
      <c r="R3429" t="str">
        <f>RIGHT($N3429,LEN($N3429) - SEARCH("/",$N3429))</f>
        <v>plays</v>
      </c>
      <c r="S3429" s="9">
        <f>((($J3429/60)/60)/24)+DATE(1970,1,1)</f>
        <v>41792.645277777774</v>
      </c>
      <c r="T3429" s="9">
        <f>((($I3429/60)/60)/24)+DATE(1970,1,1)</f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IF($D3430=0,0,$E3430*100/$D3430)</f>
        <v>102.75</v>
      </c>
      <c r="P3430">
        <f>$E3430/$L3430</f>
        <v>40.294117647058826</v>
      </c>
      <c r="Q3430" t="str">
        <f>LEFT($N3430,SEARCH("/",$N3430) - 1)</f>
        <v>theater</v>
      </c>
      <c r="R3430" t="str">
        <f>RIGHT($N3430,LEN($N3430) - SEARCH("/",$N3430))</f>
        <v>plays</v>
      </c>
      <c r="S3430" s="9">
        <f>((($J3430/60)/60)/24)+DATE(1970,1,1)</f>
        <v>42038.720451388886</v>
      </c>
      <c r="T3430" s="9">
        <f>((($I3430/60)/60)/24)+DATE(1970,1,1)</f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IF($D3431=0,0,$E3431*100/$D3431)</f>
        <v>130</v>
      </c>
      <c r="P3431">
        <f>$E3431/$L3431</f>
        <v>16.25</v>
      </c>
      <c r="Q3431" t="str">
        <f>LEFT($N3431,SEARCH("/",$N3431) - 1)</f>
        <v>theater</v>
      </c>
      <c r="R3431" t="str">
        <f>RIGHT($N3431,LEN($N3431) - SEARCH("/",$N3431))</f>
        <v>plays</v>
      </c>
      <c r="S3431" s="9">
        <f>((($J3431/60)/60)/24)+DATE(1970,1,1)</f>
        <v>42662.021539351852</v>
      </c>
      <c r="T3431" s="9">
        <f>((($I3431/60)/60)/24)+DATE(1970,1,1)</f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IF($D3432=0,0,$E3432*100/$D3432)</f>
        <v>108.54949999999998</v>
      </c>
      <c r="P3432">
        <f>$E3432/$L3432</f>
        <v>30.152638888888887</v>
      </c>
      <c r="Q3432" t="str">
        <f>LEFT($N3432,SEARCH("/",$N3432) - 1)</f>
        <v>theater</v>
      </c>
      <c r="R3432" t="str">
        <f>RIGHT($N3432,LEN($N3432) - SEARCH("/",$N3432))</f>
        <v>plays</v>
      </c>
      <c r="S3432" s="9">
        <f>((($J3432/60)/60)/24)+DATE(1970,1,1)</f>
        <v>41820.945613425924</v>
      </c>
      <c r="T3432" s="9">
        <f>((($I3432/60)/60)/24)+DATE(1970,1,1)</f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IF($D3433=0,0,$E3433*100/$D3433)</f>
        <v>100</v>
      </c>
      <c r="P3433">
        <f>$E3433/$L3433</f>
        <v>95.238095238095241</v>
      </c>
      <c r="Q3433" t="str">
        <f>LEFT($N3433,SEARCH("/",$N3433) - 1)</f>
        <v>theater</v>
      </c>
      <c r="R3433" t="str">
        <f>RIGHT($N3433,LEN($N3433) - SEARCH("/",$N3433))</f>
        <v>plays</v>
      </c>
      <c r="S3433" s="9">
        <f>((($J3433/60)/60)/24)+DATE(1970,1,1)</f>
        <v>41839.730937500004</v>
      </c>
      <c r="T3433" s="9">
        <f>((($I3433/60)/60)/24)+DATE(1970,1,1)</f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IF($D3434=0,0,$E3434*100/$D3434)</f>
        <v>109.65</v>
      </c>
      <c r="P3434">
        <f>$E3434/$L3434</f>
        <v>52.214285714285715</v>
      </c>
      <c r="Q3434" t="str">
        <f>LEFT($N3434,SEARCH("/",$N3434) - 1)</f>
        <v>theater</v>
      </c>
      <c r="R3434" t="str">
        <f>RIGHT($N3434,LEN($N3434) - SEARCH("/",$N3434))</f>
        <v>plays</v>
      </c>
      <c r="S3434" s="9">
        <f>((($J3434/60)/60)/24)+DATE(1970,1,1)</f>
        <v>42380.581180555557</v>
      </c>
      <c r="T3434" s="9">
        <f>((($I3434/60)/60)/24)+DATE(1970,1,1)</f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IF($D3435=0,0,$E3435*100/$D3435)</f>
        <v>100.26315789473684</v>
      </c>
      <c r="P3435">
        <f>$E3435/$L3435</f>
        <v>134.1549295774648</v>
      </c>
      <c r="Q3435" t="str">
        <f>LEFT($N3435,SEARCH("/",$N3435) - 1)</f>
        <v>theater</v>
      </c>
      <c r="R3435" t="str">
        <f>RIGHT($N3435,LEN($N3435) - SEARCH("/",$N3435))</f>
        <v>plays</v>
      </c>
      <c r="S3435" s="9">
        <f>((($J3435/60)/60)/24)+DATE(1970,1,1)</f>
        <v>41776.063136574077</v>
      </c>
      <c r="T3435" s="9">
        <f>((($I3435/60)/60)/24)+DATE(1970,1,1)</f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IF($D3436=0,0,$E3436*100/$D3436)</f>
        <v>105.55</v>
      </c>
      <c r="P3436">
        <f>$E3436/$L3436</f>
        <v>62.827380952380949</v>
      </c>
      <c r="Q3436" t="str">
        <f>LEFT($N3436,SEARCH("/",$N3436) - 1)</f>
        <v>theater</v>
      </c>
      <c r="R3436" t="str">
        <f>RIGHT($N3436,LEN($N3436) - SEARCH("/",$N3436))</f>
        <v>plays</v>
      </c>
      <c r="S3436" s="9">
        <f>((($J3436/60)/60)/24)+DATE(1970,1,1)</f>
        <v>41800.380428240744</v>
      </c>
      <c r="T3436" s="9">
        <f>((($I3436/60)/60)/24)+DATE(1970,1,1)</f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IF($D3437=0,0,$E3437*100/$D3437)</f>
        <v>112</v>
      </c>
      <c r="P3437">
        <f>$E3437/$L3437</f>
        <v>58.94736842105263</v>
      </c>
      <c r="Q3437" t="str">
        <f>LEFT($N3437,SEARCH("/",$N3437) - 1)</f>
        <v>theater</v>
      </c>
      <c r="R3437" t="str">
        <f>RIGHT($N3437,LEN($N3437) - SEARCH("/",$N3437))</f>
        <v>plays</v>
      </c>
      <c r="S3437" s="9">
        <f>((($J3437/60)/60)/24)+DATE(1970,1,1)</f>
        <v>42572.61681712963</v>
      </c>
      <c r="T3437" s="9">
        <f>((($I3437/60)/60)/24)+DATE(1970,1,1)</f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IF($D3438=0,0,$E3438*100/$D3438)</f>
        <v>105.9</v>
      </c>
      <c r="P3438">
        <f>$E3438/$L3438</f>
        <v>143.1081081081081</v>
      </c>
      <c r="Q3438" t="str">
        <f>LEFT($N3438,SEARCH("/",$N3438) - 1)</f>
        <v>theater</v>
      </c>
      <c r="R3438" t="str">
        <f>RIGHT($N3438,LEN($N3438) - SEARCH("/",$N3438))</f>
        <v>plays</v>
      </c>
      <c r="S3438" s="9">
        <f>((($J3438/60)/60)/24)+DATE(1970,1,1)</f>
        <v>41851.541585648149</v>
      </c>
      <c r="T3438" s="9">
        <f>((($I3438/60)/60)/24)+DATE(1970,1,1)</f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IF($D3439=0,0,$E3439*100/$D3439)</f>
        <v>101</v>
      </c>
      <c r="P3439">
        <f>$E3439/$L3439</f>
        <v>84.166666666666671</v>
      </c>
      <c r="Q3439" t="str">
        <f>LEFT($N3439,SEARCH("/",$N3439) - 1)</f>
        <v>theater</v>
      </c>
      <c r="R3439" t="str">
        <f>RIGHT($N3439,LEN($N3439) - SEARCH("/",$N3439))</f>
        <v>plays</v>
      </c>
      <c r="S3439" s="9">
        <f>((($J3439/60)/60)/24)+DATE(1970,1,1)</f>
        <v>42205.710879629631</v>
      </c>
      <c r="T3439" s="9">
        <f>((($I3439/60)/60)/24)+DATE(1970,1,1)</f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IF($D3440=0,0,$E3440*100/$D3440)</f>
        <v>104.2</v>
      </c>
      <c r="P3440">
        <f>$E3440/$L3440</f>
        <v>186.07142857142858</v>
      </c>
      <c r="Q3440" t="str">
        <f>LEFT($N3440,SEARCH("/",$N3440) - 1)</f>
        <v>theater</v>
      </c>
      <c r="R3440" t="str">
        <f>RIGHT($N3440,LEN($N3440) - SEARCH("/",$N3440))</f>
        <v>plays</v>
      </c>
      <c r="S3440" s="9">
        <f>((($J3440/60)/60)/24)+DATE(1970,1,1)</f>
        <v>42100.927858796291</v>
      </c>
      <c r="T3440" s="9">
        <f>((($I3440/60)/60)/24)+DATE(1970,1,1)</f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IF($D3441=0,0,$E3441*100/$D3441)</f>
        <v>134.67833333333334</v>
      </c>
      <c r="P3441">
        <f>$E3441/$L3441</f>
        <v>89.785555555555561</v>
      </c>
      <c r="Q3441" t="str">
        <f>LEFT($N3441,SEARCH("/",$N3441) - 1)</f>
        <v>theater</v>
      </c>
      <c r="R3441" t="str">
        <f>RIGHT($N3441,LEN($N3441) - SEARCH("/",$N3441))</f>
        <v>plays</v>
      </c>
      <c r="S3441" s="9">
        <f>((($J3441/60)/60)/24)+DATE(1970,1,1)</f>
        <v>42374.911226851851</v>
      </c>
      <c r="T3441" s="9">
        <f>((($I3441/60)/60)/24)+DATE(1970,1,1)</f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IF($D3442=0,0,$E3442*100/$D3442)</f>
        <v>105.2184</v>
      </c>
      <c r="P3442">
        <f>$E3442/$L3442</f>
        <v>64.157560975609755</v>
      </c>
      <c r="Q3442" t="str">
        <f>LEFT($N3442,SEARCH("/",$N3442) - 1)</f>
        <v>theater</v>
      </c>
      <c r="R3442" t="str">
        <f>RIGHT($N3442,LEN($N3442) - SEARCH("/",$N3442))</f>
        <v>plays</v>
      </c>
      <c r="S3442" s="9">
        <f>((($J3442/60)/60)/24)+DATE(1970,1,1)</f>
        <v>41809.12300925926</v>
      </c>
      <c r="T3442" s="9">
        <f>((($I3442/60)/60)/24)+DATE(1970,1,1)</f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IF($D3443=0,0,$E3443*100/$D3443)</f>
        <v>102.6</v>
      </c>
      <c r="P3443">
        <f>$E3443/$L3443</f>
        <v>59.651162790697676</v>
      </c>
      <c r="Q3443" t="str">
        <f>LEFT($N3443,SEARCH("/",$N3443) - 1)</f>
        <v>theater</v>
      </c>
      <c r="R3443" t="str">
        <f>RIGHT($N3443,LEN($N3443) - SEARCH("/",$N3443))</f>
        <v>plays</v>
      </c>
      <c r="S3443" s="9">
        <f>((($J3443/60)/60)/24)+DATE(1970,1,1)</f>
        <v>42294.429641203707</v>
      </c>
      <c r="T3443" s="9">
        <f>((($I3443/60)/60)/24)+DATE(1970,1,1)</f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IF($D3444=0,0,$E3444*100/$D3444)</f>
        <v>100</v>
      </c>
      <c r="P3444">
        <f>$E3444/$L3444</f>
        <v>31.25</v>
      </c>
      <c r="Q3444" t="str">
        <f>LEFT($N3444,SEARCH("/",$N3444) - 1)</f>
        <v>theater</v>
      </c>
      <c r="R3444" t="str">
        <f>RIGHT($N3444,LEN($N3444) - SEARCH("/",$N3444))</f>
        <v>plays</v>
      </c>
      <c r="S3444" s="9">
        <f>((($J3444/60)/60)/24)+DATE(1970,1,1)</f>
        <v>42124.841111111105</v>
      </c>
      <c r="T3444" s="9">
        <f>((($I3444/60)/60)/24)+DATE(1970,1,1)</f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IF($D3445=0,0,$E3445*100/$D3445)</f>
        <v>185.5</v>
      </c>
      <c r="P3445">
        <f>$E3445/$L3445</f>
        <v>41.222222222222221</v>
      </c>
      <c r="Q3445" t="str">
        <f>LEFT($N3445,SEARCH("/",$N3445) - 1)</f>
        <v>theater</v>
      </c>
      <c r="R3445" t="str">
        <f>RIGHT($N3445,LEN($N3445) - SEARCH("/",$N3445))</f>
        <v>plays</v>
      </c>
      <c r="S3445" s="9">
        <f>((($J3445/60)/60)/24)+DATE(1970,1,1)</f>
        <v>41861.524837962963</v>
      </c>
      <c r="T3445" s="9">
        <f>((($I3445/60)/60)/24)+DATE(1970,1,1)</f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IF($D3446=0,0,$E3446*100/$D3446)</f>
        <v>289</v>
      </c>
      <c r="P3446">
        <f>$E3446/$L3446</f>
        <v>43.35</v>
      </c>
      <c r="Q3446" t="str">
        <f>LEFT($N3446,SEARCH("/",$N3446) - 1)</f>
        <v>theater</v>
      </c>
      <c r="R3446" t="str">
        <f>RIGHT($N3446,LEN($N3446) - SEARCH("/",$N3446))</f>
        <v>plays</v>
      </c>
      <c r="S3446" s="9">
        <f>((($J3446/60)/60)/24)+DATE(1970,1,1)</f>
        <v>42521.291504629626</v>
      </c>
      <c r="T3446" s="9">
        <f>((($I3446/60)/60)/24)+DATE(1970,1,1)</f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IF($D3447=0,0,$E3447*100/$D3447)</f>
        <v>100</v>
      </c>
      <c r="P3447">
        <f>$E3447/$L3447</f>
        <v>64.516129032258064</v>
      </c>
      <c r="Q3447" t="str">
        <f>LEFT($N3447,SEARCH("/",$N3447) - 1)</f>
        <v>theater</v>
      </c>
      <c r="R3447" t="str">
        <f>RIGHT($N3447,LEN($N3447) - SEARCH("/",$N3447))</f>
        <v>plays</v>
      </c>
      <c r="S3447" s="9">
        <f>((($J3447/60)/60)/24)+DATE(1970,1,1)</f>
        <v>42272.530509259261</v>
      </c>
      <c r="T3447" s="9">
        <f>((($I3447/60)/60)/24)+DATE(1970,1,1)</f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IF($D3448=0,0,$E3448*100/$D3448)</f>
        <v>108.2</v>
      </c>
      <c r="P3448">
        <f>$E3448/$L3448</f>
        <v>43.28</v>
      </c>
      <c r="Q3448" t="str">
        <f>LEFT($N3448,SEARCH("/",$N3448) - 1)</f>
        <v>theater</v>
      </c>
      <c r="R3448" t="str">
        <f>RIGHT($N3448,LEN($N3448) - SEARCH("/",$N3448))</f>
        <v>plays</v>
      </c>
      <c r="S3448" s="9">
        <f>((($J3448/60)/60)/24)+DATE(1970,1,1)</f>
        <v>42016.832465277781</v>
      </c>
      <c r="T3448" s="9">
        <f>((($I3448/60)/60)/24)+DATE(1970,1,1)</f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IF($D3449=0,0,$E3449*100/$D3449)</f>
        <v>107.8</v>
      </c>
      <c r="P3449">
        <f>$E3449/$L3449</f>
        <v>77</v>
      </c>
      <c r="Q3449" t="str">
        <f>LEFT($N3449,SEARCH("/",$N3449) - 1)</f>
        <v>theater</v>
      </c>
      <c r="R3449" t="str">
        <f>RIGHT($N3449,LEN($N3449) - SEARCH("/",$N3449))</f>
        <v>plays</v>
      </c>
      <c r="S3449" s="9">
        <f>((($J3449/60)/60)/24)+DATE(1970,1,1)</f>
        <v>42402.889027777783</v>
      </c>
      <c r="T3449" s="9">
        <f>((($I3449/60)/60)/24)+DATE(1970,1,1)</f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IF($D3450=0,0,$E3450*100/$D3450)</f>
        <v>109.76190476190476</v>
      </c>
      <c r="P3450">
        <f>$E3450/$L3450</f>
        <v>51.222222222222221</v>
      </c>
      <c r="Q3450" t="str">
        <f>LEFT($N3450,SEARCH("/",$N3450) - 1)</f>
        <v>theater</v>
      </c>
      <c r="R3450" t="str">
        <f>RIGHT($N3450,LEN($N3450) - SEARCH("/",$N3450))</f>
        <v>plays</v>
      </c>
      <c r="S3450" s="9">
        <f>((($J3450/60)/60)/24)+DATE(1970,1,1)</f>
        <v>41960.119085648148</v>
      </c>
      <c r="T3450" s="9">
        <f>((($I3450/60)/60)/24)+DATE(1970,1,1)</f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IF($D3451=0,0,$E3451*100/$D3451)</f>
        <v>170.625</v>
      </c>
      <c r="P3451">
        <f>$E3451/$L3451</f>
        <v>68.25</v>
      </c>
      <c r="Q3451" t="str">
        <f>LEFT($N3451,SEARCH("/",$N3451) - 1)</f>
        <v>theater</v>
      </c>
      <c r="R3451" t="str">
        <f>RIGHT($N3451,LEN($N3451) - SEARCH("/",$N3451))</f>
        <v>plays</v>
      </c>
      <c r="S3451" s="9">
        <f>((($J3451/60)/60)/24)+DATE(1970,1,1)</f>
        <v>42532.052523148144</v>
      </c>
      <c r="T3451" s="9">
        <f>((($I3451/60)/60)/24)+DATE(1970,1,1)</f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IF($D3452=0,0,$E3452*100/$D3452)</f>
        <v>152</v>
      </c>
      <c r="P3452">
        <f>$E3452/$L3452</f>
        <v>19.487179487179485</v>
      </c>
      <c r="Q3452" t="str">
        <f>LEFT($N3452,SEARCH("/",$N3452) - 1)</f>
        <v>theater</v>
      </c>
      <c r="R3452" t="str">
        <f>RIGHT($N3452,LEN($N3452) - SEARCH("/",$N3452))</f>
        <v>plays</v>
      </c>
      <c r="S3452" s="9">
        <f>((($J3452/60)/60)/24)+DATE(1970,1,1)</f>
        <v>42036.704525462963</v>
      </c>
      <c r="T3452" s="9">
        <f>((($I3452/60)/60)/24)+DATE(1970,1,1)</f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IF($D3453=0,0,$E3453*100/$D3453)</f>
        <v>101.23076923076923</v>
      </c>
      <c r="P3453">
        <f>$E3453/$L3453</f>
        <v>41.125</v>
      </c>
      <c r="Q3453" t="str">
        <f>LEFT($N3453,SEARCH("/",$N3453) - 1)</f>
        <v>theater</v>
      </c>
      <c r="R3453" t="str">
        <f>RIGHT($N3453,LEN($N3453) - SEARCH("/",$N3453))</f>
        <v>plays</v>
      </c>
      <c r="S3453" s="9">
        <f>((($J3453/60)/60)/24)+DATE(1970,1,1)</f>
        <v>42088.723692129628</v>
      </c>
      <c r="T3453" s="9">
        <f>((($I3453/60)/60)/24)+DATE(1970,1,1)</f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IF($D3454=0,0,$E3454*100/$D3454)</f>
        <v>153.19999999999999</v>
      </c>
      <c r="P3454">
        <f>$E3454/$L3454</f>
        <v>41.405405405405403</v>
      </c>
      <c r="Q3454" t="str">
        <f>LEFT($N3454,SEARCH("/",$N3454) - 1)</f>
        <v>theater</v>
      </c>
      <c r="R3454" t="str">
        <f>RIGHT($N3454,LEN($N3454) - SEARCH("/",$N3454))</f>
        <v>plays</v>
      </c>
      <c r="S3454" s="9">
        <f>((($J3454/60)/60)/24)+DATE(1970,1,1)</f>
        <v>41820.639189814814</v>
      </c>
      <c r="T3454" s="9">
        <f>((($I3454/60)/60)/24)+DATE(1970,1,1)</f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IF($D3455=0,0,$E3455*100/$D3455)</f>
        <v>128.33333333333334</v>
      </c>
      <c r="P3455">
        <f>$E3455/$L3455</f>
        <v>27.5</v>
      </c>
      <c r="Q3455" t="str">
        <f>LEFT($N3455,SEARCH("/",$N3455) - 1)</f>
        <v>theater</v>
      </c>
      <c r="R3455" t="str">
        <f>RIGHT($N3455,LEN($N3455) - SEARCH("/",$N3455))</f>
        <v>plays</v>
      </c>
      <c r="S3455" s="9">
        <f>((($J3455/60)/60)/24)+DATE(1970,1,1)</f>
        <v>42535.97865740741</v>
      </c>
      <c r="T3455" s="9">
        <f>((($I3455/60)/60)/24)+DATE(1970,1,1)</f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IF($D3456=0,0,$E3456*100/$D3456)</f>
        <v>100.71428571428571</v>
      </c>
      <c r="P3456">
        <f>$E3456/$L3456</f>
        <v>33.571428571428569</v>
      </c>
      <c r="Q3456" t="str">
        <f>LEFT($N3456,SEARCH("/",$N3456) - 1)</f>
        <v>theater</v>
      </c>
      <c r="R3456" t="str">
        <f>RIGHT($N3456,LEN($N3456) - SEARCH("/",$N3456))</f>
        <v>plays</v>
      </c>
      <c r="S3456" s="9">
        <f>((($J3456/60)/60)/24)+DATE(1970,1,1)</f>
        <v>41821.698599537034</v>
      </c>
      <c r="T3456" s="9">
        <f>((($I3456/60)/60)/24)+DATE(1970,1,1)</f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IF($D3457=0,0,$E3457*100/$D3457)</f>
        <v>100.65</v>
      </c>
      <c r="P3457">
        <f>$E3457/$L3457</f>
        <v>145.86956521739131</v>
      </c>
      <c r="Q3457" t="str">
        <f>LEFT($N3457,SEARCH("/",$N3457) - 1)</f>
        <v>theater</v>
      </c>
      <c r="R3457" t="str">
        <f>RIGHT($N3457,LEN($N3457) - SEARCH("/",$N3457))</f>
        <v>plays</v>
      </c>
      <c r="S3457" s="9">
        <f>((($J3457/60)/60)/24)+DATE(1970,1,1)</f>
        <v>42626.7503125</v>
      </c>
      <c r="T3457" s="9">
        <f>((($I3457/60)/60)/24)+DATE(1970,1,1)</f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IF($D3458=0,0,$E3458*100/$D3458)</f>
        <v>191.3</v>
      </c>
      <c r="P3458">
        <f>$E3458/$L3458</f>
        <v>358.6875</v>
      </c>
      <c r="Q3458" t="str">
        <f>LEFT($N3458,SEARCH("/",$N3458) - 1)</f>
        <v>theater</v>
      </c>
      <c r="R3458" t="str">
        <f>RIGHT($N3458,LEN($N3458) - SEARCH("/",$N3458))</f>
        <v>plays</v>
      </c>
      <c r="S3458" s="9">
        <f>((($J3458/60)/60)/24)+DATE(1970,1,1)</f>
        <v>41821.205636574072</v>
      </c>
      <c r="T3458" s="9">
        <f>((($I3458/60)/60)/24)+DATE(1970,1,1)</f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IF($D3459=0,0,$E3459*100/$D3459)</f>
        <v>140.19999999999999</v>
      </c>
      <c r="P3459">
        <f>$E3459/$L3459</f>
        <v>50.981818181818184</v>
      </c>
      <c r="Q3459" t="str">
        <f>LEFT($N3459,SEARCH("/",$N3459) - 1)</f>
        <v>theater</v>
      </c>
      <c r="R3459" t="str">
        <f>RIGHT($N3459,LEN($N3459) - SEARCH("/",$N3459))</f>
        <v>plays</v>
      </c>
      <c r="S3459" s="9">
        <f>((($J3459/60)/60)/24)+DATE(1970,1,1)</f>
        <v>42016.706678240742</v>
      </c>
      <c r="T3459" s="9">
        <f>((($I3459/60)/60)/24)+DATE(1970,1,1)</f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IF($D3460=0,0,$E3460*100/$D3460)</f>
        <v>124.33537832310839</v>
      </c>
      <c r="P3460">
        <f>$E3460/$L3460</f>
        <v>45.037037037037038</v>
      </c>
      <c r="Q3460" t="str">
        <f>LEFT($N3460,SEARCH("/",$N3460) - 1)</f>
        <v>theater</v>
      </c>
      <c r="R3460" t="str">
        <f>RIGHT($N3460,LEN($N3460) - SEARCH("/",$N3460))</f>
        <v>plays</v>
      </c>
      <c r="S3460" s="9">
        <f>((($J3460/60)/60)/24)+DATE(1970,1,1)</f>
        <v>42011.202581018515</v>
      </c>
      <c r="T3460" s="9">
        <f>((($I3460/60)/60)/24)+DATE(1970,1,1)</f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IF($D3461=0,0,$E3461*100/$D3461)</f>
        <v>126.2</v>
      </c>
      <c r="P3461">
        <f>$E3461/$L3461</f>
        <v>17.527777777777779</v>
      </c>
      <c r="Q3461" t="str">
        <f>LEFT($N3461,SEARCH("/",$N3461) - 1)</f>
        <v>theater</v>
      </c>
      <c r="R3461" t="str">
        <f>RIGHT($N3461,LEN($N3461) - SEARCH("/",$N3461))</f>
        <v>plays</v>
      </c>
      <c r="S3461" s="9">
        <f>((($J3461/60)/60)/24)+DATE(1970,1,1)</f>
        <v>42480.479861111111</v>
      </c>
      <c r="T3461" s="9">
        <f>((($I3461/60)/60)/24)+DATE(1970,1,1)</f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IF($D3462=0,0,$E3462*100/$D3462)</f>
        <v>190</v>
      </c>
      <c r="P3462">
        <f>$E3462/$L3462</f>
        <v>50</v>
      </c>
      <c r="Q3462" t="str">
        <f>LEFT($N3462,SEARCH("/",$N3462) - 1)</f>
        <v>theater</v>
      </c>
      <c r="R3462" t="str">
        <f>RIGHT($N3462,LEN($N3462) - SEARCH("/",$N3462))</f>
        <v>plays</v>
      </c>
      <c r="S3462" s="9">
        <f>((($J3462/60)/60)/24)+DATE(1970,1,1)</f>
        <v>41852.527222222219</v>
      </c>
      <c r="T3462" s="9">
        <f>((($I3462/60)/60)/24)+DATE(1970,1,1)</f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IF($D3463=0,0,$E3463*100/$D3463)</f>
        <v>139</v>
      </c>
      <c r="P3463">
        <f>$E3463/$L3463</f>
        <v>57.916666666666664</v>
      </c>
      <c r="Q3463" t="str">
        <f>LEFT($N3463,SEARCH("/",$N3463) - 1)</f>
        <v>theater</v>
      </c>
      <c r="R3463" t="str">
        <f>RIGHT($N3463,LEN($N3463) - SEARCH("/",$N3463))</f>
        <v>plays</v>
      </c>
      <c r="S3463" s="9">
        <f>((($J3463/60)/60)/24)+DATE(1970,1,1)</f>
        <v>42643.632858796293</v>
      </c>
      <c r="T3463" s="9">
        <f>((($I3463/60)/60)/24)+DATE(1970,1,1)</f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IF($D3464=0,0,$E3464*100/$D3464)</f>
        <v>202</v>
      </c>
      <c r="P3464">
        <f>$E3464/$L3464</f>
        <v>29.705882352941178</v>
      </c>
      <c r="Q3464" t="str">
        <f>LEFT($N3464,SEARCH("/",$N3464) - 1)</f>
        <v>theater</v>
      </c>
      <c r="R3464" t="str">
        <f>RIGHT($N3464,LEN($N3464) - SEARCH("/",$N3464))</f>
        <v>plays</v>
      </c>
      <c r="S3464" s="9">
        <f>((($J3464/60)/60)/24)+DATE(1970,1,1)</f>
        <v>42179.898472222223</v>
      </c>
      <c r="T3464" s="9">
        <f>((($I3464/60)/60)/24)+DATE(1970,1,1)</f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IF($D3465=0,0,$E3465*100/$D3465)</f>
        <v>103.38</v>
      </c>
      <c r="P3465">
        <f>$E3465/$L3465</f>
        <v>90.684210526315795</v>
      </c>
      <c r="Q3465" t="str">
        <f>LEFT($N3465,SEARCH("/",$N3465) - 1)</f>
        <v>theater</v>
      </c>
      <c r="R3465" t="str">
        <f>RIGHT($N3465,LEN($N3465) - SEARCH("/",$N3465))</f>
        <v>plays</v>
      </c>
      <c r="S3465" s="9">
        <f>((($J3465/60)/60)/24)+DATE(1970,1,1)</f>
        <v>42612.918807870374</v>
      </c>
      <c r="T3465" s="9">
        <f>((($I3465/60)/60)/24)+DATE(1970,1,1)</f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IF($D3466=0,0,$E3466*100/$D3466)</f>
        <v>102.3236</v>
      </c>
      <c r="P3466">
        <f>$E3466/$L3466</f>
        <v>55.012688172043013</v>
      </c>
      <c r="Q3466" t="str">
        <f>LEFT($N3466,SEARCH("/",$N3466) - 1)</f>
        <v>theater</v>
      </c>
      <c r="R3466" t="str">
        <f>RIGHT($N3466,LEN($N3466) - SEARCH("/",$N3466))</f>
        <v>plays</v>
      </c>
      <c r="S3466" s="9">
        <f>((($J3466/60)/60)/24)+DATE(1970,1,1)</f>
        <v>42575.130057870367</v>
      </c>
      <c r="T3466" s="9">
        <f>((($I3466/60)/60)/24)+DATE(1970,1,1)</f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IF($D3467=0,0,$E3467*100/$D3467)</f>
        <v>103</v>
      </c>
      <c r="P3467">
        <f>$E3467/$L3467</f>
        <v>57.222222222222221</v>
      </c>
      <c r="Q3467" t="str">
        <f>LEFT($N3467,SEARCH("/",$N3467) - 1)</f>
        <v>theater</v>
      </c>
      <c r="R3467" t="str">
        <f>RIGHT($N3467,LEN($N3467) - SEARCH("/",$N3467))</f>
        <v>plays</v>
      </c>
      <c r="S3467" s="9">
        <f>((($J3467/60)/60)/24)+DATE(1970,1,1)</f>
        <v>42200.625833333332</v>
      </c>
      <c r="T3467" s="9">
        <f>((($I3467/60)/60)/24)+DATE(1970,1,1)</f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IF($D3468=0,0,$E3468*100/$D3468)</f>
        <v>127.14285714285714</v>
      </c>
      <c r="P3468">
        <f>$E3468/$L3468</f>
        <v>72.950819672131146</v>
      </c>
      <c r="Q3468" t="str">
        <f>LEFT($N3468,SEARCH("/",$N3468) - 1)</f>
        <v>theater</v>
      </c>
      <c r="R3468" t="str">
        <f>RIGHT($N3468,LEN($N3468) - SEARCH("/",$N3468))</f>
        <v>plays</v>
      </c>
      <c r="S3468" s="9">
        <f>((($J3468/60)/60)/24)+DATE(1970,1,1)</f>
        <v>42420.019097222219</v>
      </c>
      <c r="T3468" s="9">
        <f>((($I3468/60)/60)/24)+DATE(1970,1,1)</f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IF($D3469=0,0,$E3469*100/$D3469)</f>
        <v>101</v>
      </c>
      <c r="P3469">
        <f>$E3469/$L3469</f>
        <v>64.468085106382972</v>
      </c>
      <c r="Q3469" t="str">
        <f>LEFT($N3469,SEARCH("/",$N3469) - 1)</f>
        <v>theater</v>
      </c>
      <c r="R3469" t="str">
        <f>RIGHT($N3469,LEN($N3469) - SEARCH("/",$N3469))</f>
        <v>plays</v>
      </c>
      <c r="S3469" s="9">
        <f>((($J3469/60)/60)/24)+DATE(1970,1,1)</f>
        <v>42053.671666666662</v>
      </c>
      <c r="T3469" s="9">
        <f>((($I3469/60)/60)/24)+DATE(1970,1,1)</f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IF($D3470=0,0,$E3470*100/$D3470)</f>
        <v>121.78</v>
      </c>
      <c r="P3470">
        <f>$E3470/$L3470</f>
        <v>716.35294117647061</v>
      </c>
      <c r="Q3470" t="str">
        <f>LEFT($N3470,SEARCH("/",$N3470) - 1)</f>
        <v>theater</v>
      </c>
      <c r="R3470" t="str">
        <f>RIGHT($N3470,LEN($N3470) - SEARCH("/",$N3470))</f>
        <v>plays</v>
      </c>
      <c r="S3470" s="9">
        <f>((($J3470/60)/60)/24)+DATE(1970,1,1)</f>
        <v>42605.765381944439</v>
      </c>
      <c r="T3470" s="9">
        <f>((($I3470/60)/60)/24)+DATE(1970,1,1)</f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IF($D3471=0,0,$E3471*100/$D3471)</f>
        <v>113.39285714285714</v>
      </c>
      <c r="P3471">
        <f>$E3471/$L3471</f>
        <v>50.396825396825399</v>
      </c>
      <c r="Q3471" t="str">
        <f>LEFT($N3471,SEARCH("/",$N3471) - 1)</f>
        <v>theater</v>
      </c>
      <c r="R3471" t="str">
        <f>RIGHT($N3471,LEN($N3471) - SEARCH("/",$N3471))</f>
        <v>plays</v>
      </c>
      <c r="S3471" s="9">
        <f>((($J3471/60)/60)/24)+DATE(1970,1,1)</f>
        <v>42458.641724537039</v>
      </c>
      <c r="T3471" s="9">
        <f>((($I3471/60)/60)/24)+DATE(1970,1,1)</f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IF($D3472=0,0,$E3472*100/$D3472)</f>
        <v>150</v>
      </c>
      <c r="P3472">
        <f>$E3472/$L3472</f>
        <v>41.666666666666664</v>
      </c>
      <c r="Q3472" t="str">
        <f>LEFT($N3472,SEARCH("/",$N3472) - 1)</f>
        <v>theater</v>
      </c>
      <c r="R3472" t="str">
        <f>RIGHT($N3472,LEN($N3472) - SEARCH("/",$N3472))</f>
        <v>plays</v>
      </c>
      <c r="S3472" s="9">
        <f>((($J3472/60)/60)/24)+DATE(1970,1,1)</f>
        <v>42529.022013888884</v>
      </c>
      <c r="T3472" s="9">
        <f>((($I3472/60)/60)/24)+DATE(1970,1,1)</f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IF($D3473=0,0,$E3473*100/$D3473)</f>
        <v>214.6</v>
      </c>
      <c r="P3473">
        <f>$E3473/$L3473</f>
        <v>35.766666666666666</v>
      </c>
      <c r="Q3473" t="str">
        <f>LEFT($N3473,SEARCH("/",$N3473) - 1)</f>
        <v>theater</v>
      </c>
      <c r="R3473" t="str">
        <f>RIGHT($N3473,LEN($N3473) - SEARCH("/",$N3473))</f>
        <v>plays</v>
      </c>
      <c r="S3473" s="9">
        <f>((($J3473/60)/60)/24)+DATE(1970,1,1)</f>
        <v>41841.820486111108</v>
      </c>
      <c r="T3473" s="9">
        <f>((($I3473/60)/60)/24)+DATE(1970,1,1)</f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IF($D3474=0,0,$E3474*100/$D3474)</f>
        <v>102.05</v>
      </c>
      <c r="P3474">
        <f>$E3474/$L3474</f>
        <v>88.739130434782609</v>
      </c>
      <c r="Q3474" t="str">
        <f>LEFT($N3474,SEARCH("/",$N3474) - 1)</f>
        <v>theater</v>
      </c>
      <c r="R3474" t="str">
        <f>RIGHT($N3474,LEN($N3474) - SEARCH("/",$N3474))</f>
        <v>plays</v>
      </c>
      <c r="S3474" s="9">
        <f>((($J3474/60)/60)/24)+DATE(1970,1,1)</f>
        <v>41928.170497685183</v>
      </c>
      <c r="T3474" s="9">
        <f>((($I3474/60)/60)/24)+DATE(1970,1,1)</f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IF($D3475=0,0,$E3475*100/$D3475)</f>
        <v>100</v>
      </c>
      <c r="P3475">
        <f>$E3475/$L3475</f>
        <v>148.4848484848485</v>
      </c>
      <c r="Q3475" t="str">
        <f>LEFT($N3475,SEARCH("/",$N3475) - 1)</f>
        <v>theater</v>
      </c>
      <c r="R3475" t="str">
        <f>RIGHT($N3475,LEN($N3475) - SEARCH("/",$N3475))</f>
        <v>plays</v>
      </c>
      <c r="S3475" s="9">
        <f>((($J3475/60)/60)/24)+DATE(1970,1,1)</f>
        <v>42062.834444444445</v>
      </c>
      <c r="T3475" s="9">
        <f>((($I3475/60)/60)/24)+DATE(1970,1,1)</f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IF($D3476=0,0,$E3476*100/$D3476)</f>
        <v>101</v>
      </c>
      <c r="P3476">
        <f>$E3476/$L3476</f>
        <v>51.794871794871796</v>
      </c>
      <c r="Q3476" t="str">
        <f>LEFT($N3476,SEARCH("/",$N3476) - 1)</f>
        <v>theater</v>
      </c>
      <c r="R3476" t="str">
        <f>RIGHT($N3476,LEN($N3476) - SEARCH("/",$N3476))</f>
        <v>plays</v>
      </c>
      <c r="S3476" s="9">
        <f>((($J3476/60)/60)/24)+DATE(1970,1,1)</f>
        <v>42541.501516203702</v>
      </c>
      <c r="T3476" s="9">
        <f>((($I3476/60)/60)/24)+DATE(1970,1,1)</f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IF($D3477=0,0,$E3477*100/$D3477)</f>
        <v>113.33333333333333</v>
      </c>
      <c r="P3477">
        <f>$E3477/$L3477</f>
        <v>20</v>
      </c>
      <c r="Q3477" t="str">
        <f>LEFT($N3477,SEARCH("/",$N3477) - 1)</f>
        <v>theater</v>
      </c>
      <c r="R3477" t="str">
        <f>RIGHT($N3477,LEN($N3477) - SEARCH("/",$N3477))</f>
        <v>plays</v>
      </c>
      <c r="S3477" s="9">
        <f>((($J3477/60)/60)/24)+DATE(1970,1,1)</f>
        <v>41918.880833333329</v>
      </c>
      <c r="T3477" s="9">
        <f>((($I3477/60)/60)/24)+DATE(1970,1,1)</f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IF($D3478=0,0,$E3478*100/$D3478)</f>
        <v>104</v>
      </c>
      <c r="P3478">
        <f>$E3478/$L3478</f>
        <v>52</v>
      </c>
      <c r="Q3478" t="str">
        <f>LEFT($N3478,SEARCH("/",$N3478) - 1)</f>
        <v>theater</v>
      </c>
      <c r="R3478" t="str">
        <f>RIGHT($N3478,LEN($N3478) - SEARCH("/",$N3478))</f>
        <v>plays</v>
      </c>
      <c r="S3478" s="9">
        <f>((($J3478/60)/60)/24)+DATE(1970,1,1)</f>
        <v>41921.279976851853</v>
      </c>
      <c r="T3478" s="9">
        <f>((($I3478/60)/60)/24)+DATE(1970,1,1)</f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IF($D3479=0,0,$E3479*100/$D3479)</f>
        <v>115.33333333333333</v>
      </c>
      <c r="P3479">
        <f>$E3479/$L3479</f>
        <v>53.230769230769234</v>
      </c>
      <c r="Q3479" t="str">
        <f>LEFT($N3479,SEARCH("/",$N3479) - 1)</f>
        <v>theater</v>
      </c>
      <c r="R3479" t="str">
        <f>RIGHT($N3479,LEN($N3479) - SEARCH("/",$N3479))</f>
        <v>plays</v>
      </c>
      <c r="S3479" s="9">
        <f>((($J3479/60)/60)/24)+DATE(1970,1,1)</f>
        <v>42128.736608796295</v>
      </c>
      <c r="T3479" s="9">
        <f>((($I3479/60)/60)/24)+DATE(1970,1,1)</f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IF($D3480=0,0,$E3480*100/$D3480)</f>
        <v>112.85</v>
      </c>
      <c r="P3480">
        <f>$E3480/$L3480</f>
        <v>39.596491228070178</v>
      </c>
      <c r="Q3480" t="str">
        <f>LEFT($N3480,SEARCH("/",$N3480) - 1)</f>
        <v>theater</v>
      </c>
      <c r="R3480" t="str">
        <f>RIGHT($N3480,LEN($N3480) - SEARCH("/",$N3480))</f>
        <v>plays</v>
      </c>
      <c r="S3480" s="9">
        <f>((($J3480/60)/60)/24)+DATE(1970,1,1)</f>
        <v>42053.916921296302</v>
      </c>
      <c r="T3480" s="9">
        <f>((($I3480/60)/60)/24)+DATE(1970,1,1)</f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IF($D3481=0,0,$E3481*100/$D3481)</f>
        <v>127.86666666666666</v>
      </c>
      <c r="P3481">
        <f>$E3481/$L3481</f>
        <v>34.25</v>
      </c>
      <c r="Q3481" t="str">
        <f>LEFT($N3481,SEARCH("/",$N3481) - 1)</f>
        <v>theater</v>
      </c>
      <c r="R3481" t="str">
        <f>RIGHT($N3481,LEN($N3481) - SEARCH("/",$N3481))</f>
        <v>plays</v>
      </c>
      <c r="S3481" s="9">
        <f>((($J3481/60)/60)/24)+DATE(1970,1,1)</f>
        <v>41781.855092592588</v>
      </c>
      <c r="T3481" s="9">
        <f>((($I3481/60)/60)/24)+DATE(1970,1,1)</f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IF($D3482=0,0,$E3482*100/$D3482)</f>
        <v>142.66666666666666</v>
      </c>
      <c r="P3482">
        <f>$E3482/$L3482</f>
        <v>164.61538461538461</v>
      </c>
      <c r="Q3482" t="str">
        <f>LEFT($N3482,SEARCH("/",$N3482) - 1)</f>
        <v>theater</v>
      </c>
      <c r="R3482" t="str">
        <f>RIGHT($N3482,LEN($N3482) - SEARCH("/",$N3482))</f>
        <v>plays</v>
      </c>
      <c r="S3482" s="9">
        <f>((($J3482/60)/60)/24)+DATE(1970,1,1)</f>
        <v>42171.317442129628</v>
      </c>
      <c r="T3482" s="9">
        <f>((($I3482/60)/60)/24)+DATE(1970,1,1)</f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IF($D3483=0,0,$E3483*100/$D3483)</f>
        <v>118.8</v>
      </c>
      <c r="P3483">
        <f>$E3483/$L3483</f>
        <v>125.05263157894737</v>
      </c>
      <c r="Q3483" t="str">
        <f>LEFT($N3483,SEARCH("/",$N3483) - 1)</f>
        <v>theater</v>
      </c>
      <c r="R3483" t="str">
        <f>RIGHT($N3483,LEN($N3483) - SEARCH("/",$N3483))</f>
        <v>plays</v>
      </c>
      <c r="S3483" s="9">
        <f>((($J3483/60)/60)/24)+DATE(1970,1,1)</f>
        <v>41989.24754629629</v>
      </c>
      <c r="T3483" s="9">
        <f>((($I3483/60)/60)/24)+DATE(1970,1,1)</f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IF($D3484=0,0,$E3484*100/$D3484)</f>
        <v>138.33333333333334</v>
      </c>
      <c r="P3484">
        <f>$E3484/$L3484</f>
        <v>51.875</v>
      </c>
      <c r="Q3484" t="str">
        <f>LEFT($N3484,SEARCH("/",$N3484) - 1)</f>
        <v>theater</v>
      </c>
      <c r="R3484" t="str">
        <f>RIGHT($N3484,LEN($N3484) - SEARCH("/",$N3484))</f>
        <v>plays</v>
      </c>
      <c r="S3484" s="9">
        <f>((($J3484/60)/60)/24)+DATE(1970,1,1)</f>
        <v>41796.771597222221</v>
      </c>
      <c r="T3484" s="9">
        <f>((($I3484/60)/60)/24)+DATE(1970,1,1)</f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IF($D3485=0,0,$E3485*100/$D3485)</f>
        <v>159.9402985074627</v>
      </c>
      <c r="P3485">
        <f>$E3485/$L3485</f>
        <v>40.285714285714285</v>
      </c>
      <c r="Q3485" t="str">
        <f>LEFT($N3485,SEARCH("/",$N3485) - 1)</f>
        <v>theater</v>
      </c>
      <c r="R3485" t="str">
        <f>RIGHT($N3485,LEN($N3485) - SEARCH("/",$N3485))</f>
        <v>plays</v>
      </c>
      <c r="S3485" s="9">
        <f>((($J3485/60)/60)/24)+DATE(1970,1,1)</f>
        <v>41793.668761574074</v>
      </c>
      <c r="T3485" s="9">
        <f>((($I3485/60)/60)/24)+DATE(1970,1,1)</f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IF($D3486=0,0,$E3486*100/$D3486)</f>
        <v>114.24</v>
      </c>
      <c r="P3486">
        <f>$E3486/$L3486</f>
        <v>64.909090909090907</v>
      </c>
      <c r="Q3486" t="str">
        <f>LEFT($N3486,SEARCH("/",$N3486) - 1)</f>
        <v>theater</v>
      </c>
      <c r="R3486" t="str">
        <f>RIGHT($N3486,LEN($N3486) - SEARCH("/",$N3486))</f>
        <v>plays</v>
      </c>
      <c r="S3486" s="9">
        <f>((($J3486/60)/60)/24)+DATE(1970,1,1)</f>
        <v>42506.760405092587</v>
      </c>
      <c r="T3486" s="9">
        <f>((($I3486/60)/60)/24)+DATE(1970,1,1)</f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IF($D3487=0,0,$E3487*100/$D3487)</f>
        <v>100.60606060606061</v>
      </c>
      <c r="P3487">
        <f>$E3487/$L3487</f>
        <v>55.333333333333336</v>
      </c>
      <c r="Q3487" t="str">
        <f>LEFT($N3487,SEARCH("/",$N3487) - 1)</f>
        <v>theater</v>
      </c>
      <c r="R3487" t="str">
        <f>RIGHT($N3487,LEN($N3487) - SEARCH("/",$N3487))</f>
        <v>plays</v>
      </c>
      <c r="S3487" s="9">
        <f>((($J3487/60)/60)/24)+DATE(1970,1,1)</f>
        <v>42372.693055555559</v>
      </c>
      <c r="T3487" s="9">
        <f>((($I3487/60)/60)/24)+DATE(1970,1,1)</f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IF($D3488=0,0,$E3488*100/$D3488)</f>
        <v>155.19999999999999</v>
      </c>
      <c r="P3488">
        <f>$E3488/$L3488</f>
        <v>83.142857142857139</v>
      </c>
      <c r="Q3488" t="str">
        <f>LEFT($N3488,SEARCH("/",$N3488) - 1)</f>
        <v>theater</v>
      </c>
      <c r="R3488" t="str">
        <f>RIGHT($N3488,LEN($N3488) - SEARCH("/",$N3488))</f>
        <v>plays</v>
      </c>
      <c r="S3488" s="9">
        <f>((($J3488/60)/60)/24)+DATE(1970,1,1)</f>
        <v>42126.87501157407</v>
      </c>
      <c r="T3488" s="9">
        <f>((($I3488/60)/60)/24)+DATE(1970,1,1)</f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IF($D3489=0,0,$E3489*100/$D3489)</f>
        <v>127.75</v>
      </c>
      <c r="P3489">
        <f>$E3489/$L3489</f>
        <v>38.712121212121211</v>
      </c>
      <c r="Q3489" t="str">
        <f>LEFT($N3489,SEARCH("/",$N3489) - 1)</f>
        <v>theater</v>
      </c>
      <c r="R3489" t="str">
        <f>RIGHT($N3489,LEN($N3489) - SEARCH("/",$N3489))</f>
        <v>plays</v>
      </c>
      <c r="S3489" s="9">
        <f>((($J3489/60)/60)/24)+DATE(1970,1,1)</f>
        <v>42149.940416666665</v>
      </c>
      <c r="T3489" s="9">
        <f>((($I3489/60)/60)/24)+DATE(1970,1,1)</f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IF($D3490=0,0,$E3490*100/$D3490)</f>
        <v>121.2</v>
      </c>
      <c r="P3490">
        <f>$E3490/$L3490</f>
        <v>125.37931034482759</v>
      </c>
      <c r="Q3490" t="str">
        <f>LEFT($N3490,SEARCH("/",$N3490) - 1)</f>
        <v>theater</v>
      </c>
      <c r="R3490" t="str">
        <f>RIGHT($N3490,LEN($N3490) - SEARCH("/",$N3490))</f>
        <v>plays</v>
      </c>
      <c r="S3490" s="9">
        <f>((($J3490/60)/60)/24)+DATE(1970,1,1)</f>
        <v>42087.768055555556</v>
      </c>
      <c r="T3490" s="9">
        <f>((($I3490/60)/60)/24)+DATE(1970,1,1)</f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IF($D3491=0,0,$E3491*100/$D3491)</f>
        <v>112.7</v>
      </c>
      <c r="P3491">
        <f>$E3491/$L3491</f>
        <v>78.263888888888886</v>
      </c>
      <c r="Q3491" t="str">
        <f>LEFT($N3491,SEARCH("/",$N3491) - 1)</f>
        <v>theater</v>
      </c>
      <c r="R3491" t="str">
        <f>RIGHT($N3491,LEN($N3491) - SEARCH("/",$N3491))</f>
        <v>plays</v>
      </c>
      <c r="S3491" s="9">
        <f>((($J3491/60)/60)/24)+DATE(1970,1,1)</f>
        <v>41753.635775462964</v>
      </c>
      <c r="T3491" s="9">
        <f>((($I3491/60)/60)/24)+DATE(1970,1,1)</f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IF($D3492=0,0,$E3492*100/$D3492)</f>
        <v>127.5</v>
      </c>
      <c r="P3492">
        <f>$E3492/$L3492</f>
        <v>47.222222222222221</v>
      </c>
      <c r="Q3492" t="str">
        <f>LEFT($N3492,SEARCH("/",$N3492) - 1)</f>
        <v>theater</v>
      </c>
      <c r="R3492" t="str">
        <f>RIGHT($N3492,LEN($N3492) - SEARCH("/",$N3492))</f>
        <v>plays</v>
      </c>
      <c r="S3492" s="9">
        <f>((($J3492/60)/60)/24)+DATE(1970,1,1)</f>
        <v>42443.802361111113</v>
      </c>
      <c r="T3492" s="9">
        <f>((($I3492/60)/60)/24)+DATE(1970,1,1)</f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IF($D3493=0,0,$E3493*100/$D3493)</f>
        <v>158.19999999999999</v>
      </c>
      <c r="P3493">
        <f>$E3493/$L3493</f>
        <v>79.099999999999994</v>
      </c>
      <c r="Q3493" t="str">
        <f>LEFT($N3493,SEARCH("/",$N3493) - 1)</f>
        <v>theater</v>
      </c>
      <c r="R3493" t="str">
        <f>RIGHT($N3493,LEN($N3493) - SEARCH("/",$N3493))</f>
        <v>plays</v>
      </c>
      <c r="S3493" s="9">
        <f>((($J3493/60)/60)/24)+DATE(1970,1,1)</f>
        <v>42121.249814814815</v>
      </c>
      <c r="T3493" s="9">
        <f>((($I3493/60)/60)/24)+DATE(1970,1,1)</f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IF($D3494=0,0,$E3494*100/$D3494)</f>
        <v>105.26894736842105</v>
      </c>
      <c r="P3494">
        <f>$E3494/$L3494</f>
        <v>114.29199999999999</v>
      </c>
      <c r="Q3494" t="str">
        <f>LEFT($N3494,SEARCH("/",$N3494) - 1)</f>
        <v>theater</v>
      </c>
      <c r="R3494" t="str">
        <f>RIGHT($N3494,LEN($N3494) - SEARCH("/",$N3494))</f>
        <v>plays</v>
      </c>
      <c r="S3494" s="9">
        <f>((($J3494/60)/60)/24)+DATE(1970,1,1)</f>
        <v>42268.009224537032</v>
      </c>
      <c r="T3494" s="9">
        <f>((($I3494/60)/60)/24)+DATE(1970,1,1)</f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IF($D3495=0,0,$E3495*100/$D3495)</f>
        <v>100</v>
      </c>
      <c r="P3495">
        <f>$E3495/$L3495</f>
        <v>51.724137931034484</v>
      </c>
      <c r="Q3495" t="str">
        <f>LEFT($N3495,SEARCH("/",$N3495) - 1)</f>
        <v>theater</v>
      </c>
      <c r="R3495" t="str">
        <f>RIGHT($N3495,LEN($N3495) - SEARCH("/",$N3495))</f>
        <v>plays</v>
      </c>
      <c r="S3495" s="9">
        <f>((($J3495/60)/60)/24)+DATE(1970,1,1)</f>
        <v>41848.866157407407</v>
      </c>
      <c r="T3495" s="9">
        <f>((($I3495/60)/60)/24)+DATE(1970,1,1)</f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IF($D3496=0,0,$E3496*100/$D3496)</f>
        <v>100</v>
      </c>
      <c r="P3496">
        <f>$E3496/$L3496</f>
        <v>30.76923076923077</v>
      </c>
      <c r="Q3496" t="str">
        <f>LEFT($N3496,SEARCH("/",$N3496) - 1)</f>
        <v>theater</v>
      </c>
      <c r="R3496" t="str">
        <f>RIGHT($N3496,LEN($N3496) - SEARCH("/",$N3496))</f>
        <v>plays</v>
      </c>
      <c r="S3496" s="9">
        <f>((($J3496/60)/60)/24)+DATE(1970,1,1)</f>
        <v>42689.214988425927</v>
      </c>
      <c r="T3496" s="9">
        <f>((($I3496/60)/60)/24)+DATE(1970,1,1)</f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IF($D3497=0,0,$E3497*100/$D3497)</f>
        <v>106.86</v>
      </c>
      <c r="P3497">
        <f>$E3497/$L3497</f>
        <v>74.208333333333329</v>
      </c>
      <c r="Q3497" t="str">
        <f>LEFT($N3497,SEARCH("/",$N3497) - 1)</f>
        <v>theater</v>
      </c>
      <c r="R3497" t="str">
        <f>RIGHT($N3497,LEN($N3497) - SEARCH("/",$N3497))</f>
        <v>plays</v>
      </c>
      <c r="S3497" s="9">
        <f>((($J3497/60)/60)/24)+DATE(1970,1,1)</f>
        <v>41915.762835648151</v>
      </c>
      <c r="T3497" s="9">
        <f>((($I3497/60)/60)/24)+DATE(1970,1,1)</f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IF($D3498=0,0,$E3498*100/$D3498)</f>
        <v>124.4</v>
      </c>
      <c r="P3498">
        <f>$E3498/$L3498</f>
        <v>47.846153846153847</v>
      </c>
      <c r="Q3498" t="str">
        <f>LEFT($N3498,SEARCH("/",$N3498) - 1)</f>
        <v>theater</v>
      </c>
      <c r="R3498" t="str">
        <f>RIGHT($N3498,LEN($N3498) - SEARCH("/",$N3498))</f>
        <v>plays</v>
      </c>
      <c r="S3498" s="9">
        <f>((($J3498/60)/60)/24)+DATE(1970,1,1)</f>
        <v>42584.846828703703</v>
      </c>
      <c r="T3498" s="9">
        <f>((($I3498/60)/60)/24)+DATE(1970,1,1)</f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IF($D3499=0,0,$E3499*100/$D3499)</f>
        <v>108.70406189555126</v>
      </c>
      <c r="P3499">
        <f>$E3499/$L3499</f>
        <v>34.408163265306122</v>
      </c>
      <c r="Q3499" t="str">
        <f>LEFT($N3499,SEARCH("/",$N3499) - 1)</f>
        <v>theater</v>
      </c>
      <c r="R3499" t="str">
        <f>RIGHT($N3499,LEN($N3499) - SEARCH("/",$N3499))</f>
        <v>plays</v>
      </c>
      <c r="S3499" s="9">
        <f>((($J3499/60)/60)/24)+DATE(1970,1,1)</f>
        <v>42511.741944444439</v>
      </c>
      <c r="T3499" s="9">
        <f>((($I3499/60)/60)/24)+DATE(1970,1,1)</f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IF($D3500=0,0,$E3500*100/$D3500)</f>
        <v>102.42424242424242</v>
      </c>
      <c r="P3500">
        <f>$E3500/$L3500</f>
        <v>40.238095238095241</v>
      </c>
      <c r="Q3500" t="str">
        <f>LEFT($N3500,SEARCH("/",$N3500) - 1)</f>
        <v>theater</v>
      </c>
      <c r="R3500" t="str">
        <f>RIGHT($N3500,LEN($N3500) - SEARCH("/",$N3500))</f>
        <v>plays</v>
      </c>
      <c r="S3500" s="9">
        <f>((($J3500/60)/60)/24)+DATE(1970,1,1)</f>
        <v>42459.15861111111</v>
      </c>
      <c r="T3500" s="9">
        <f>((($I3500/60)/60)/24)+DATE(1970,1,1)</f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IF($D3501=0,0,$E3501*100/$D3501)</f>
        <v>105.5</v>
      </c>
      <c r="P3501">
        <f>$E3501/$L3501</f>
        <v>60.285714285714285</v>
      </c>
      <c r="Q3501" t="str">
        <f>LEFT($N3501,SEARCH("/",$N3501) - 1)</f>
        <v>theater</v>
      </c>
      <c r="R3501" t="str">
        <f>RIGHT($N3501,LEN($N3501) - SEARCH("/",$N3501))</f>
        <v>plays</v>
      </c>
      <c r="S3501" s="9">
        <f>((($J3501/60)/60)/24)+DATE(1970,1,1)</f>
        <v>42132.036168981482</v>
      </c>
      <c r="T3501" s="9">
        <f>((($I3501/60)/60)/24)+DATE(1970,1,1)</f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IF($D3502=0,0,$E3502*100/$D3502)</f>
        <v>106.3</v>
      </c>
      <c r="P3502">
        <f>$E3502/$L3502</f>
        <v>25.30952380952381</v>
      </c>
      <c r="Q3502" t="str">
        <f>LEFT($N3502,SEARCH("/",$N3502) - 1)</f>
        <v>theater</v>
      </c>
      <c r="R3502" t="str">
        <f>RIGHT($N3502,LEN($N3502) - SEARCH("/",$N3502))</f>
        <v>plays</v>
      </c>
      <c r="S3502" s="9">
        <f>((($J3502/60)/60)/24)+DATE(1970,1,1)</f>
        <v>42419.91942129629</v>
      </c>
      <c r="T3502" s="9">
        <f>((($I3502/60)/60)/24)+DATE(1970,1,1)</f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IF($D3503=0,0,$E3503*100/$D3503)</f>
        <v>100.66666666666667</v>
      </c>
      <c r="P3503">
        <f>$E3503/$L3503</f>
        <v>35.952380952380949</v>
      </c>
      <c r="Q3503" t="str">
        <f>LEFT($N3503,SEARCH("/",$N3503) - 1)</f>
        <v>theater</v>
      </c>
      <c r="R3503" t="str">
        <f>RIGHT($N3503,LEN($N3503) - SEARCH("/",$N3503))</f>
        <v>plays</v>
      </c>
      <c r="S3503" s="9">
        <f>((($J3503/60)/60)/24)+DATE(1970,1,1)</f>
        <v>42233.763831018514</v>
      </c>
      <c r="T3503" s="9">
        <f>((($I3503/60)/60)/24)+DATE(1970,1,1)</f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IF($D3504=0,0,$E3504*100/$D3504)</f>
        <v>105.4</v>
      </c>
      <c r="P3504">
        <f>$E3504/$L3504</f>
        <v>136</v>
      </c>
      <c r="Q3504" t="str">
        <f>LEFT($N3504,SEARCH("/",$N3504) - 1)</f>
        <v>theater</v>
      </c>
      <c r="R3504" t="str">
        <f>RIGHT($N3504,LEN($N3504) - SEARCH("/",$N3504))</f>
        <v>plays</v>
      </c>
      <c r="S3504" s="9">
        <f>((($J3504/60)/60)/24)+DATE(1970,1,1)</f>
        <v>42430.839398148149</v>
      </c>
      <c r="T3504" s="9">
        <f>((($I3504/60)/60)/24)+DATE(1970,1,1)</f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IF($D3505=0,0,$E3505*100/$D3505)</f>
        <v>107.56</v>
      </c>
      <c r="P3505">
        <f>$E3505/$L3505</f>
        <v>70.763157894736835</v>
      </c>
      <c r="Q3505" t="str">
        <f>LEFT($N3505,SEARCH("/",$N3505) - 1)</f>
        <v>theater</v>
      </c>
      <c r="R3505" t="str">
        <f>RIGHT($N3505,LEN($N3505) - SEARCH("/",$N3505))</f>
        <v>plays</v>
      </c>
      <c r="S3505" s="9">
        <f>((($J3505/60)/60)/24)+DATE(1970,1,1)</f>
        <v>42545.478333333333</v>
      </c>
      <c r="T3505" s="9">
        <f>((($I3505/60)/60)/24)+DATE(1970,1,1)</f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IF($D3506=0,0,$E3506*100/$D3506)</f>
        <v>100</v>
      </c>
      <c r="P3506">
        <f>$E3506/$L3506</f>
        <v>125</v>
      </c>
      <c r="Q3506" t="str">
        <f>LEFT($N3506,SEARCH("/",$N3506) - 1)</f>
        <v>theater</v>
      </c>
      <c r="R3506" t="str">
        <f>RIGHT($N3506,LEN($N3506) - SEARCH("/",$N3506))</f>
        <v>plays</v>
      </c>
      <c r="S3506" s="9">
        <f>((($J3506/60)/60)/24)+DATE(1970,1,1)</f>
        <v>42297.748738425929</v>
      </c>
      <c r="T3506" s="9">
        <f>((($I3506/60)/60)/24)+DATE(1970,1,1)</f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IF($D3507=0,0,$E3507*100/$D3507)</f>
        <v>103.76</v>
      </c>
      <c r="P3507">
        <f>$E3507/$L3507</f>
        <v>66.512820512820511</v>
      </c>
      <c r="Q3507" t="str">
        <f>LEFT($N3507,SEARCH("/",$N3507) - 1)</f>
        <v>theater</v>
      </c>
      <c r="R3507" t="str">
        <f>RIGHT($N3507,LEN($N3507) - SEARCH("/",$N3507))</f>
        <v>plays</v>
      </c>
      <c r="S3507" s="9">
        <f>((($J3507/60)/60)/24)+DATE(1970,1,1)</f>
        <v>41760.935706018521</v>
      </c>
      <c r="T3507" s="9">
        <f>((($I3507/60)/60)/24)+DATE(1970,1,1)</f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IF($D3508=0,0,$E3508*100/$D3508)</f>
        <v>101.5</v>
      </c>
      <c r="P3508">
        <f>$E3508/$L3508</f>
        <v>105</v>
      </c>
      <c r="Q3508" t="str">
        <f>LEFT($N3508,SEARCH("/",$N3508) - 1)</f>
        <v>theater</v>
      </c>
      <c r="R3508" t="str">
        <f>RIGHT($N3508,LEN($N3508) - SEARCH("/",$N3508))</f>
        <v>plays</v>
      </c>
      <c r="S3508" s="9">
        <f>((($J3508/60)/60)/24)+DATE(1970,1,1)</f>
        <v>41829.734259259261</v>
      </c>
      <c r="T3508" s="9">
        <f>((($I3508/60)/60)/24)+DATE(1970,1,1)</f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IF($D3509=0,0,$E3509*100/$D3509)</f>
        <v>104.4</v>
      </c>
      <c r="P3509">
        <f>$E3509/$L3509</f>
        <v>145</v>
      </c>
      <c r="Q3509" t="str">
        <f>LEFT($N3509,SEARCH("/",$N3509) - 1)</f>
        <v>theater</v>
      </c>
      <c r="R3509" t="str">
        <f>RIGHT($N3509,LEN($N3509) - SEARCH("/",$N3509))</f>
        <v>plays</v>
      </c>
      <c r="S3509" s="9">
        <f>((($J3509/60)/60)/24)+DATE(1970,1,1)</f>
        <v>42491.92288194444</v>
      </c>
      <c r="T3509" s="9">
        <f>((($I3509/60)/60)/24)+DATE(1970,1,1)</f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IF($D3510=0,0,$E3510*100/$D3510)</f>
        <v>180</v>
      </c>
      <c r="P3510">
        <f>$E3510/$L3510</f>
        <v>12</v>
      </c>
      <c r="Q3510" t="str">
        <f>LEFT($N3510,SEARCH("/",$N3510) - 1)</f>
        <v>theater</v>
      </c>
      <c r="R3510" t="str">
        <f>RIGHT($N3510,LEN($N3510) - SEARCH("/",$N3510))</f>
        <v>plays</v>
      </c>
      <c r="S3510" s="9">
        <f>((($J3510/60)/60)/24)+DATE(1970,1,1)</f>
        <v>42477.729780092588</v>
      </c>
      <c r="T3510" s="9">
        <f>((($I3510/60)/60)/24)+DATE(1970,1,1)</f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IF($D3511=0,0,$E3511*100/$D3511)</f>
        <v>106.33333333333333</v>
      </c>
      <c r="P3511">
        <f>$E3511/$L3511</f>
        <v>96.666666666666671</v>
      </c>
      <c r="Q3511" t="str">
        <f>LEFT($N3511,SEARCH("/",$N3511) - 1)</f>
        <v>theater</v>
      </c>
      <c r="R3511" t="str">
        <f>RIGHT($N3511,LEN($N3511) - SEARCH("/",$N3511))</f>
        <v>plays</v>
      </c>
      <c r="S3511" s="9">
        <f>((($J3511/60)/60)/24)+DATE(1970,1,1)</f>
        <v>41950.859560185185</v>
      </c>
      <c r="T3511" s="9">
        <f>((($I3511/60)/60)/24)+DATE(1970,1,1)</f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IF($D3512=0,0,$E3512*100/$D3512)</f>
        <v>100.55555555555556</v>
      </c>
      <c r="P3512">
        <f>$E3512/$L3512</f>
        <v>60.333333333333336</v>
      </c>
      <c r="Q3512" t="str">
        <f>LEFT($N3512,SEARCH("/",$N3512) - 1)</f>
        <v>theater</v>
      </c>
      <c r="R3512" t="str">
        <f>RIGHT($N3512,LEN($N3512) - SEARCH("/",$N3512))</f>
        <v>plays</v>
      </c>
      <c r="S3512" s="9">
        <f>((($J3512/60)/60)/24)+DATE(1970,1,1)</f>
        <v>41802.62090277778</v>
      </c>
      <c r="T3512" s="9">
        <f>((($I3512/60)/60)/24)+DATE(1970,1,1)</f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IF($D3513=0,0,$E3513*100/$D3513)</f>
        <v>101.2</v>
      </c>
      <c r="P3513">
        <f>$E3513/$L3513</f>
        <v>79.89473684210526</v>
      </c>
      <c r="Q3513" t="str">
        <f>LEFT($N3513,SEARCH("/",$N3513) - 1)</f>
        <v>theater</v>
      </c>
      <c r="R3513" t="str">
        <f>RIGHT($N3513,LEN($N3513) - SEARCH("/",$N3513))</f>
        <v>plays</v>
      </c>
      <c r="S3513" s="9">
        <f>((($J3513/60)/60)/24)+DATE(1970,1,1)</f>
        <v>41927.873784722222</v>
      </c>
      <c r="T3513" s="9">
        <f>((($I3513/60)/60)/24)+DATE(1970,1,1)</f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IF($D3514=0,0,$E3514*100/$D3514)</f>
        <v>100</v>
      </c>
      <c r="P3514">
        <f>$E3514/$L3514</f>
        <v>58.823529411764703</v>
      </c>
      <c r="Q3514" t="str">
        <f>LEFT($N3514,SEARCH("/",$N3514) - 1)</f>
        <v>theater</v>
      </c>
      <c r="R3514" t="str">
        <f>RIGHT($N3514,LEN($N3514) - SEARCH("/",$N3514))</f>
        <v>plays</v>
      </c>
      <c r="S3514" s="9">
        <f>((($J3514/60)/60)/24)+DATE(1970,1,1)</f>
        <v>42057.536944444444</v>
      </c>
      <c r="T3514" s="9">
        <f>((($I3514/60)/60)/24)+DATE(1970,1,1)</f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IF($D3515=0,0,$E3515*100/$D3515)</f>
        <v>118.39285714285714</v>
      </c>
      <c r="P3515">
        <f>$E3515/$L3515</f>
        <v>75.340909090909093</v>
      </c>
      <c r="Q3515" t="str">
        <f>LEFT($N3515,SEARCH("/",$N3515) - 1)</f>
        <v>theater</v>
      </c>
      <c r="R3515" t="str">
        <f>RIGHT($N3515,LEN($N3515) - SEARCH("/",$N3515))</f>
        <v>plays</v>
      </c>
      <c r="S3515" s="9">
        <f>((($J3515/60)/60)/24)+DATE(1970,1,1)</f>
        <v>41781.096203703702</v>
      </c>
      <c r="T3515" s="9">
        <f>((($I3515/60)/60)/24)+DATE(1970,1,1)</f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IF($D3516=0,0,$E3516*100/$D3516)</f>
        <v>110</v>
      </c>
      <c r="P3516">
        <f>$E3516/$L3516</f>
        <v>55</v>
      </c>
      <c r="Q3516" t="str">
        <f>LEFT($N3516,SEARCH("/",$N3516) - 1)</f>
        <v>theater</v>
      </c>
      <c r="R3516" t="str">
        <f>RIGHT($N3516,LEN($N3516) - SEARCH("/",$N3516))</f>
        <v>plays</v>
      </c>
      <c r="S3516" s="9">
        <f>((($J3516/60)/60)/24)+DATE(1970,1,1)</f>
        <v>42020.846666666665</v>
      </c>
      <c r="T3516" s="9">
        <f>((($I3516/60)/60)/24)+DATE(1970,1,1)</f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IF($D3517=0,0,$E3517*100/$D3517)</f>
        <v>102.66666666666667</v>
      </c>
      <c r="P3517">
        <f>$E3517/$L3517</f>
        <v>66.956521739130437</v>
      </c>
      <c r="Q3517" t="str">
        <f>LEFT($N3517,SEARCH("/",$N3517) - 1)</f>
        <v>theater</v>
      </c>
      <c r="R3517" t="str">
        <f>RIGHT($N3517,LEN($N3517) - SEARCH("/",$N3517))</f>
        <v>plays</v>
      </c>
      <c r="S3517" s="9">
        <f>((($J3517/60)/60)/24)+DATE(1970,1,1)</f>
        <v>42125.772812499999</v>
      </c>
      <c r="T3517" s="9">
        <f>((($I3517/60)/60)/24)+DATE(1970,1,1)</f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IF($D3518=0,0,$E3518*100/$D3518)</f>
        <v>100</v>
      </c>
      <c r="P3518">
        <f>$E3518/$L3518</f>
        <v>227.27272727272728</v>
      </c>
      <c r="Q3518" t="str">
        <f>LEFT($N3518,SEARCH("/",$N3518) - 1)</f>
        <v>theater</v>
      </c>
      <c r="R3518" t="str">
        <f>RIGHT($N3518,LEN($N3518) - SEARCH("/",$N3518))</f>
        <v>plays</v>
      </c>
      <c r="S3518" s="9">
        <f>((($J3518/60)/60)/24)+DATE(1970,1,1)</f>
        <v>41856.010069444441</v>
      </c>
      <c r="T3518" s="9">
        <f>((($I3518/60)/60)/24)+DATE(1970,1,1)</f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IF($D3519=0,0,$E3519*100/$D3519)</f>
        <v>100</v>
      </c>
      <c r="P3519">
        <f>$E3519/$L3519</f>
        <v>307.69230769230768</v>
      </c>
      <c r="Q3519" t="str">
        <f>LEFT($N3519,SEARCH("/",$N3519) - 1)</f>
        <v>theater</v>
      </c>
      <c r="R3519" t="str">
        <f>RIGHT($N3519,LEN($N3519) - SEARCH("/",$N3519))</f>
        <v>plays</v>
      </c>
      <c r="S3519" s="9">
        <f>((($J3519/60)/60)/24)+DATE(1970,1,1)</f>
        <v>41794.817523148151</v>
      </c>
      <c r="T3519" s="9">
        <f>((($I3519/60)/60)/24)+DATE(1970,1,1)</f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IF($D3520=0,0,$E3520*100/$D3520)</f>
        <v>110.04600000000001</v>
      </c>
      <c r="P3520">
        <f>$E3520/$L3520</f>
        <v>50.020909090909093</v>
      </c>
      <c r="Q3520" t="str">
        <f>LEFT($N3520,SEARCH("/",$N3520) - 1)</f>
        <v>theater</v>
      </c>
      <c r="R3520" t="str">
        <f>RIGHT($N3520,LEN($N3520) - SEARCH("/",$N3520))</f>
        <v>plays</v>
      </c>
      <c r="S3520" s="9">
        <f>((($J3520/60)/60)/24)+DATE(1970,1,1)</f>
        <v>41893.783553240741</v>
      </c>
      <c r="T3520" s="9">
        <f>((($I3520/60)/60)/24)+DATE(1970,1,1)</f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IF($D3521=0,0,$E3521*100/$D3521)</f>
        <v>101.35</v>
      </c>
      <c r="P3521">
        <f>$E3521/$L3521</f>
        <v>72.392857142857139</v>
      </c>
      <c r="Q3521" t="str">
        <f>LEFT($N3521,SEARCH("/",$N3521) - 1)</f>
        <v>theater</v>
      </c>
      <c r="R3521" t="str">
        <f>RIGHT($N3521,LEN($N3521) - SEARCH("/",$N3521))</f>
        <v>plays</v>
      </c>
      <c r="S3521" s="9">
        <f>((($J3521/60)/60)/24)+DATE(1970,1,1)</f>
        <v>42037.598958333328</v>
      </c>
      <c r="T3521" s="9">
        <f>((($I3521/60)/60)/24)+DATE(1970,1,1)</f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IF($D3522=0,0,$E3522*100/$D3522)</f>
        <v>100.75</v>
      </c>
      <c r="P3522">
        <f>$E3522/$L3522</f>
        <v>95.952380952380949</v>
      </c>
      <c r="Q3522" t="str">
        <f>LEFT($N3522,SEARCH("/",$N3522) - 1)</f>
        <v>theater</v>
      </c>
      <c r="R3522" t="str">
        <f>RIGHT($N3522,LEN($N3522) - SEARCH("/",$N3522))</f>
        <v>plays</v>
      </c>
      <c r="S3522" s="9">
        <f>((($J3522/60)/60)/24)+DATE(1970,1,1)</f>
        <v>42227.824212962965</v>
      </c>
      <c r="T3522" s="9">
        <f>((($I3522/60)/60)/24)+DATE(1970,1,1)</f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IF($D3523=0,0,$E3523*100/$D3523)</f>
        <v>169.42857142857142</v>
      </c>
      <c r="P3523">
        <f>$E3523/$L3523</f>
        <v>45.615384615384613</v>
      </c>
      <c r="Q3523" t="str">
        <f>LEFT($N3523,SEARCH("/",$N3523) - 1)</f>
        <v>theater</v>
      </c>
      <c r="R3523" t="str">
        <f>RIGHT($N3523,LEN($N3523) - SEARCH("/",$N3523))</f>
        <v>plays</v>
      </c>
      <c r="S3523" s="9">
        <f>((($J3523/60)/60)/24)+DATE(1970,1,1)</f>
        <v>41881.361342592594</v>
      </c>
      <c r="T3523" s="9">
        <f>((($I3523/60)/60)/24)+DATE(1970,1,1)</f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IF($D3524=0,0,$E3524*100/$D3524)</f>
        <v>100</v>
      </c>
      <c r="P3524">
        <f>$E3524/$L3524</f>
        <v>41.029411764705884</v>
      </c>
      <c r="Q3524" t="str">
        <f>LEFT($N3524,SEARCH("/",$N3524) - 1)</f>
        <v>theater</v>
      </c>
      <c r="R3524" t="str">
        <f>RIGHT($N3524,LEN($N3524) - SEARCH("/",$N3524))</f>
        <v>plays</v>
      </c>
      <c r="S3524" s="9">
        <f>((($J3524/60)/60)/24)+DATE(1970,1,1)</f>
        <v>42234.789884259255</v>
      </c>
      <c r="T3524" s="9">
        <f>((($I3524/60)/60)/24)+DATE(1970,1,1)</f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IF($D3525=0,0,$E3525*100/$D3525)</f>
        <v>113.65</v>
      </c>
      <c r="P3525">
        <f>$E3525/$L3525</f>
        <v>56.825000000000003</v>
      </c>
      <c r="Q3525" t="str">
        <f>LEFT($N3525,SEARCH("/",$N3525) - 1)</f>
        <v>theater</v>
      </c>
      <c r="R3525" t="str">
        <f>RIGHT($N3525,LEN($N3525) - SEARCH("/",$N3525))</f>
        <v>plays</v>
      </c>
      <c r="S3525" s="9">
        <f>((($J3525/60)/60)/24)+DATE(1970,1,1)</f>
        <v>42581.397546296299</v>
      </c>
      <c r="T3525" s="9">
        <f>((($I3525/60)/60)/24)+DATE(1970,1,1)</f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IF($D3526=0,0,$E3526*100/$D3526)</f>
        <v>101.56</v>
      </c>
      <c r="P3526">
        <f>$E3526/$L3526</f>
        <v>137.24324324324326</v>
      </c>
      <c r="Q3526" t="str">
        <f>LEFT($N3526,SEARCH("/",$N3526) - 1)</f>
        <v>theater</v>
      </c>
      <c r="R3526" t="str">
        <f>RIGHT($N3526,LEN($N3526) - SEARCH("/",$N3526))</f>
        <v>plays</v>
      </c>
      <c r="S3526" s="9">
        <f>((($J3526/60)/60)/24)+DATE(1970,1,1)</f>
        <v>41880.76357638889</v>
      </c>
      <c r="T3526" s="9">
        <f>((($I3526/60)/60)/24)+DATE(1970,1,1)</f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IF($D3527=0,0,$E3527*100/$D3527)</f>
        <v>106</v>
      </c>
      <c r="P3527">
        <f>$E3527/$L3527</f>
        <v>75.714285714285708</v>
      </c>
      <c r="Q3527" t="str">
        <f>LEFT($N3527,SEARCH("/",$N3527) - 1)</f>
        <v>theater</v>
      </c>
      <c r="R3527" t="str">
        <f>RIGHT($N3527,LEN($N3527) - SEARCH("/",$N3527))</f>
        <v>plays</v>
      </c>
      <c r="S3527" s="9">
        <f>((($J3527/60)/60)/24)+DATE(1970,1,1)</f>
        <v>42214.6956712963</v>
      </c>
      <c r="T3527" s="9">
        <f>((($I3527/60)/60)/24)+DATE(1970,1,1)</f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IF($D3528=0,0,$E3528*100/$D3528)</f>
        <v>102</v>
      </c>
      <c r="P3528">
        <f>$E3528/$L3528</f>
        <v>99</v>
      </c>
      <c r="Q3528" t="str">
        <f>LEFT($N3528,SEARCH("/",$N3528) - 1)</f>
        <v>theater</v>
      </c>
      <c r="R3528" t="str">
        <f>RIGHT($N3528,LEN($N3528) - SEARCH("/",$N3528))</f>
        <v>plays</v>
      </c>
      <c r="S3528" s="9">
        <f>((($J3528/60)/60)/24)+DATE(1970,1,1)</f>
        <v>42460.335312499999</v>
      </c>
      <c r="T3528" s="9">
        <f>((($I3528/60)/60)/24)+DATE(1970,1,1)</f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IF($D3529=0,0,$E3529*100/$D3529)</f>
        <v>116.91666666666667</v>
      </c>
      <c r="P3529">
        <f>$E3529/$L3529</f>
        <v>81.569767441860463</v>
      </c>
      <c r="Q3529" t="str">
        <f>LEFT($N3529,SEARCH("/",$N3529) - 1)</f>
        <v>theater</v>
      </c>
      <c r="R3529" t="str">
        <f>RIGHT($N3529,LEN($N3529) - SEARCH("/",$N3529))</f>
        <v>plays</v>
      </c>
      <c r="S3529" s="9">
        <f>((($J3529/60)/60)/24)+DATE(1970,1,1)</f>
        <v>42167.023206018523</v>
      </c>
      <c r="T3529" s="9">
        <f>((($I3529/60)/60)/24)+DATE(1970,1,1)</f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IF($D3530=0,0,$E3530*100/$D3530)</f>
        <v>101.15151515151516</v>
      </c>
      <c r="P3530">
        <f>$E3530/$L3530</f>
        <v>45.108108108108105</v>
      </c>
      <c r="Q3530" t="str">
        <f>LEFT($N3530,SEARCH("/",$N3530) - 1)</f>
        <v>theater</v>
      </c>
      <c r="R3530" t="str">
        <f>RIGHT($N3530,LEN($N3530) - SEARCH("/",$N3530))</f>
        <v>plays</v>
      </c>
      <c r="S3530" s="9">
        <f>((($J3530/60)/60)/24)+DATE(1970,1,1)</f>
        <v>42733.50136574074</v>
      </c>
      <c r="T3530" s="9">
        <f>((($I3530/60)/60)/24)+DATE(1970,1,1)</f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IF($D3531=0,0,$E3531*100/$D3531)</f>
        <v>132</v>
      </c>
      <c r="P3531">
        <f>$E3531/$L3531</f>
        <v>36.666666666666664</v>
      </c>
      <c r="Q3531" t="str">
        <f>LEFT($N3531,SEARCH("/",$N3531) - 1)</f>
        <v>theater</v>
      </c>
      <c r="R3531" t="str">
        <f>RIGHT($N3531,LEN($N3531) - SEARCH("/",$N3531))</f>
        <v>plays</v>
      </c>
      <c r="S3531" s="9">
        <f>((($J3531/60)/60)/24)+DATE(1970,1,1)</f>
        <v>42177.761782407411</v>
      </c>
      <c r="T3531" s="9">
        <f>((($I3531/60)/60)/24)+DATE(1970,1,1)</f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IF($D3532=0,0,$E3532*100/$D3532)</f>
        <v>100</v>
      </c>
      <c r="P3532">
        <f>$E3532/$L3532</f>
        <v>125</v>
      </c>
      <c r="Q3532" t="str">
        <f>LEFT($N3532,SEARCH("/",$N3532) - 1)</f>
        <v>theater</v>
      </c>
      <c r="R3532" t="str">
        <f>RIGHT($N3532,LEN($N3532) - SEARCH("/",$N3532))</f>
        <v>plays</v>
      </c>
      <c r="S3532" s="9">
        <f>((($J3532/60)/60)/24)+DATE(1970,1,1)</f>
        <v>42442.623344907406</v>
      </c>
      <c r="T3532" s="9">
        <f>((($I3532/60)/60)/24)+DATE(1970,1,1)</f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IF($D3533=0,0,$E3533*100/$D3533)</f>
        <v>128</v>
      </c>
      <c r="P3533">
        <f>$E3533/$L3533</f>
        <v>49.230769230769234</v>
      </c>
      <c r="Q3533" t="str">
        <f>LEFT($N3533,SEARCH("/",$N3533) - 1)</f>
        <v>theater</v>
      </c>
      <c r="R3533" t="str">
        <f>RIGHT($N3533,LEN($N3533) - SEARCH("/",$N3533))</f>
        <v>plays</v>
      </c>
      <c r="S3533" s="9">
        <f>((($J3533/60)/60)/24)+DATE(1970,1,1)</f>
        <v>42521.654328703706</v>
      </c>
      <c r="T3533" s="9">
        <f>((($I3533/60)/60)/24)+DATE(1970,1,1)</f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IF($D3534=0,0,$E3534*100/$D3534)</f>
        <v>118.95833333333333</v>
      </c>
      <c r="P3534">
        <f>$E3534/$L3534</f>
        <v>42.296296296296298</v>
      </c>
      <c r="Q3534" t="str">
        <f>LEFT($N3534,SEARCH("/",$N3534) - 1)</f>
        <v>theater</v>
      </c>
      <c r="R3534" t="str">
        <f>RIGHT($N3534,LEN($N3534) - SEARCH("/",$N3534))</f>
        <v>plays</v>
      </c>
      <c r="S3534" s="9">
        <f>((($J3534/60)/60)/24)+DATE(1970,1,1)</f>
        <v>41884.599849537037</v>
      </c>
      <c r="T3534" s="9">
        <f>((($I3534/60)/60)/24)+DATE(1970,1,1)</f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IF($D3535=0,0,$E3535*100/$D3535)</f>
        <v>126.2</v>
      </c>
      <c r="P3535">
        <f>$E3535/$L3535</f>
        <v>78.875</v>
      </c>
      <c r="Q3535" t="str">
        <f>LEFT($N3535,SEARCH("/",$N3535) - 1)</f>
        <v>theater</v>
      </c>
      <c r="R3535" t="str">
        <f>RIGHT($N3535,LEN($N3535) - SEARCH("/",$N3535))</f>
        <v>plays</v>
      </c>
      <c r="S3535" s="9">
        <f>((($J3535/60)/60)/24)+DATE(1970,1,1)</f>
        <v>42289.761192129634</v>
      </c>
      <c r="T3535" s="9">
        <f>((($I3535/60)/60)/24)+DATE(1970,1,1)</f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IF($D3536=0,0,$E3536*100/$D3536)</f>
        <v>156.19999999999999</v>
      </c>
      <c r="P3536">
        <f>$E3536/$L3536</f>
        <v>38.284313725490193</v>
      </c>
      <c r="Q3536" t="str">
        <f>LEFT($N3536,SEARCH("/",$N3536) - 1)</f>
        <v>theater</v>
      </c>
      <c r="R3536" t="str">
        <f>RIGHT($N3536,LEN($N3536) - SEARCH("/",$N3536))</f>
        <v>plays</v>
      </c>
      <c r="S3536" s="9">
        <f>((($J3536/60)/60)/24)+DATE(1970,1,1)</f>
        <v>42243.6252662037</v>
      </c>
      <c r="T3536" s="9">
        <f>((($I3536/60)/60)/24)+DATE(1970,1,1)</f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IF($D3537=0,0,$E3537*100/$D3537)</f>
        <v>103.15</v>
      </c>
      <c r="P3537">
        <f>$E3537/$L3537</f>
        <v>44.847826086956523</v>
      </c>
      <c r="Q3537" t="str">
        <f>LEFT($N3537,SEARCH("/",$N3537) - 1)</f>
        <v>theater</v>
      </c>
      <c r="R3537" t="str">
        <f>RIGHT($N3537,LEN($N3537) - SEARCH("/",$N3537))</f>
        <v>plays</v>
      </c>
      <c r="S3537" s="9">
        <f>((($J3537/60)/60)/24)+DATE(1970,1,1)</f>
        <v>42248.640162037031</v>
      </c>
      <c r="T3537" s="9">
        <f>((($I3537/60)/60)/24)+DATE(1970,1,1)</f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IF($D3538=0,0,$E3538*100/$D3538)</f>
        <v>153.33333333333334</v>
      </c>
      <c r="P3538">
        <f>$E3538/$L3538</f>
        <v>13.529411764705882</v>
      </c>
      <c r="Q3538" t="str">
        <f>LEFT($N3538,SEARCH("/",$N3538) - 1)</f>
        <v>theater</v>
      </c>
      <c r="R3538" t="str">
        <f>RIGHT($N3538,LEN($N3538) - SEARCH("/",$N3538))</f>
        <v>plays</v>
      </c>
      <c r="S3538" s="9">
        <f>((($J3538/60)/60)/24)+DATE(1970,1,1)</f>
        <v>42328.727141203708</v>
      </c>
      <c r="T3538" s="9">
        <f>((($I3538/60)/60)/24)+DATE(1970,1,1)</f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IF($D3539=0,0,$E3539*100/$D3539)</f>
        <v>180.44444444444446</v>
      </c>
      <c r="P3539">
        <f>$E3539/$L3539</f>
        <v>43.5</v>
      </c>
      <c r="Q3539" t="str">
        <f>LEFT($N3539,SEARCH("/",$N3539) - 1)</f>
        <v>theater</v>
      </c>
      <c r="R3539" t="str">
        <f>RIGHT($N3539,LEN($N3539) - SEARCH("/",$N3539))</f>
        <v>plays</v>
      </c>
      <c r="S3539" s="9">
        <f>((($J3539/60)/60)/24)+DATE(1970,1,1)</f>
        <v>41923.354351851849</v>
      </c>
      <c r="T3539" s="9">
        <f>((($I3539/60)/60)/24)+DATE(1970,1,1)</f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IF($D3540=0,0,$E3540*100/$D3540)</f>
        <v>128.44999999999999</v>
      </c>
      <c r="P3540">
        <f>$E3540/$L3540</f>
        <v>30.951807228915662</v>
      </c>
      <c r="Q3540" t="str">
        <f>LEFT($N3540,SEARCH("/",$N3540) - 1)</f>
        <v>theater</v>
      </c>
      <c r="R3540" t="str">
        <f>RIGHT($N3540,LEN($N3540) - SEARCH("/",$N3540))</f>
        <v>plays</v>
      </c>
      <c r="S3540" s="9">
        <f>((($J3540/60)/60)/24)+DATE(1970,1,1)</f>
        <v>42571.420601851853</v>
      </c>
      <c r="T3540" s="9">
        <f>((($I3540/60)/60)/24)+DATE(1970,1,1)</f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IF($D3541=0,0,$E3541*100/$D3541)</f>
        <v>119.66666666666667</v>
      </c>
      <c r="P3541">
        <f>$E3541/$L3541</f>
        <v>55.230769230769234</v>
      </c>
      <c r="Q3541" t="str">
        <f>LEFT($N3541,SEARCH("/",$N3541) - 1)</f>
        <v>theater</v>
      </c>
      <c r="R3541" t="str">
        <f>RIGHT($N3541,LEN($N3541) - SEARCH("/",$N3541))</f>
        <v>plays</v>
      </c>
      <c r="S3541" s="9">
        <f>((($J3541/60)/60)/24)+DATE(1970,1,1)</f>
        <v>42600.756041666667</v>
      </c>
      <c r="T3541" s="9">
        <f>((($I3541/60)/60)/24)+DATE(1970,1,1)</f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IF($D3542=0,0,$E3542*100/$D3542)</f>
        <v>123</v>
      </c>
      <c r="P3542">
        <f>$E3542/$L3542</f>
        <v>46.125</v>
      </c>
      <c r="Q3542" t="str">
        <f>LEFT($N3542,SEARCH("/",$N3542) - 1)</f>
        <v>theater</v>
      </c>
      <c r="R3542" t="str">
        <f>RIGHT($N3542,LEN($N3542) - SEARCH("/",$N3542))</f>
        <v>plays</v>
      </c>
      <c r="S3542" s="9">
        <f>((($J3542/60)/60)/24)+DATE(1970,1,1)</f>
        <v>42517.003368055557</v>
      </c>
      <c r="T3542" s="9">
        <f>((($I3542/60)/60)/24)+DATE(1970,1,1)</f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IF($D3543=0,0,$E3543*100/$D3543)</f>
        <v>105</v>
      </c>
      <c r="P3543">
        <f>$E3543/$L3543</f>
        <v>39.375</v>
      </c>
      <c r="Q3543" t="str">
        <f>LEFT($N3543,SEARCH("/",$N3543) - 1)</f>
        <v>theater</v>
      </c>
      <c r="R3543" t="str">
        <f>RIGHT($N3543,LEN($N3543) - SEARCH("/",$N3543))</f>
        <v>plays</v>
      </c>
      <c r="S3543" s="9">
        <f>((($J3543/60)/60)/24)+DATE(1970,1,1)</f>
        <v>42222.730034722219</v>
      </c>
      <c r="T3543" s="9">
        <f>((($I3543/60)/60)/24)+DATE(1970,1,1)</f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IF($D3544=0,0,$E3544*100/$D3544)</f>
        <v>102.23636363636363</v>
      </c>
      <c r="P3544">
        <f>$E3544/$L3544</f>
        <v>66.152941176470591</v>
      </c>
      <c r="Q3544" t="str">
        <f>LEFT($N3544,SEARCH("/",$N3544) - 1)</f>
        <v>theater</v>
      </c>
      <c r="R3544" t="str">
        <f>RIGHT($N3544,LEN($N3544) - SEARCH("/",$N3544))</f>
        <v>plays</v>
      </c>
      <c r="S3544" s="9">
        <f>((($J3544/60)/60)/24)+DATE(1970,1,1)</f>
        <v>41829.599791666667</v>
      </c>
      <c r="T3544" s="9">
        <f>((($I3544/60)/60)/24)+DATE(1970,1,1)</f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IF($D3545=0,0,$E3545*100/$D3545)</f>
        <v>104.66666666666667</v>
      </c>
      <c r="P3545">
        <f>$E3545/$L3545</f>
        <v>54.137931034482762</v>
      </c>
      <c r="Q3545" t="str">
        <f>LEFT($N3545,SEARCH("/",$N3545) - 1)</f>
        <v>theater</v>
      </c>
      <c r="R3545" t="str">
        <f>RIGHT($N3545,LEN($N3545) - SEARCH("/",$N3545))</f>
        <v>plays</v>
      </c>
      <c r="S3545" s="9">
        <f>((($J3545/60)/60)/24)+DATE(1970,1,1)</f>
        <v>42150.755312499998</v>
      </c>
      <c r="T3545" s="9">
        <f>((($I3545/60)/60)/24)+DATE(1970,1,1)</f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IF($D3546=0,0,$E3546*100/$D3546)</f>
        <v>100</v>
      </c>
      <c r="P3546">
        <f>$E3546/$L3546</f>
        <v>104.16666666666667</v>
      </c>
      <c r="Q3546" t="str">
        <f>LEFT($N3546,SEARCH("/",$N3546) - 1)</f>
        <v>theater</v>
      </c>
      <c r="R3546" t="str">
        <f>RIGHT($N3546,LEN($N3546) - SEARCH("/",$N3546))</f>
        <v>plays</v>
      </c>
      <c r="S3546" s="9">
        <f>((($J3546/60)/60)/24)+DATE(1970,1,1)</f>
        <v>42040.831678240742</v>
      </c>
      <c r="T3546" s="9">
        <f>((($I3546/60)/60)/24)+DATE(1970,1,1)</f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IF($D3547=0,0,$E3547*100/$D3547)</f>
        <v>100.4</v>
      </c>
      <c r="P3547">
        <f>$E3547/$L3547</f>
        <v>31.375</v>
      </c>
      <c r="Q3547" t="str">
        <f>LEFT($N3547,SEARCH("/",$N3547) - 1)</f>
        <v>theater</v>
      </c>
      <c r="R3547" t="str">
        <f>RIGHT($N3547,LEN($N3547) - SEARCH("/",$N3547))</f>
        <v>plays</v>
      </c>
      <c r="S3547" s="9">
        <f>((($J3547/60)/60)/24)+DATE(1970,1,1)</f>
        <v>42075.807395833333</v>
      </c>
      <c r="T3547" s="9">
        <f>((($I3547/60)/60)/24)+DATE(1970,1,1)</f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IF($D3548=0,0,$E3548*100/$D3548)</f>
        <v>102.27272727272727</v>
      </c>
      <c r="P3548">
        <f>$E3548/$L3548</f>
        <v>59.210526315789473</v>
      </c>
      <c r="Q3548" t="str">
        <f>LEFT($N3548,SEARCH("/",$N3548) - 1)</f>
        <v>theater</v>
      </c>
      <c r="R3548" t="str">
        <f>RIGHT($N3548,LEN($N3548) - SEARCH("/",$N3548))</f>
        <v>plays</v>
      </c>
      <c r="S3548" s="9">
        <f>((($J3548/60)/60)/24)+DATE(1970,1,1)</f>
        <v>42073.660694444443</v>
      </c>
      <c r="T3548" s="9">
        <f>((($I3548/60)/60)/24)+DATE(1970,1,1)</f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IF($D3549=0,0,$E3549*100/$D3549)</f>
        <v>114.40928571428572</v>
      </c>
      <c r="P3549">
        <f>$E3549/$L3549</f>
        <v>119.17633928571429</v>
      </c>
      <c r="Q3549" t="str">
        <f>LEFT($N3549,SEARCH("/",$N3549) - 1)</f>
        <v>theater</v>
      </c>
      <c r="R3549" t="str">
        <f>RIGHT($N3549,LEN($N3549) - SEARCH("/",$N3549))</f>
        <v>plays</v>
      </c>
      <c r="S3549" s="9">
        <f>((($J3549/60)/60)/24)+DATE(1970,1,1)</f>
        <v>42480.078715277778</v>
      </c>
      <c r="T3549" s="9">
        <f>((($I3549/60)/60)/24)+DATE(1970,1,1)</f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IF($D3550=0,0,$E3550*100/$D3550)</f>
        <v>101.9047619047619</v>
      </c>
      <c r="P3550">
        <f>$E3550/$L3550</f>
        <v>164.61538461538461</v>
      </c>
      <c r="Q3550" t="str">
        <f>LEFT($N3550,SEARCH("/",$N3550) - 1)</f>
        <v>theater</v>
      </c>
      <c r="R3550" t="str">
        <f>RIGHT($N3550,LEN($N3550) - SEARCH("/",$N3550))</f>
        <v>plays</v>
      </c>
      <c r="S3550" s="9">
        <f>((($J3550/60)/60)/24)+DATE(1970,1,1)</f>
        <v>42411.942291666666</v>
      </c>
      <c r="T3550" s="9">
        <f>((($I3550/60)/60)/24)+DATE(1970,1,1)</f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IF($D3551=0,0,$E3551*100/$D3551)</f>
        <v>102</v>
      </c>
      <c r="P3551">
        <f>$E3551/$L3551</f>
        <v>24.285714285714285</v>
      </c>
      <c r="Q3551" t="str">
        <f>LEFT($N3551,SEARCH("/",$N3551) - 1)</f>
        <v>theater</v>
      </c>
      <c r="R3551" t="str">
        <f>RIGHT($N3551,LEN($N3551) - SEARCH("/",$N3551))</f>
        <v>plays</v>
      </c>
      <c r="S3551" s="9">
        <f>((($J3551/60)/60)/24)+DATE(1970,1,1)</f>
        <v>42223.394363425927</v>
      </c>
      <c r="T3551" s="9">
        <f>((($I3551/60)/60)/24)+DATE(1970,1,1)</f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IF($D3552=0,0,$E3552*100/$D3552)</f>
        <v>104.8</v>
      </c>
      <c r="P3552">
        <f>$E3552/$L3552</f>
        <v>40.9375</v>
      </c>
      <c r="Q3552" t="str">
        <f>LEFT($N3552,SEARCH("/",$N3552) - 1)</f>
        <v>theater</v>
      </c>
      <c r="R3552" t="str">
        <f>RIGHT($N3552,LEN($N3552) - SEARCH("/",$N3552))</f>
        <v>plays</v>
      </c>
      <c r="S3552" s="9">
        <f>((($J3552/60)/60)/24)+DATE(1970,1,1)</f>
        <v>42462.893495370372</v>
      </c>
      <c r="T3552" s="9">
        <f>((($I3552/60)/60)/24)+DATE(1970,1,1)</f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IF($D3553=0,0,$E3553*100/$D3553)</f>
        <v>101.83333333333333</v>
      </c>
      <c r="P3553">
        <f>$E3553/$L3553</f>
        <v>61.1</v>
      </c>
      <c r="Q3553" t="str">
        <f>LEFT($N3553,SEARCH("/",$N3553) - 1)</f>
        <v>theater</v>
      </c>
      <c r="R3553" t="str">
        <f>RIGHT($N3553,LEN($N3553) - SEARCH("/",$N3553))</f>
        <v>plays</v>
      </c>
      <c r="S3553" s="9">
        <f>((($J3553/60)/60)/24)+DATE(1970,1,1)</f>
        <v>41753.515856481477</v>
      </c>
      <c r="T3553" s="9">
        <f>((($I3553/60)/60)/24)+DATE(1970,1,1)</f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IF($D3554=0,0,$E3554*100/$D3554)</f>
        <v>100</v>
      </c>
      <c r="P3554">
        <f>$E3554/$L3554</f>
        <v>38.65</v>
      </c>
      <c r="Q3554" t="str">
        <f>LEFT($N3554,SEARCH("/",$N3554) - 1)</f>
        <v>theater</v>
      </c>
      <c r="R3554" t="str">
        <f>RIGHT($N3554,LEN($N3554) - SEARCH("/",$N3554))</f>
        <v>plays</v>
      </c>
      <c r="S3554" s="9">
        <f>((($J3554/60)/60)/24)+DATE(1970,1,1)</f>
        <v>41788.587083333332</v>
      </c>
      <c r="T3554" s="9">
        <f>((($I3554/60)/60)/24)+DATE(1970,1,1)</f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IF($D3555=0,0,$E3555*100/$D3555)</f>
        <v>106.27272727272727</v>
      </c>
      <c r="P3555">
        <f>$E3555/$L3555</f>
        <v>56.20192307692308</v>
      </c>
      <c r="Q3555" t="str">
        <f>LEFT($N3555,SEARCH("/",$N3555) - 1)</f>
        <v>theater</v>
      </c>
      <c r="R3555" t="str">
        <f>RIGHT($N3555,LEN($N3555) - SEARCH("/",$N3555))</f>
        <v>plays</v>
      </c>
      <c r="S3555" s="9">
        <f>((($J3555/60)/60)/24)+DATE(1970,1,1)</f>
        <v>42196.028703703705</v>
      </c>
      <c r="T3555" s="9">
        <f>((($I3555/60)/60)/24)+DATE(1970,1,1)</f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IF($D3556=0,0,$E3556*100/$D3556)</f>
        <v>113.4222</v>
      </c>
      <c r="P3556">
        <f>$E3556/$L3556</f>
        <v>107.00207547169811</v>
      </c>
      <c r="Q3556" t="str">
        <f>LEFT($N3556,SEARCH("/",$N3556) - 1)</f>
        <v>theater</v>
      </c>
      <c r="R3556" t="str">
        <f>RIGHT($N3556,LEN($N3556) - SEARCH("/",$N3556))</f>
        <v>plays</v>
      </c>
      <c r="S3556" s="9">
        <f>((($J3556/60)/60)/24)+DATE(1970,1,1)</f>
        <v>42016.050451388888</v>
      </c>
      <c r="T3556" s="9">
        <f>((($I3556/60)/60)/24)+DATE(1970,1,1)</f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IF($D3557=0,0,$E3557*100/$D3557)</f>
        <v>100</v>
      </c>
      <c r="P3557">
        <f>$E3557/$L3557</f>
        <v>171.42857142857142</v>
      </c>
      <c r="Q3557" t="str">
        <f>LEFT($N3557,SEARCH("/",$N3557) - 1)</f>
        <v>theater</v>
      </c>
      <c r="R3557" t="str">
        <f>RIGHT($N3557,LEN($N3557) - SEARCH("/",$N3557))</f>
        <v>plays</v>
      </c>
      <c r="S3557" s="9">
        <f>((($J3557/60)/60)/24)+DATE(1970,1,1)</f>
        <v>42661.442060185189</v>
      </c>
      <c r="T3557" s="9">
        <f>((($I3557/60)/60)/24)+DATE(1970,1,1)</f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IF($D3558=0,0,$E3558*100/$D3558)</f>
        <v>100.45454545454545</v>
      </c>
      <c r="P3558">
        <f>$E3558/$L3558</f>
        <v>110.5</v>
      </c>
      <c r="Q3558" t="str">
        <f>LEFT($N3558,SEARCH("/",$N3558) - 1)</f>
        <v>theater</v>
      </c>
      <c r="R3558" t="str">
        <f>RIGHT($N3558,LEN($N3558) - SEARCH("/",$N3558))</f>
        <v>plays</v>
      </c>
      <c r="S3558" s="9">
        <f>((($J3558/60)/60)/24)+DATE(1970,1,1)</f>
        <v>41808.649583333332</v>
      </c>
      <c r="T3558" s="9">
        <f>((($I3558/60)/60)/24)+DATE(1970,1,1)</f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IF($D3559=0,0,$E3559*100/$D3559)</f>
        <v>100.036</v>
      </c>
      <c r="P3559">
        <f>$E3559/$L3559</f>
        <v>179.27598566308242</v>
      </c>
      <c r="Q3559" t="str">
        <f>LEFT($N3559,SEARCH("/",$N3559) - 1)</f>
        <v>theater</v>
      </c>
      <c r="R3559" t="str">
        <f>RIGHT($N3559,LEN($N3559) - SEARCH("/",$N3559))</f>
        <v>plays</v>
      </c>
      <c r="S3559" s="9">
        <f>((($J3559/60)/60)/24)+DATE(1970,1,1)</f>
        <v>41730.276747685188</v>
      </c>
      <c r="T3559" s="9">
        <f>((($I3559/60)/60)/24)+DATE(1970,1,1)</f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IF($D3560=0,0,$E3560*100/$D3560)</f>
        <v>144</v>
      </c>
      <c r="P3560">
        <f>$E3560/$L3560</f>
        <v>22.90909090909091</v>
      </c>
      <c r="Q3560" t="str">
        <f>LEFT($N3560,SEARCH("/",$N3560) - 1)</f>
        <v>theater</v>
      </c>
      <c r="R3560" t="str">
        <f>RIGHT($N3560,LEN($N3560) - SEARCH("/",$N3560))</f>
        <v>plays</v>
      </c>
      <c r="S3560" s="9">
        <f>((($J3560/60)/60)/24)+DATE(1970,1,1)</f>
        <v>42139.816840277781</v>
      </c>
      <c r="T3560" s="9">
        <f>((($I3560/60)/60)/24)+DATE(1970,1,1)</f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IF($D3561=0,0,$E3561*100/$D3561)</f>
        <v>103.5</v>
      </c>
      <c r="P3561">
        <f>$E3561/$L3561</f>
        <v>43.125</v>
      </c>
      <c r="Q3561" t="str">
        <f>LEFT($N3561,SEARCH("/",$N3561) - 1)</f>
        <v>theater</v>
      </c>
      <c r="R3561" t="str">
        <f>RIGHT($N3561,LEN($N3561) - SEARCH("/",$N3561))</f>
        <v>plays</v>
      </c>
      <c r="S3561" s="9">
        <f>((($J3561/60)/60)/24)+DATE(1970,1,1)</f>
        <v>42194.096157407403</v>
      </c>
      <c r="T3561" s="9">
        <f>((($I3561/60)/60)/24)+DATE(1970,1,1)</f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IF($D3562=0,0,$E3562*100/$D3562)</f>
        <v>108.4375</v>
      </c>
      <c r="P3562">
        <f>$E3562/$L3562</f>
        <v>46.891891891891895</v>
      </c>
      <c r="Q3562" t="str">
        <f>LEFT($N3562,SEARCH("/",$N3562) - 1)</f>
        <v>theater</v>
      </c>
      <c r="R3562" t="str">
        <f>RIGHT($N3562,LEN($N3562) - SEARCH("/",$N3562))</f>
        <v>plays</v>
      </c>
      <c r="S3562" s="9">
        <f>((($J3562/60)/60)/24)+DATE(1970,1,1)</f>
        <v>42115.889652777783</v>
      </c>
      <c r="T3562" s="9">
        <f>((($I3562/60)/60)/24)+DATE(1970,1,1)</f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IF($D3563=0,0,$E3563*100/$D3563)</f>
        <v>102.4</v>
      </c>
      <c r="P3563">
        <f>$E3563/$L3563</f>
        <v>47.407407407407405</v>
      </c>
      <c r="Q3563" t="str">
        <f>LEFT($N3563,SEARCH("/",$N3563) - 1)</f>
        <v>theater</v>
      </c>
      <c r="R3563" t="str">
        <f>RIGHT($N3563,LEN($N3563) - SEARCH("/",$N3563))</f>
        <v>plays</v>
      </c>
      <c r="S3563" s="9">
        <f>((($J3563/60)/60)/24)+DATE(1970,1,1)</f>
        <v>42203.680300925931</v>
      </c>
      <c r="T3563" s="9">
        <f>((($I3563/60)/60)/24)+DATE(1970,1,1)</f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IF($D3564=0,0,$E3564*100/$D3564)</f>
        <v>148.88888888888889</v>
      </c>
      <c r="P3564">
        <f>$E3564/$L3564</f>
        <v>15.129032258064516</v>
      </c>
      <c r="Q3564" t="str">
        <f>LEFT($N3564,SEARCH("/",$N3564) - 1)</f>
        <v>theater</v>
      </c>
      <c r="R3564" t="str">
        <f>RIGHT($N3564,LEN($N3564) - SEARCH("/",$N3564))</f>
        <v>plays</v>
      </c>
      <c r="S3564" s="9">
        <f>((($J3564/60)/60)/24)+DATE(1970,1,1)</f>
        <v>42433.761886574073</v>
      </c>
      <c r="T3564" s="9">
        <f>((($I3564/60)/60)/24)+DATE(1970,1,1)</f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IF($D3565=0,0,$E3565*100/$D3565)</f>
        <v>105.49000000000001</v>
      </c>
      <c r="P3565">
        <f>$E3565/$L3565</f>
        <v>21.098000000000003</v>
      </c>
      <c r="Q3565" t="str">
        <f>LEFT($N3565,SEARCH("/",$N3565) - 1)</f>
        <v>theater</v>
      </c>
      <c r="R3565" t="str">
        <f>RIGHT($N3565,LEN($N3565) - SEARCH("/",$N3565))</f>
        <v>plays</v>
      </c>
      <c r="S3565" s="9">
        <f>((($J3565/60)/60)/24)+DATE(1970,1,1)</f>
        <v>42555.671944444446</v>
      </c>
      <c r="T3565" s="9">
        <f>((($I3565/60)/60)/24)+DATE(1970,1,1)</f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IF($D3566=0,0,$E3566*100/$D3566)</f>
        <v>100.5</v>
      </c>
      <c r="P3566">
        <f>$E3566/$L3566</f>
        <v>59.117647058823529</v>
      </c>
      <c r="Q3566" t="str">
        <f>LEFT($N3566,SEARCH("/",$N3566) - 1)</f>
        <v>theater</v>
      </c>
      <c r="R3566" t="str">
        <f>RIGHT($N3566,LEN($N3566) - SEARCH("/",$N3566))</f>
        <v>plays</v>
      </c>
      <c r="S3566" s="9">
        <f>((($J3566/60)/60)/24)+DATE(1970,1,1)</f>
        <v>42236.623252314821</v>
      </c>
      <c r="T3566" s="9">
        <f>((($I3566/60)/60)/24)+DATE(1970,1,1)</f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IF($D3567=0,0,$E3567*100/$D3567)</f>
        <v>130.55555555555554</v>
      </c>
      <c r="P3567">
        <f>$E3567/$L3567</f>
        <v>97.916666666666671</v>
      </c>
      <c r="Q3567" t="str">
        <f>LEFT($N3567,SEARCH("/",$N3567) - 1)</f>
        <v>theater</v>
      </c>
      <c r="R3567" t="str">
        <f>RIGHT($N3567,LEN($N3567) - SEARCH("/",$N3567))</f>
        <v>plays</v>
      </c>
      <c r="S3567" s="9">
        <f>((($J3567/60)/60)/24)+DATE(1970,1,1)</f>
        <v>41974.743148148147</v>
      </c>
      <c r="T3567" s="9">
        <f>((($I3567/60)/60)/24)+DATE(1970,1,1)</f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IF($D3568=0,0,$E3568*100/$D3568)</f>
        <v>104.75</v>
      </c>
      <c r="P3568">
        <f>$E3568/$L3568</f>
        <v>55.131578947368418</v>
      </c>
      <c r="Q3568" t="str">
        <f>LEFT($N3568,SEARCH("/",$N3568) - 1)</f>
        <v>theater</v>
      </c>
      <c r="R3568" t="str">
        <f>RIGHT($N3568,LEN($N3568) - SEARCH("/",$N3568))</f>
        <v>plays</v>
      </c>
      <c r="S3568" s="9">
        <f>((($J3568/60)/60)/24)+DATE(1970,1,1)</f>
        <v>41997.507905092592</v>
      </c>
      <c r="T3568" s="9">
        <f>((($I3568/60)/60)/24)+DATE(1970,1,1)</f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IF($D3569=0,0,$E3569*100/$D3569)</f>
        <v>108.8</v>
      </c>
      <c r="P3569">
        <f>$E3569/$L3569</f>
        <v>26.536585365853657</v>
      </c>
      <c r="Q3569" t="str">
        <f>LEFT($N3569,SEARCH("/",$N3569) - 1)</f>
        <v>theater</v>
      </c>
      <c r="R3569" t="str">
        <f>RIGHT($N3569,LEN($N3569) - SEARCH("/",$N3569))</f>
        <v>plays</v>
      </c>
      <c r="S3569" s="9">
        <f>((($J3569/60)/60)/24)+DATE(1970,1,1)</f>
        <v>42135.810694444444</v>
      </c>
      <c r="T3569" s="9">
        <f>((($I3569/60)/60)/24)+DATE(1970,1,1)</f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IF($D3570=0,0,$E3570*100/$D3570)</f>
        <v>111</v>
      </c>
      <c r="P3570">
        <f>$E3570/$L3570</f>
        <v>58.421052631578945</v>
      </c>
      <c r="Q3570" t="str">
        <f>LEFT($N3570,SEARCH("/",$N3570) - 1)</f>
        <v>theater</v>
      </c>
      <c r="R3570" t="str">
        <f>RIGHT($N3570,LEN($N3570) - SEARCH("/",$N3570))</f>
        <v>plays</v>
      </c>
      <c r="S3570" s="9">
        <f>((($J3570/60)/60)/24)+DATE(1970,1,1)</f>
        <v>41869.740671296298</v>
      </c>
      <c r="T3570" s="9">
        <f>((($I3570/60)/60)/24)+DATE(1970,1,1)</f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IF($D3571=0,0,$E3571*100/$D3571)</f>
        <v>100.48</v>
      </c>
      <c r="P3571">
        <f>$E3571/$L3571</f>
        <v>122.53658536585365</v>
      </c>
      <c r="Q3571" t="str">
        <f>LEFT($N3571,SEARCH("/",$N3571) - 1)</f>
        <v>theater</v>
      </c>
      <c r="R3571" t="str">
        <f>RIGHT($N3571,LEN($N3571) - SEARCH("/",$N3571))</f>
        <v>plays</v>
      </c>
      <c r="S3571" s="9">
        <f>((($J3571/60)/60)/24)+DATE(1970,1,1)</f>
        <v>41982.688611111109</v>
      </c>
      <c r="T3571" s="9">
        <f>((($I3571/60)/60)/24)+DATE(1970,1,1)</f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IF($D3572=0,0,$E3572*100/$D3572)</f>
        <v>114.35</v>
      </c>
      <c r="P3572">
        <f>$E3572/$L3572</f>
        <v>87.961538461538467</v>
      </c>
      <c r="Q3572" t="str">
        <f>LEFT($N3572,SEARCH("/",$N3572) - 1)</f>
        <v>theater</v>
      </c>
      <c r="R3572" t="str">
        <f>RIGHT($N3572,LEN($N3572) - SEARCH("/",$N3572))</f>
        <v>plays</v>
      </c>
      <c r="S3572" s="9">
        <f>((($J3572/60)/60)/24)+DATE(1970,1,1)</f>
        <v>41976.331979166673</v>
      </c>
      <c r="T3572" s="9">
        <f>((($I3572/60)/60)/24)+DATE(1970,1,1)</f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IF($D3573=0,0,$E3573*100/$D3573)</f>
        <v>122.06666666666666</v>
      </c>
      <c r="P3573">
        <f>$E3573/$L3573</f>
        <v>73.239999999999995</v>
      </c>
      <c r="Q3573" t="str">
        <f>LEFT($N3573,SEARCH("/",$N3573) - 1)</f>
        <v>theater</v>
      </c>
      <c r="R3573" t="str">
        <f>RIGHT($N3573,LEN($N3573) - SEARCH("/",$N3573))</f>
        <v>plays</v>
      </c>
      <c r="S3573" s="9">
        <f>((($J3573/60)/60)/24)+DATE(1970,1,1)</f>
        <v>41912.858946759261</v>
      </c>
      <c r="T3573" s="9">
        <f>((($I3573/60)/60)/24)+DATE(1970,1,1)</f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IF($D3574=0,0,$E3574*100/$D3574)</f>
        <v>100</v>
      </c>
      <c r="P3574">
        <f>$E3574/$L3574</f>
        <v>55.555555555555557</v>
      </c>
      <c r="Q3574" t="str">
        <f>LEFT($N3574,SEARCH("/",$N3574) - 1)</f>
        <v>theater</v>
      </c>
      <c r="R3574" t="str">
        <f>RIGHT($N3574,LEN($N3574) - SEARCH("/",$N3574))</f>
        <v>plays</v>
      </c>
      <c r="S3574" s="9">
        <f>((($J3574/60)/60)/24)+DATE(1970,1,1)</f>
        <v>42146.570393518516</v>
      </c>
      <c r="T3574" s="9">
        <f>((($I3574/60)/60)/24)+DATE(1970,1,1)</f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IF($D3575=0,0,$E3575*100/$D3575)</f>
        <v>102.8</v>
      </c>
      <c r="P3575">
        <f>$E3575/$L3575</f>
        <v>39.53846153846154</v>
      </c>
      <c r="Q3575" t="str">
        <f>LEFT($N3575,SEARCH("/",$N3575) - 1)</f>
        <v>theater</v>
      </c>
      <c r="R3575" t="str">
        <f>RIGHT($N3575,LEN($N3575) - SEARCH("/",$N3575))</f>
        <v>plays</v>
      </c>
      <c r="S3575" s="9">
        <f>((($J3575/60)/60)/24)+DATE(1970,1,1)</f>
        <v>41921.375532407408</v>
      </c>
      <c r="T3575" s="9">
        <f>((($I3575/60)/60)/24)+DATE(1970,1,1)</f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IF($D3576=0,0,$E3576*100/$D3576)</f>
        <v>106.12068965517241</v>
      </c>
      <c r="P3576">
        <f>$E3576/$L3576</f>
        <v>136.77777777777777</v>
      </c>
      <c r="Q3576" t="str">
        <f>LEFT($N3576,SEARCH("/",$N3576) - 1)</f>
        <v>theater</v>
      </c>
      <c r="R3576" t="str">
        <f>RIGHT($N3576,LEN($N3576) - SEARCH("/",$N3576))</f>
        <v>plays</v>
      </c>
      <c r="S3576" s="9">
        <f>((($J3576/60)/60)/24)+DATE(1970,1,1)</f>
        <v>41926.942685185182</v>
      </c>
      <c r="T3576" s="9">
        <f>((($I3576/60)/60)/24)+DATE(1970,1,1)</f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IF($D3577=0,0,$E3577*100/$D3577)</f>
        <v>101.33</v>
      </c>
      <c r="P3577">
        <f>$E3577/$L3577</f>
        <v>99.343137254901961</v>
      </c>
      <c r="Q3577" t="str">
        <f>LEFT($N3577,SEARCH("/",$N3577) - 1)</f>
        <v>theater</v>
      </c>
      <c r="R3577" t="str">
        <f>RIGHT($N3577,LEN($N3577) - SEARCH("/",$N3577))</f>
        <v>plays</v>
      </c>
      <c r="S3577" s="9">
        <f>((($J3577/60)/60)/24)+DATE(1970,1,1)</f>
        <v>42561.783877314811</v>
      </c>
      <c r="T3577" s="9">
        <f>((($I3577/60)/60)/24)+DATE(1970,1,1)</f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IF($D3578=0,0,$E3578*100/$D3578)</f>
        <v>100</v>
      </c>
      <c r="P3578">
        <f>$E3578/$L3578</f>
        <v>20</v>
      </c>
      <c r="Q3578" t="str">
        <f>LEFT($N3578,SEARCH("/",$N3578) - 1)</f>
        <v>theater</v>
      </c>
      <c r="R3578" t="str">
        <f>RIGHT($N3578,LEN($N3578) - SEARCH("/",$N3578))</f>
        <v>plays</v>
      </c>
      <c r="S3578" s="9">
        <f>((($J3578/60)/60)/24)+DATE(1970,1,1)</f>
        <v>42649.54923611111</v>
      </c>
      <c r="T3578" s="9">
        <f>((($I3578/60)/60)/24)+DATE(1970,1,1)</f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IF($D3579=0,0,$E3579*100/$D3579)</f>
        <v>130</v>
      </c>
      <c r="P3579">
        <f>$E3579/$L3579</f>
        <v>28.888888888888889</v>
      </c>
      <c r="Q3579" t="str">
        <f>LEFT($N3579,SEARCH("/",$N3579) - 1)</f>
        <v>theater</v>
      </c>
      <c r="R3579" t="str">
        <f>RIGHT($N3579,LEN($N3579) - SEARCH("/",$N3579))</f>
        <v>plays</v>
      </c>
      <c r="S3579" s="9">
        <f>((($J3579/60)/60)/24)+DATE(1970,1,1)</f>
        <v>42093.786840277782</v>
      </c>
      <c r="T3579" s="9">
        <f>((($I3579/60)/60)/24)+DATE(1970,1,1)</f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IF($D3580=0,0,$E3580*100/$D3580)</f>
        <v>100.01333333333334</v>
      </c>
      <c r="P3580">
        <f>$E3580/$L3580</f>
        <v>40.545945945945945</v>
      </c>
      <c r="Q3580" t="str">
        <f>LEFT($N3580,SEARCH("/",$N3580) - 1)</f>
        <v>theater</v>
      </c>
      <c r="R3580" t="str">
        <f>RIGHT($N3580,LEN($N3580) - SEARCH("/",$N3580))</f>
        <v>plays</v>
      </c>
      <c r="S3580" s="9">
        <f>((($J3580/60)/60)/24)+DATE(1970,1,1)</f>
        <v>42460.733530092592</v>
      </c>
      <c r="T3580" s="9">
        <f>((($I3580/60)/60)/24)+DATE(1970,1,1)</f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IF($D3581=0,0,$E3581*100/$D3581)</f>
        <v>100</v>
      </c>
      <c r="P3581">
        <f>$E3581/$L3581</f>
        <v>35.714285714285715</v>
      </c>
      <c r="Q3581" t="str">
        <f>LEFT($N3581,SEARCH("/",$N3581) - 1)</f>
        <v>theater</v>
      </c>
      <c r="R3581" t="str">
        <f>RIGHT($N3581,LEN($N3581) - SEARCH("/",$N3581))</f>
        <v>plays</v>
      </c>
      <c r="S3581" s="9">
        <f>((($J3581/60)/60)/24)+DATE(1970,1,1)</f>
        <v>42430.762222222227</v>
      </c>
      <c r="T3581" s="9">
        <f>((($I3581/60)/60)/24)+DATE(1970,1,1)</f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IF($D3582=0,0,$E3582*100/$D3582)</f>
        <v>113.88888888888889</v>
      </c>
      <c r="P3582">
        <f>$E3582/$L3582</f>
        <v>37.962962962962962</v>
      </c>
      <c r="Q3582" t="str">
        <f>LEFT($N3582,SEARCH("/",$N3582) - 1)</f>
        <v>theater</v>
      </c>
      <c r="R3582" t="str">
        <f>RIGHT($N3582,LEN($N3582) - SEARCH("/",$N3582))</f>
        <v>plays</v>
      </c>
      <c r="S3582" s="9">
        <f>((($J3582/60)/60)/24)+DATE(1970,1,1)</f>
        <v>42026.176180555558</v>
      </c>
      <c r="T3582" s="9">
        <f>((($I3582/60)/60)/24)+DATE(1970,1,1)</f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IF($D3583=0,0,$E3583*100/$D3583)</f>
        <v>100</v>
      </c>
      <c r="P3583">
        <f>$E3583/$L3583</f>
        <v>33.333333333333336</v>
      </c>
      <c r="Q3583" t="str">
        <f>LEFT($N3583,SEARCH("/",$N3583) - 1)</f>
        <v>theater</v>
      </c>
      <c r="R3583" t="str">
        <f>RIGHT($N3583,LEN($N3583) - SEARCH("/",$N3583))</f>
        <v>plays</v>
      </c>
      <c r="S3583" s="9">
        <f>((($J3583/60)/60)/24)+DATE(1970,1,1)</f>
        <v>41836.471180555556</v>
      </c>
      <c r="T3583" s="9">
        <f>((($I3583/60)/60)/24)+DATE(1970,1,1)</f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IF($D3584=0,0,$E3584*100/$D3584)</f>
        <v>287</v>
      </c>
      <c r="P3584">
        <f>$E3584/$L3584</f>
        <v>58.571428571428569</v>
      </c>
      <c r="Q3584" t="str">
        <f>LEFT($N3584,SEARCH("/",$N3584) - 1)</f>
        <v>theater</v>
      </c>
      <c r="R3584" t="str">
        <f>RIGHT($N3584,LEN($N3584) - SEARCH("/",$N3584))</f>
        <v>plays</v>
      </c>
      <c r="S3584" s="9">
        <f>((($J3584/60)/60)/24)+DATE(1970,1,1)</f>
        <v>42451.095856481479</v>
      </c>
      <c r="T3584" s="9">
        <f>((($I3584/60)/60)/24)+DATE(1970,1,1)</f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IF($D3585=0,0,$E3585*100/$D3585)</f>
        <v>108.5</v>
      </c>
      <c r="P3585">
        <f>$E3585/$L3585</f>
        <v>135.625</v>
      </c>
      <c r="Q3585" t="str">
        <f>LEFT($N3585,SEARCH("/",$N3585) - 1)</f>
        <v>theater</v>
      </c>
      <c r="R3585" t="str">
        <f>RIGHT($N3585,LEN($N3585) - SEARCH("/",$N3585))</f>
        <v>plays</v>
      </c>
      <c r="S3585" s="9">
        <f>((($J3585/60)/60)/24)+DATE(1970,1,1)</f>
        <v>42418.425983796296</v>
      </c>
      <c r="T3585" s="9">
        <f>((($I3585/60)/60)/24)+DATE(1970,1,1)</f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IF($D3586=0,0,$E3586*100/$D3586)</f>
        <v>115.5</v>
      </c>
      <c r="P3586">
        <f>$E3586/$L3586</f>
        <v>30.9375</v>
      </c>
      <c r="Q3586" t="str">
        <f>LEFT($N3586,SEARCH("/",$N3586) - 1)</f>
        <v>theater</v>
      </c>
      <c r="R3586" t="str">
        <f>RIGHT($N3586,LEN($N3586) - SEARCH("/",$N3586))</f>
        <v>plays</v>
      </c>
      <c r="S3586" s="9">
        <f>((($J3586/60)/60)/24)+DATE(1970,1,1)</f>
        <v>42168.316481481481</v>
      </c>
      <c r="T3586" s="9">
        <f>((($I3586/60)/60)/24)+DATE(1970,1,1)</f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IF($D3587=0,0,$E3587*100/$D3587)</f>
        <v>119.11764705882354</v>
      </c>
      <c r="P3587">
        <f>$E3587/$L3587</f>
        <v>176.08695652173913</v>
      </c>
      <c r="Q3587" t="str">
        <f>LEFT($N3587,SEARCH("/",$N3587) - 1)</f>
        <v>theater</v>
      </c>
      <c r="R3587" t="str">
        <f>RIGHT($N3587,LEN($N3587) - SEARCH("/",$N3587))</f>
        <v>plays</v>
      </c>
      <c r="S3587" s="9">
        <f>((($J3587/60)/60)/24)+DATE(1970,1,1)</f>
        <v>41964.716319444444</v>
      </c>
      <c r="T3587" s="9">
        <f>((($I3587/60)/60)/24)+DATE(1970,1,1)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IF($D3588=0,0,$E3588*100/$D3588)</f>
        <v>109.42666666666666</v>
      </c>
      <c r="P3588">
        <f>$E3588/$L3588</f>
        <v>151.9814814814815</v>
      </c>
      <c r="Q3588" t="str">
        <f>LEFT($N3588,SEARCH("/",$N3588) - 1)</f>
        <v>theater</v>
      </c>
      <c r="R3588" t="str">
        <f>RIGHT($N3588,LEN($N3588) - SEARCH("/",$N3588))</f>
        <v>plays</v>
      </c>
      <c r="S3588" s="9">
        <f>((($J3588/60)/60)/24)+DATE(1970,1,1)</f>
        <v>42576.697569444441</v>
      </c>
      <c r="T3588" s="9">
        <f>((($I3588/60)/60)/24)+DATE(1970,1,1)</f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IF($D3589=0,0,$E3589*100/$D3589)</f>
        <v>126.6</v>
      </c>
      <c r="P3589">
        <f>$E3589/$L3589</f>
        <v>22.607142857142858</v>
      </c>
      <c r="Q3589" t="str">
        <f>LEFT($N3589,SEARCH("/",$N3589) - 1)</f>
        <v>theater</v>
      </c>
      <c r="R3589" t="str">
        <f>RIGHT($N3589,LEN($N3589) - SEARCH("/",$N3589))</f>
        <v>plays</v>
      </c>
      <c r="S3589" s="9">
        <f>((($J3589/60)/60)/24)+DATE(1970,1,1)</f>
        <v>42503.539976851855</v>
      </c>
      <c r="T3589" s="9">
        <f>((($I3589/60)/60)/24)+DATE(1970,1,1)</f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IF($D3590=0,0,$E3590*100/$D3590)</f>
        <v>100.5</v>
      </c>
      <c r="P3590">
        <f>$E3590/$L3590</f>
        <v>18.272727272727273</v>
      </c>
      <c r="Q3590" t="str">
        <f>LEFT($N3590,SEARCH("/",$N3590) - 1)</f>
        <v>theater</v>
      </c>
      <c r="R3590" t="str">
        <f>RIGHT($N3590,LEN($N3590) - SEARCH("/",$N3590))</f>
        <v>plays</v>
      </c>
      <c r="S3590" s="9">
        <f>((($J3590/60)/60)/24)+DATE(1970,1,1)</f>
        <v>42101.828819444447</v>
      </c>
      <c r="T3590" s="9">
        <f>((($I3590/60)/60)/24)+DATE(1970,1,1)</f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IF($D3591=0,0,$E3591*100/$D3591)</f>
        <v>127.5</v>
      </c>
      <c r="P3591">
        <f>$E3591/$L3591</f>
        <v>82.258064516129039</v>
      </c>
      <c r="Q3591" t="str">
        <f>LEFT($N3591,SEARCH("/",$N3591) - 1)</f>
        <v>theater</v>
      </c>
      <c r="R3591" t="str">
        <f>RIGHT($N3591,LEN($N3591) - SEARCH("/",$N3591))</f>
        <v>plays</v>
      </c>
      <c r="S3591" s="9">
        <f>((($J3591/60)/60)/24)+DATE(1970,1,1)</f>
        <v>42125.647534722222</v>
      </c>
      <c r="T3591" s="9">
        <f>((($I3591/60)/60)/24)+DATE(1970,1,1)</f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IF($D3592=0,0,$E3592*100/$D3592)</f>
        <v>100.06</v>
      </c>
      <c r="P3592">
        <f>$E3592/$L3592</f>
        <v>68.534246575342465</v>
      </c>
      <c r="Q3592" t="str">
        <f>LEFT($N3592,SEARCH("/",$N3592) - 1)</f>
        <v>theater</v>
      </c>
      <c r="R3592" t="str">
        <f>RIGHT($N3592,LEN($N3592) - SEARCH("/",$N3592))</f>
        <v>plays</v>
      </c>
      <c r="S3592" s="9">
        <f>((($J3592/60)/60)/24)+DATE(1970,1,1)</f>
        <v>41902.333726851852</v>
      </c>
      <c r="T3592" s="9">
        <f>((($I3592/60)/60)/24)+DATE(1970,1,1)</f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IF($D3593=0,0,$E3593*100/$D3593)</f>
        <v>175</v>
      </c>
      <c r="P3593">
        <f>$E3593/$L3593</f>
        <v>68.055555555555557</v>
      </c>
      <c r="Q3593" t="str">
        <f>LEFT($N3593,SEARCH("/",$N3593) - 1)</f>
        <v>theater</v>
      </c>
      <c r="R3593" t="str">
        <f>RIGHT($N3593,LEN($N3593) - SEARCH("/",$N3593))</f>
        <v>plays</v>
      </c>
      <c r="S3593" s="9">
        <f>((($J3593/60)/60)/24)+DATE(1970,1,1)</f>
        <v>42003.948425925926</v>
      </c>
      <c r="T3593" s="9">
        <f>((($I3593/60)/60)/24)+DATE(1970,1,1)</f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IF($D3594=0,0,$E3594*100/$D3594)</f>
        <v>127.25</v>
      </c>
      <c r="P3594">
        <f>$E3594/$L3594</f>
        <v>72.714285714285708</v>
      </c>
      <c r="Q3594" t="str">
        <f>LEFT($N3594,SEARCH("/",$N3594) - 1)</f>
        <v>theater</v>
      </c>
      <c r="R3594" t="str">
        <f>RIGHT($N3594,LEN($N3594) - SEARCH("/",$N3594))</f>
        <v>plays</v>
      </c>
      <c r="S3594" s="9">
        <f>((($J3594/60)/60)/24)+DATE(1970,1,1)</f>
        <v>41988.829942129625</v>
      </c>
      <c r="T3594" s="9">
        <f>((($I3594/60)/60)/24)+DATE(1970,1,1)</f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IF($D3595=0,0,$E3595*100/$D3595)</f>
        <v>110.63333333333334</v>
      </c>
      <c r="P3595">
        <f>$E3595/$L3595</f>
        <v>77.186046511627907</v>
      </c>
      <c r="Q3595" t="str">
        <f>LEFT($N3595,SEARCH("/",$N3595) - 1)</f>
        <v>theater</v>
      </c>
      <c r="R3595" t="str">
        <f>RIGHT($N3595,LEN($N3595) - SEARCH("/",$N3595))</f>
        <v>plays</v>
      </c>
      <c r="S3595" s="9">
        <f>((($J3595/60)/60)/24)+DATE(1970,1,1)</f>
        <v>41974.898599537039</v>
      </c>
      <c r="T3595" s="9">
        <f>((($I3595/60)/60)/24)+DATE(1970,1,1)</f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IF($D3596=0,0,$E3596*100/$D3596)</f>
        <v>125.9375</v>
      </c>
      <c r="P3596">
        <f>$E3596/$L3596</f>
        <v>55.972222222222221</v>
      </c>
      <c r="Q3596" t="str">
        <f>LEFT($N3596,SEARCH("/",$N3596) - 1)</f>
        <v>theater</v>
      </c>
      <c r="R3596" t="str">
        <f>RIGHT($N3596,LEN($N3596) - SEARCH("/",$N3596))</f>
        <v>plays</v>
      </c>
      <c r="S3596" s="9">
        <f>((($J3596/60)/60)/24)+DATE(1970,1,1)</f>
        <v>42592.066921296297</v>
      </c>
      <c r="T3596" s="9">
        <f>((($I3596/60)/60)/24)+DATE(1970,1,1)</f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IF($D3597=0,0,$E3597*100/$D3597)</f>
        <v>118.5</v>
      </c>
      <c r="P3597">
        <f>$E3597/$L3597</f>
        <v>49.693548387096776</v>
      </c>
      <c r="Q3597" t="str">
        <f>LEFT($N3597,SEARCH("/",$N3597) - 1)</f>
        <v>theater</v>
      </c>
      <c r="R3597" t="str">
        <f>RIGHT($N3597,LEN($N3597) - SEARCH("/",$N3597))</f>
        <v>plays</v>
      </c>
      <c r="S3597" s="9">
        <f>((($J3597/60)/60)/24)+DATE(1970,1,1)</f>
        <v>42050.008368055554</v>
      </c>
      <c r="T3597" s="9">
        <f>((($I3597/60)/60)/24)+DATE(1970,1,1)</f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IF($D3598=0,0,$E3598*100/$D3598)</f>
        <v>107.72727272727273</v>
      </c>
      <c r="P3598">
        <f>$E3598/$L3598</f>
        <v>79</v>
      </c>
      <c r="Q3598" t="str">
        <f>LEFT($N3598,SEARCH("/",$N3598) - 1)</f>
        <v>theater</v>
      </c>
      <c r="R3598" t="str">
        <f>RIGHT($N3598,LEN($N3598) - SEARCH("/",$N3598))</f>
        <v>plays</v>
      </c>
      <c r="S3598" s="9">
        <f>((($J3598/60)/60)/24)+DATE(1970,1,1)</f>
        <v>41856.715069444443</v>
      </c>
      <c r="T3598" s="9">
        <f>((($I3598/60)/60)/24)+DATE(1970,1,1)</f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IF($D3599=0,0,$E3599*100/$D3599)</f>
        <v>102.6</v>
      </c>
      <c r="P3599">
        <f>$E3599/$L3599</f>
        <v>77.727272727272734</v>
      </c>
      <c r="Q3599" t="str">
        <f>LEFT($N3599,SEARCH("/",$N3599) - 1)</f>
        <v>theater</v>
      </c>
      <c r="R3599" t="str">
        <f>RIGHT($N3599,LEN($N3599) - SEARCH("/",$N3599))</f>
        <v>plays</v>
      </c>
      <c r="S3599" s="9">
        <f>((($J3599/60)/60)/24)+DATE(1970,1,1)</f>
        <v>42417.585532407407</v>
      </c>
      <c r="T3599" s="9">
        <f>((($I3599/60)/60)/24)+DATE(1970,1,1)</f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IF($D3600=0,0,$E3600*100/$D3600)</f>
        <v>110.1</v>
      </c>
      <c r="P3600">
        <f>$E3600/$L3600</f>
        <v>40.777777777777779</v>
      </c>
      <c r="Q3600" t="str">
        <f>LEFT($N3600,SEARCH("/",$N3600) - 1)</f>
        <v>theater</v>
      </c>
      <c r="R3600" t="str">
        <f>RIGHT($N3600,LEN($N3600) - SEARCH("/",$N3600))</f>
        <v>plays</v>
      </c>
      <c r="S3600" s="9">
        <f>((($J3600/60)/60)/24)+DATE(1970,1,1)</f>
        <v>41866.79886574074</v>
      </c>
      <c r="T3600" s="9">
        <f>((($I3600/60)/60)/24)+DATE(1970,1,1)</f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IF($D3601=0,0,$E3601*100/$D3601)</f>
        <v>202</v>
      </c>
      <c r="P3601">
        <f>$E3601/$L3601</f>
        <v>59.411764705882355</v>
      </c>
      <c r="Q3601" t="str">
        <f>LEFT($N3601,SEARCH("/",$N3601) - 1)</f>
        <v>theater</v>
      </c>
      <c r="R3601" t="str">
        <f>RIGHT($N3601,LEN($N3601) - SEARCH("/",$N3601))</f>
        <v>plays</v>
      </c>
      <c r="S3601" s="9">
        <f>((($J3601/60)/60)/24)+DATE(1970,1,1)</f>
        <v>42220.79487268519</v>
      </c>
      <c r="T3601" s="9">
        <f>((($I3601/60)/60)/24)+DATE(1970,1,1)</f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IF($D3602=0,0,$E3602*100/$D3602)</f>
        <v>130</v>
      </c>
      <c r="P3602">
        <f>$E3602/$L3602</f>
        <v>3.25</v>
      </c>
      <c r="Q3602" t="str">
        <f>LEFT($N3602,SEARCH("/",$N3602) - 1)</f>
        <v>theater</v>
      </c>
      <c r="R3602" t="str">
        <f>RIGHT($N3602,LEN($N3602) - SEARCH("/",$N3602))</f>
        <v>plays</v>
      </c>
      <c r="S3602" s="9">
        <f>((($J3602/60)/60)/24)+DATE(1970,1,1)</f>
        <v>42628.849120370374</v>
      </c>
      <c r="T3602" s="9">
        <f>((($I3602/60)/60)/24)+DATE(1970,1,1)</f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IF($D3603=0,0,$E3603*100/$D3603)</f>
        <v>104.35</v>
      </c>
      <c r="P3603">
        <f>$E3603/$L3603</f>
        <v>39.377358490566039</v>
      </c>
      <c r="Q3603" t="str">
        <f>LEFT($N3603,SEARCH("/",$N3603) - 1)</f>
        <v>theater</v>
      </c>
      <c r="R3603" t="str">
        <f>RIGHT($N3603,LEN($N3603) - SEARCH("/",$N3603))</f>
        <v>plays</v>
      </c>
      <c r="S3603" s="9">
        <f>((($J3603/60)/60)/24)+DATE(1970,1,1)</f>
        <v>41990.99863425926</v>
      </c>
      <c r="T3603" s="9">
        <f>((($I3603/60)/60)/24)+DATE(1970,1,1)</f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IF($D3604=0,0,$E3604*100/$D3604)</f>
        <v>100.05</v>
      </c>
      <c r="P3604">
        <f>$E3604/$L3604</f>
        <v>81.673469387755105</v>
      </c>
      <c r="Q3604" t="str">
        <f>LEFT($N3604,SEARCH("/",$N3604) - 1)</f>
        <v>theater</v>
      </c>
      <c r="R3604" t="str">
        <f>RIGHT($N3604,LEN($N3604) - SEARCH("/",$N3604))</f>
        <v>plays</v>
      </c>
      <c r="S3604" s="9">
        <f>((($J3604/60)/60)/24)+DATE(1970,1,1)</f>
        <v>42447.894432870366</v>
      </c>
      <c r="T3604" s="9">
        <f>((($I3604/60)/60)/24)+DATE(1970,1,1)</f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IF($D3605=0,0,$E3605*100/$D3605)</f>
        <v>170.66666666666666</v>
      </c>
      <c r="P3605">
        <f>$E3605/$L3605</f>
        <v>44.912280701754383</v>
      </c>
      <c r="Q3605" t="str">
        <f>LEFT($N3605,SEARCH("/",$N3605) - 1)</f>
        <v>theater</v>
      </c>
      <c r="R3605" t="str">
        <f>RIGHT($N3605,LEN($N3605) - SEARCH("/",$N3605))</f>
        <v>plays</v>
      </c>
      <c r="S3605" s="9">
        <f>((($J3605/60)/60)/24)+DATE(1970,1,1)</f>
        <v>42283.864351851851</v>
      </c>
      <c r="T3605" s="9">
        <f>((($I3605/60)/60)/24)+DATE(1970,1,1)</f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IF($D3606=0,0,$E3606*100/$D3606)</f>
        <v>112.83333333333333</v>
      </c>
      <c r="P3606">
        <f>$E3606/$L3606</f>
        <v>49.05797101449275</v>
      </c>
      <c r="Q3606" t="str">
        <f>LEFT($N3606,SEARCH("/",$N3606) - 1)</f>
        <v>theater</v>
      </c>
      <c r="R3606" t="str">
        <f>RIGHT($N3606,LEN($N3606) - SEARCH("/",$N3606))</f>
        <v>plays</v>
      </c>
      <c r="S3606" s="9">
        <f>((($J3606/60)/60)/24)+DATE(1970,1,1)</f>
        <v>42483.015694444446</v>
      </c>
      <c r="T3606" s="9">
        <f>((($I3606/60)/60)/24)+DATE(1970,1,1)</f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IF($D3607=0,0,$E3607*100/$D3607)</f>
        <v>184</v>
      </c>
      <c r="P3607">
        <f>$E3607/$L3607</f>
        <v>30.666666666666668</v>
      </c>
      <c r="Q3607" t="str">
        <f>LEFT($N3607,SEARCH("/",$N3607) - 1)</f>
        <v>theater</v>
      </c>
      <c r="R3607" t="str">
        <f>RIGHT($N3607,LEN($N3607) - SEARCH("/",$N3607))</f>
        <v>plays</v>
      </c>
      <c r="S3607" s="9">
        <f>((($J3607/60)/60)/24)+DATE(1970,1,1)</f>
        <v>42383.793124999997</v>
      </c>
      <c r="T3607" s="9">
        <f>((($I3607/60)/60)/24)+DATE(1970,1,1)</f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IF($D3608=0,0,$E3608*100/$D3608)</f>
        <v>130.26666666666668</v>
      </c>
      <c r="P3608">
        <f>$E3608/$L3608</f>
        <v>61.0625</v>
      </c>
      <c r="Q3608" t="str">
        <f>LEFT($N3608,SEARCH("/",$N3608) - 1)</f>
        <v>theater</v>
      </c>
      <c r="R3608" t="str">
        <f>RIGHT($N3608,LEN($N3608) - SEARCH("/",$N3608))</f>
        <v>plays</v>
      </c>
      <c r="S3608" s="9">
        <f>((($J3608/60)/60)/24)+DATE(1970,1,1)</f>
        <v>42566.604826388888</v>
      </c>
      <c r="T3608" s="9">
        <f>((($I3608/60)/60)/24)+DATE(1970,1,1)</f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IF($D3609=0,0,$E3609*100/$D3609)</f>
        <v>105.45454545454545</v>
      </c>
      <c r="P3609">
        <f>$E3609/$L3609</f>
        <v>29</v>
      </c>
      <c r="Q3609" t="str">
        <f>LEFT($N3609,SEARCH("/",$N3609) - 1)</f>
        <v>theater</v>
      </c>
      <c r="R3609" t="str">
        <f>RIGHT($N3609,LEN($N3609) - SEARCH("/",$N3609))</f>
        <v>plays</v>
      </c>
      <c r="S3609" s="9">
        <f>((($J3609/60)/60)/24)+DATE(1970,1,1)</f>
        <v>42338.963912037041</v>
      </c>
      <c r="T3609" s="9">
        <f>((($I3609/60)/60)/24)+DATE(1970,1,1)</f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IF($D3610=0,0,$E3610*100/$D3610)</f>
        <v>100</v>
      </c>
      <c r="P3610">
        <f>$E3610/$L3610</f>
        <v>29.62962962962963</v>
      </c>
      <c r="Q3610" t="str">
        <f>LEFT($N3610,SEARCH("/",$N3610) - 1)</f>
        <v>theater</v>
      </c>
      <c r="R3610" t="str">
        <f>RIGHT($N3610,LEN($N3610) - SEARCH("/",$N3610))</f>
        <v>plays</v>
      </c>
      <c r="S3610" s="9">
        <f>((($J3610/60)/60)/24)+DATE(1970,1,1)</f>
        <v>42506.709375000006</v>
      </c>
      <c r="T3610" s="9">
        <f>((($I3610/60)/60)/24)+DATE(1970,1,1)</f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IF($D3611=0,0,$E3611*100/$D3611)</f>
        <v>153.31632653061226</v>
      </c>
      <c r="P3611">
        <f>$E3611/$L3611</f>
        <v>143.0952380952381</v>
      </c>
      <c r="Q3611" t="str">
        <f>LEFT($N3611,SEARCH("/",$N3611) - 1)</f>
        <v>theater</v>
      </c>
      <c r="R3611" t="str">
        <f>RIGHT($N3611,LEN($N3611) - SEARCH("/",$N3611))</f>
        <v>plays</v>
      </c>
      <c r="S3611" s="9">
        <f>((($J3611/60)/60)/24)+DATE(1970,1,1)</f>
        <v>42429.991724537031</v>
      </c>
      <c r="T3611" s="9">
        <f>((($I3611/60)/60)/24)+DATE(1970,1,1)</f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IF($D3612=0,0,$E3612*100/$D3612)</f>
        <v>162.30000000000001</v>
      </c>
      <c r="P3612">
        <f>$E3612/$L3612</f>
        <v>52.354838709677416</v>
      </c>
      <c r="Q3612" t="str">
        <f>LEFT($N3612,SEARCH("/",$N3612) - 1)</f>
        <v>theater</v>
      </c>
      <c r="R3612" t="str">
        <f>RIGHT($N3612,LEN($N3612) - SEARCH("/",$N3612))</f>
        <v>plays</v>
      </c>
      <c r="S3612" s="9">
        <f>((($J3612/60)/60)/24)+DATE(1970,1,1)</f>
        <v>42203.432129629626</v>
      </c>
      <c r="T3612" s="9">
        <f>((($I3612/60)/60)/24)+DATE(1970,1,1)</f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IF($D3613=0,0,$E3613*100/$D3613)</f>
        <v>136</v>
      </c>
      <c r="P3613">
        <f>$E3613/$L3613</f>
        <v>66.666666666666671</v>
      </c>
      <c r="Q3613" t="str">
        <f>LEFT($N3613,SEARCH("/",$N3613) - 1)</f>
        <v>theater</v>
      </c>
      <c r="R3613" t="str">
        <f>RIGHT($N3613,LEN($N3613) - SEARCH("/",$N3613))</f>
        <v>plays</v>
      </c>
      <c r="S3613" s="9">
        <f>((($J3613/60)/60)/24)+DATE(1970,1,1)</f>
        <v>42072.370381944449</v>
      </c>
      <c r="T3613" s="9">
        <f>((($I3613/60)/60)/24)+DATE(1970,1,1)</f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IF($D3614=0,0,$E3614*100/$D3614)</f>
        <v>144.4</v>
      </c>
      <c r="P3614">
        <f>$E3614/$L3614</f>
        <v>126.66666666666667</v>
      </c>
      <c r="Q3614" t="str">
        <f>LEFT($N3614,SEARCH("/",$N3614) - 1)</f>
        <v>theater</v>
      </c>
      <c r="R3614" t="str">
        <f>RIGHT($N3614,LEN($N3614) - SEARCH("/",$N3614))</f>
        <v>plays</v>
      </c>
      <c r="S3614" s="9">
        <f>((($J3614/60)/60)/24)+DATE(1970,1,1)</f>
        <v>41789.726979166669</v>
      </c>
      <c r="T3614" s="9">
        <f>((($I3614/60)/60)/24)+DATE(1970,1,1)</f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IF($D3615=0,0,$E3615*100/$D3615)</f>
        <v>100</v>
      </c>
      <c r="P3615">
        <f>$E3615/$L3615</f>
        <v>62.5</v>
      </c>
      <c r="Q3615" t="str">
        <f>LEFT($N3615,SEARCH("/",$N3615) - 1)</f>
        <v>theater</v>
      </c>
      <c r="R3615" t="str">
        <f>RIGHT($N3615,LEN($N3615) - SEARCH("/",$N3615))</f>
        <v>plays</v>
      </c>
      <c r="S3615" s="9">
        <f>((($J3615/60)/60)/24)+DATE(1970,1,1)</f>
        <v>41788.58997685185</v>
      </c>
      <c r="T3615" s="9">
        <f>((($I3615/60)/60)/24)+DATE(1970,1,1)</f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IF($D3616=0,0,$E3616*100/$D3616)</f>
        <v>100.8</v>
      </c>
      <c r="P3616">
        <f>$E3616/$L3616</f>
        <v>35.492957746478872</v>
      </c>
      <c r="Q3616" t="str">
        <f>LEFT($N3616,SEARCH("/",$N3616) - 1)</f>
        <v>theater</v>
      </c>
      <c r="R3616" t="str">
        <f>RIGHT($N3616,LEN($N3616) - SEARCH("/",$N3616))</f>
        <v>plays</v>
      </c>
      <c r="S3616" s="9">
        <f>((($J3616/60)/60)/24)+DATE(1970,1,1)</f>
        <v>42144.041851851856</v>
      </c>
      <c r="T3616" s="9">
        <f>((($I3616/60)/60)/24)+DATE(1970,1,1)</f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IF($D3617=0,0,$E3617*100/$D3617)</f>
        <v>106.8</v>
      </c>
      <c r="P3617">
        <f>$E3617/$L3617</f>
        <v>37.083333333333336</v>
      </c>
      <c r="Q3617" t="str">
        <f>LEFT($N3617,SEARCH("/",$N3617) - 1)</f>
        <v>theater</v>
      </c>
      <c r="R3617" t="str">
        <f>RIGHT($N3617,LEN($N3617) - SEARCH("/",$N3617))</f>
        <v>plays</v>
      </c>
      <c r="S3617" s="9">
        <f>((($J3617/60)/60)/24)+DATE(1970,1,1)</f>
        <v>42318.593703703707</v>
      </c>
      <c r="T3617" s="9">
        <f>((($I3617/60)/60)/24)+DATE(1970,1,1)</f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IF($D3618=0,0,$E3618*100/$D3618)</f>
        <v>124.8</v>
      </c>
      <c r="P3618">
        <f>$E3618/$L3618</f>
        <v>69.333333333333329</v>
      </c>
      <c r="Q3618" t="str">
        <f>LEFT($N3618,SEARCH("/",$N3618) - 1)</f>
        <v>theater</v>
      </c>
      <c r="R3618" t="str">
        <f>RIGHT($N3618,LEN($N3618) - SEARCH("/",$N3618))</f>
        <v>plays</v>
      </c>
      <c r="S3618" s="9">
        <f>((($J3618/60)/60)/24)+DATE(1970,1,1)</f>
        <v>42052.949814814812</v>
      </c>
      <c r="T3618" s="9">
        <f>((($I3618/60)/60)/24)+DATE(1970,1,1)</f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IF($D3619=0,0,$E3619*100/$D3619)</f>
        <v>118.91891891891892</v>
      </c>
      <c r="P3619">
        <f>$E3619/$L3619</f>
        <v>17.254901960784313</v>
      </c>
      <c r="Q3619" t="str">
        <f>LEFT($N3619,SEARCH("/",$N3619) - 1)</f>
        <v>theater</v>
      </c>
      <c r="R3619" t="str">
        <f>RIGHT($N3619,LEN($N3619) - SEARCH("/",$N3619))</f>
        <v>plays</v>
      </c>
      <c r="S3619" s="9">
        <f>((($J3619/60)/60)/24)+DATE(1970,1,1)</f>
        <v>42779.610289351855</v>
      </c>
      <c r="T3619" s="9">
        <f>((($I3619/60)/60)/24)+DATE(1970,1,1)</f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IF($D3620=0,0,$E3620*100/$D3620)</f>
        <v>101</v>
      </c>
      <c r="P3620">
        <f>$E3620/$L3620</f>
        <v>36.071428571428569</v>
      </c>
      <c r="Q3620" t="str">
        <f>LEFT($N3620,SEARCH("/",$N3620) - 1)</f>
        <v>theater</v>
      </c>
      <c r="R3620" t="str">
        <f>RIGHT($N3620,LEN($N3620) - SEARCH("/",$N3620))</f>
        <v>plays</v>
      </c>
      <c r="S3620" s="9">
        <f>((($J3620/60)/60)/24)+DATE(1970,1,1)</f>
        <v>42128.627893518518</v>
      </c>
      <c r="T3620" s="9">
        <f>((($I3620/60)/60)/24)+DATE(1970,1,1)</f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IF($D3621=0,0,$E3621*100/$D3621)</f>
        <v>113</v>
      </c>
      <c r="P3621">
        <f>$E3621/$L3621</f>
        <v>66.470588235294116</v>
      </c>
      <c r="Q3621" t="str">
        <f>LEFT($N3621,SEARCH("/",$N3621) - 1)</f>
        <v>theater</v>
      </c>
      <c r="R3621" t="str">
        <f>RIGHT($N3621,LEN($N3621) - SEARCH("/",$N3621))</f>
        <v>plays</v>
      </c>
      <c r="S3621" s="9">
        <f>((($J3621/60)/60)/24)+DATE(1970,1,1)</f>
        <v>42661.132245370376</v>
      </c>
      <c r="T3621" s="9">
        <f>((($I3621/60)/60)/24)+DATE(1970,1,1)</f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IF($D3622=0,0,$E3622*100/$D3622)</f>
        <v>105.19047619047619</v>
      </c>
      <c r="P3622">
        <f>$E3622/$L3622</f>
        <v>56.065989847715734</v>
      </c>
      <c r="Q3622" t="str">
        <f>LEFT($N3622,SEARCH("/",$N3622) - 1)</f>
        <v>theater</v>
      </c>
      <c r="R3622" t="str">
        <f>RIGHT($N3622,LEN($N3622) - SEARCH("/",$N3622))</f>
        <v>plays</v>
      </c>
      <c r="S3622" s="9">
        <f>((($J3622/60)/60)/24)+DATE(1970,1,1)</f>
        <v>42037.938206018516</v>
      </c>
      <c r="T3622" s="9">
        <f>((($I3622/60)/60)/24)+DATE(1970,1,1)</f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IF($D3623=0,0,$E3623*100/$D3623)</f>
        <v>109.73333333333333</v>
      </c>
      <c r="P3623">
        <f>$E3623/$L3623</f>
        <v>47.028571428571432</v>
      </c>
      <c r="Q3623" t="str">
        <f>LEFT($N3623,SEARCH("/",$N3623) - 1)</f>
        <v>theater</v>
      </c>
      <c r="R3623" t="str">
        <f>RIGHT($N3623,LEN($N3623) - SEARCH("/",$N3623))</f>
        <v>plays</v>
      </c>
      <c r="S3623" s="9">
        <f>((($J3623/60)/60)/24)+DATE(1970,1,1)</f>
        <v>42619.935694444444</v>
      </c>
      <c r="T3623" s="9">
        <f>((($I3623/60)/60)/24)+DATE(1970,1,1)</f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IF($D3624=0,0,$E3624*100/$D3624)</f>
        <v>100.099</v>
      </c>
      <c r="P3624">
        <f>$E3624/$L3624</f>
        <v>47.666190476190479</v>
      </c>
      <c r="Q3624" t="str">
        <f>LEFT($N3624,SEARCH("/",$N3624) - 1)</f>
        <v>theater</v>
      </c>
      <c r="R3624" t="str">
        <f>RIGHT($N3624,LEN($N3624) - SEARCH("/",$N3624))</f>
        <v>plays</v>
      </c>
      <c r="S3624" s="9">
        <f>((($J3624/60)/60)/24)+DATE(1970,1,1)</f>
        <v>41877.221886574072</v>
      </c>
      <c r="T3624" s="9">
        <f>((($I3624/60)/60)/24)+DATE(1970,1,1)</f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IF($D3625=0,0,$E3625*100/$D3625)</f>
        <v>120</v>
      </c>
      <c r="P3625">
        <f>$E3625/$L3625</f>
        <v>88.235294117647058</v>
      </c>
      <c r="Q3625" t="str">
        <f>LEFT($N3625,SEARCH("/",$N3625) - 1)</f>
        <v>theater</v>
      </c>
      <c r="R3625" t="str">
        <f>RIGHT($N3625,LEN($N3625) - SEARCH("/",$N3625))</f>
        <v>plays</v>
      </c>
      <c r="S3625" s="9">
        <f>((($J3625/60)/60)/24)+DATE(1970,1,1)</f>
        <v>41828.736921296295</v>
      </c>
      <c r="T3625" s="9">
        <f>((($I3625/60)/60)/24)+DATE(1970,1,1)</f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IF($D3626=0,0,$E3626*100/$D3626)</f>
        <v>104.93333333333334</v>
      </c>
      <c r="P3626">
        <f>$E3626/$L3626</f>
        <v>80.717948717948715</v>
      </c>
      <c r="Q3626" t="str">
        <f>LEFT($N3626,SEARCH("/",$N3626) - 1)</f>
        <v>theater</v>
      </c>
      <c r="R3626" t="str">
        <f>RIGHT($N3626,LEN($N3626) - SEARCH("/",$N3626))</f>
        <v>plays</v>
      </c>
      <c r="S3626" s="9">
        <f>((($J3626/60)/60)/24)+DATE(1970,1,1)</f>
        <v>42545.774189814809</v>
      </c>
      <c r="T3626" s="9">
        <f>((($I3626/60)/60)/24)+DATE(1970,1,1)</f>
        <v>42605.774189814809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IF($D3627=0,0,$E3627*100/$D3627)</f>
        <v>102.66666666666667</v>
      </c>
      <c r="P3627">
        <f>$E3627/$L3627</f>
        <v>39.487179487179489</v>
      </c>
      <c r="Q3627" t="str">
        <f>LEFT($N3627,SEARCH("/",$N3627) - 1)</f>
        <v>theater</v>
      </c>
      <c r="R3627" t="str">
        <f>RIGHT($N3627,LEN($N3627) - SEARCH("/",$N3627))</f>
        <v>plays</v>
      </c>
      <c r="S3627" s="9">
        <f>((($J3627/60)/60)/24)+DATE(1970,1,1)</f>
        <v>42157.652511574073</v>
      </c>
      <c r="T3627" s="9">
        <f>((($I3627/60)/60)/24)+DATE(1970,1,1)</f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IF($D3628=0,0,$E3628*100/$D3628)</f>
        <v>101.825</v>
      </c>
      <c r="P3628">
        <f>$E3628/$L3628</f>
        <v>84.854166666666671</v>
      </c>
      <c r="Q3628" t="str">
        <f>LEFT($N3628,SEARCH("/",$N3628) - 1)</f>
        <v>theater</v>
      </c>
      <c r="R3628" t="str">
        <f>RIGHT($N3628,LEN($N3628) - SEARCH("/",$N3628))</f>
        <v>plays</v>
      </c>
      <c r="S3628" s="9">
        <f>((($J3628/60)/60)/24)+DATE(1970,1,1)</f>
        <v>41846.667326388888</v>
      </c>
      <c r="T3628" s="9">
        <f>((($I3628/60)/60)/24)+DATE(1970,1,1)</f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IF($D3629=0,0,$E3629*100/$D3629)</f>
        <v>100</v>
      </c>
      <c r="P3629">
        <f>$E3629/$L3629</f>
        <v>68.965517241379317</v>
      </c>
      <c r="Q3629" t="str">
        <f>LEFT($N3629,SEARCH("/",$N3629) - 1)</f>
        <v>theater</v>
      </c>
      <c r="R3629" t="str">
        <f>RIGHT($N3629,LEN($N3629) - SEARCH("/",$N3629))</f>
        <v>plays</v>
      </c>
      <c r="S3629" s="9">
        <f>((($J3629/60)/60)/24)+DATE(1970,1,1)</f>
        <v>42460.741747685184</v>
      </c>
      <c r="T3629" s="9">
        <f>((($I3629/60)/60)/24)+DATE(1970,1,1)</f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IF($D3630=0,0,$E3630*100/$D3630)</f>
        <v>0</v>
      </c>
      <c r="P3630" t="e">
        <f>$E3630/$L3630</f>
        <v>#DIV/0!</v>
      </c>
      <c r="Q3630" t="str">
        <f>LEFT($N3630,SEARCH("/",$N3630) - 1)</f>
        <v>theater</v>
      </c>
      <c r="R3630" t="str">
        <f>RIGHT($N3630,LEN($N3630) - SEARCH("/",$N3630))</f>
        <v>musical</v>
      </c>
      <c r="S3630" s="9">
        <f>((($J3630/60)/60)/24)+DATE(1970,1,1)</f>
        <v>42291.833287037036</v>
      </c>
      <c r="T3630" s="9">
        <f>((($I3630/60)/60)/24)+DATE(1970,1,1)</f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IF($D3631=0,0,$E3631*100/$D3631)</f>
        <v>2.0000000000000001E-4</v>
      </c>
      <c r="P3631">
        <f>$E3631/$L3631</f>
        <v>1</v>
      </c>
      <c r="Q3631" t="str">
        <f>LEFT($N3631,SEARCH("/",$N3631) - 1)</f>
        <v>theater</v>
      </c>
      <c r="R3631" t="str">
        <f>RIGHT($N3631,LEN($N3631) - SEARCH("/",$N3631))</f>
        <v>musical</v>
      </c>
      <c r="S3631" s="9">
        <f>((($J3631/60)/60)/24)+DATE(1970,1,1)</f>
        <v>42437.094490740739</v>
      </c>
      <c r="T3631" s="9">
        <f>((($I3631/60)/60)/24)+DATE(1970,1,1)</f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IF($D3632=0,0,$E3632*100/$D3632)</f>
        <v>3.3333333333333333E-2</v>
      </c>
      <c r="P3632">
        <f>$E3632/$L3632</f>
        <v>1</v>
      </c>
      <c r="Q3632" t="str">
        <f>LEFT($N3632,SEARCH("/",$N3632) - 1)</f>
        <v>theater</v>
      </c>
      <c r="R3632" t="str">
        <f>RIGHT($N3632,LEN($N3632) - SEARCH("/",$N3632))</f>
        <v>musical</v>
      </c>
      <c r="S3632" s="9">
        <f>((($J3632/60)/60)/24)+DATE(1970,1,1)</f>
        <v>41942.84710648148</v>
      </c>
      <c r="T3632" s="9">
        <f>((($I3632/60)/60)/24)+DATE(1970,1,1)</f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IF($D3633=0,0,$E3633*100/$D3633)</f>
        <v>51.023391812865498</v>
      </c>
      <c r="P3633">
        <f>$E3633/$L3633</f>
        <v>147.88135593220338</v>
      </c>
      <c r="Q3633" t="str">
        <f>LEFT($N3633,SEARCH("/",$N3633) - 1)</f>
        <v>theater</v>
      </c>
      <c r="R3633" t="str">
        <f>RIGHT($N3633,LEN($N3633) - SEARCH("/",$N3633))</f>
        <v>musical</v>
      </c>
      <c r="S3633" s="9">
        <f>((($J3633/60)/60)/24)+DATE(1970,1,1)</f>
        <v>41880.753437499996</v>
      </c>
      <c r="T3633" s="9">
        <f>((($I3633/60)/60)/24)+DATE(1970,1,1)</f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IF($D3634=0,0,$E3634*100/$D3634)</f>
        <v>20</v>
      </c>
      <c r="P3634">
        <f>$E3634/$L3634</f>
        <v>100</v>
      </c>
      <c r="Q3634" t="str">
        <f>LEFT($N3634,SEARCH("/",$N3634) - 1)</f>
        <v>theater</v>
      </c>
      <c r="R3634" t="str">
        <f>RIGHT($N3634,LEN($N3634) - SEARCH("/",$N3634))</f>
        <v>musical</v>
      </c>
      <c r="S3634" s="9">
        <f>((($J3634/60)/60)/24)+DATE(1970,1,1)</f>
        <v>41946.936909722222</v>
      </c>
      <c r="T3634" s="9">
        <f>((($I3634/60)/60)/24)+DATE(1970,1,1)</f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IF($D3635=0,0,$E3635*100/$D3635)</f>
        <v>35.24</v>
      </c>
      <c r="P3635">
        <f>$E3635/$L3635</f>
        <v>56.838709677419352</v>
      </c>
      <c r="Q3635" t="str">
        <f>LEFT($N3635,SEARCH("/",$N3635) - 1)</f>
        <v>theater</v>
      </c>
      <c r="R3635" t="str">
        <f>RIGHT($N3635,LEN($N3635) - SEARCH("/",$N3635))</f>
        <v>musical</v>
      </c>
      <c r="S3635" s="9">
        <f>((($J3635/60)/60)/24)+DATE(1970,1,1)</f>
        <v>42649.623460648145</v>
      </c>
      <c r="T3635" s="9">
        <f>((($I3635/60)/60)/24)+DATE(1970,1,1)</f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IF($D3636=0,0,$E3636*100/$D3636)</f>
        <v>4.246666666666667</v>
      </c>
      <c r="P3636">
        <f>$E3636/$L3636</f>
        <v>176.94444444444446</v>
      </c>
      <c r="Q3636" t="str">
        <f>LEFT($N3636,SEARCH("/",$N3636) - 1)</f>
        <v>theater</v>
      </c>
      <c r="R3636" t="str">
        <f>RIGHT($N3636,LEN($N3636) - SEARCH("/",$N3636))</f>
        <v>musical</v>
      </c>
      <c r="S3636" s="9">
        <f>((($J3636/60)/60)/24)+DATE(1970,1,1)</f>
        <v>42701.166365740741</v>
      </c>
      <c r="T3636" s="9">
        <f>((($I3636/60)/60)/24)+DATE(1970,1,1)</f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IF($D3637=0,0,$E3637*100/$D3637)</f>
        <v>36.457142857142856</v>
      </c>
      <c r="P3637">
        <f>$E3637/$L3637</f>
        <v>127.6</v>
      </c>
      <c r="Q3637" t="str">
        <f>LEFT($N3637,SEARCH("/",$N3637) - 1)</f>
        <v>theater</v>
      </c>
      <c r="R3637" t="str">
        <f>RIGHT($N3637,LEN($N3637) - SEARCH("/",$N3637))</f>
        <v>musical</v>
      </c>
      <c r="S3637" s="9">
        <f>((($J3637/60)/60)/24)+DATE(1970,1,1)</f>
        <v>42450.88282407407</v>
      </c>
      <c r="T3637" s="9">
        <f>((($I3637/60)/60)/24)+DATE(1970,1,1)</f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IF($D3638=0,0,$E3638*100/$D3638)</f>
        <v>0</v>
      </c>
      <c r="P3638" t="e">
        <f>$E3638/$L3638</f>
        <v>#DIV/0!</v>
      </c>
      <c r="Q3638" t="str">
        <f>LEFT($N3638,SEARCH("/",$N3638) - 1)</f>
        <v>theater</v>
      </c>
      <c r="R3638" t="str">
        <f>RIGHT($N3638,LEN($N3638) - SEARCH("/",$N3638))</f>
        <v>musical</v>
      </c>
      <c r="S3638" s="9">
        <f>((($J3638/60)/60)/24)+DATE(1970,1,1)</f>
        <v>42226.694780092599</v>
      </c>
      <c r="T3638" s="9">
        <f>((($I3638/60)/60)/24)+DATE(1970,1,1)</f>
        <v>42261.694780092599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IF($D3639=0,0,$E3639*100/$D3639)</f>
        <v>30.866666666666667</v>
      </c>
      <c r="P3639">
        <f>$E3639/$L3639</f>
        <v>66.142857142857139</v>
      </c>
      <c r="Q3639" t="str">
        <f>LEFT($N3639,SEARCH("/",$N3639) - 1)</f>
        <v>theater</v>
      </c>
      <c r="R3639" t="str">
        <f>RIGHT($N3639,LEN($N3639) - SEARCH("/",$N3639))</f>
        <v>musical</v>
      </c>
      <c r="S3639" s="9">
        <f>((($J3639/60)/60)/24)+DATE(1970,1,1)</f>
        <v>41975.700636574074</v>
      </c>
      <c r="T3639" s="9">
        <f>((($I3639/60)/60)/24)+DATE(1970,1,1)</f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IF($D3640=0,0,$E3640*100/$D3640)</f>
        <v>6.5454545454545459</v>
      </c>
      <c r="P3640">
        <f>$E3640/$L3640</f>
        <v>108</v>
      </c>
      <c r="Q3640" t="str">
        <f>LEFT($N3640,SEARCH("/",$N3640) - 1)</f>
        <v>theater</v>
      </c>
      <c r="R3640" t="str">
        <f>RIGHT($N3640,LEN($N3640) - SEARCH("/",$N3640))</f>
        <v>musical</v>
      </c>
      <c r="S3640" s="9">
        <f>((($J3640/60)/60)/24)+DATE(1970,1,1)</f>
        <v>42053.672824074078</v>
      </c>
      <c r="T3640" s="9">
        <f>((($I3640/60)/60)/24)+DATE(1970,1,1)</f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IF($D3641=0,0,$E3641*100/$D3641)</f>
        <v>4.0000000000000001E-3</v>
      </c>
      <c r="P3641">
        <f>$E3641/$L3641</f>
        <v>1</v>
      </c>
      <c r="Q3641" t="str">
        <f>LEFT($N3641,SEARCH("/",$N3641) - 1)</f>
        <v>theater</v>
      </c>
      <c r="R3641" t="str">
        <f>RIGHT($N3641,LEN($N3641) - SEARCH("/",$N3641))</f>
        <v>musical</v>
      </c>
      <c r="S3641" s="9">
        <f>((($J3641/60)/60)/24)+DATE(1970,1,1)</f>
        <v>42590.677152777775</v>
      </c>
      <c r="T3641" s="9">
        <f>((($I3641/60)/60)/24)+DATE(1970,1,1)</f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IF($D3642=0,0,$E3642*100/$D3642)</f>
        <v>5.5</v>
      </c>
      <c r="P3642">
        <f>$E3642/$L3642</f>
        <v>18.333333333333332</v>
      </c>
      <c r="Q3642" t="str">
        <f>LEFT($N3642,SEARCH("/",$N3642) - 1)</f>
        <v>theater</v>
      </c>
      <c r="R3642" t="str">
        <f>RIGHT($N3642,LEN($N3642) - SEARCH("/",$N3642))</f>
        <v>musical</v>
      </c>
      <c r="S3642" s="9">
        <f>((($J3642/60)/60)/24)+DATE(1970,1,1)</f>
        <v>42104.781597222223</v>
      </c>
      <c r="T3642" s="9">
        <f>((($I3642/60)/60)/24)+DATE(1970,1,1)</f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IF($D3643=0,0,$E3643*100/$D3643)</f>
        <v>0</v>
      </c>
      <c r="P3643" t="e">
        <f>$E3643/$L3643</f>
        <v>#DIV/0!</v>
      </c>
      <c r="Q3643" t="str">
        <f>LEFT($N3643,SEARCH("/",$N3643) - 1)</f>
        <v>theater</v>
      </c>
      <c r="R3643" t="str">
        <f>RIGHT($N3643,LEN($N3643) - SEARCH("/",$N3643))</f>
        <v>musical</v>
      </c>
      <c r="S3643" s="9">
        <f>((($J3643/60)/60)/24)+DATE(1970,1,1)</f>
        <v>41899.627071759263</v>
      </c>
      <c r="T3643" s="9">
        <f>((($I3643/60)/60)/24)+DATE(1970,1,1)</f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IF($D3644=0,0,$E3644*100/$D3644)</f>
        <v>2.1428571428571428</v>
      </c>
      <c r="P3644">
        <f>$E3644/$L3644</f>
        <v>7.5</v>
      </c>
      <c r="Q3644" t="str">
        <f>LEFT($N3644,SEARCH("/",$N3644) - 1)</f>
        <v>theater</v>
      </c>
      <c r="R3644" t="str">
        <f>RIGHT($N3644,LEN($N3644) - SEARCH("/",$N3644))</f>
        <v>musical</v>
      </c>
      <c r="S3644" s="9">
        <f>((($J3644/60)/60)/24)+DATE(1970,1,1)</f>
        <v>42297.816284722227</v>
      </c>
      <c r="T3644" s="9">
        <f>((($I3644/60)/60)/24)+DATE(1970,1,1)</f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IF($D3645=0,0,$E3645*100/$D3645)</f>
        <v>0</v>
      </c>
      <c r="P3645" t="e">
        <f>$E3645/$L3645</f>
        <v>#DIV/0!</v>
      </c>
      <c r="Q3645" t="str">
        <f>LEFT($N3645,SEARCH("/",$N3645) - 1)</f>
        <v>theater</v>
      </c>
      <c r="R3645" t="str">
        <f>RIGHT($N3645,LEN($N3645) - SEARCH("/",$N3645))</f>
        <v>musical</v>
      </c>
      <c r="S3645" s="9">
        <f>((($J3645/60)/60)/24)+DATE(1970,1,1)</f>
        <v>42285.143969907411</v>
      </c>
      <c r="T3645" s="9">
        <f>((($I3645/60)/60)/24)+DATE(1970,1,1)</f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IF($D3646=0,0,$E3646*100/$D3646)</f>
        <v>16.420000000000002</v>
      </c>
      <c r="P3646">
        <f>$E3646/$L3646</f>
        <v>68.416666666666671</v>
      </c>
      <c r="Q3646" t="str">
        <f>LEFT($N3646,SEARCH("/",$N3646) - 1)</f>
        <v>theater</v>
      </c>
      <c r="R3646" t="str">
        <f>RIGHT($N3646,LEN($N3646) - SEARCH("/",$N3646))</f>
        <v>musical</v>
      </c>
      <c r="S3646" s="9">
        <f>((($J3646/60)/60)/24)+DATE(1970,1,1)</f>
        <v>42409.241747685184</v>
      </c>
      <c r="T3646" s="9">
        <f>((($I3646/60)/60)/24)+DATE(1970,1,1)</f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IF($D3647=0,0,$E3647*100/$D3647)</f>
        <v>0.1</v>
      </c>
      <c r="P3647">
        <f>$E3647/$L3647</f>
        <v>1</v>
      </c>
      <c r="Q3647" t="str">
        <f>LEFT($N3647,SEARCH("/",$N3647) - 1)</f>
        <v>theater</v>
      </c>
      <c r="R3647" t="str">
        <f>RIGHT($N3647,LEN($N3647) - SEARCH("/",$N3647))</f>
        <v>musical</v>
      </c>
      <c r="S3647" s="9">
        <f>((($J3647/60)/60)/24)+DATE(1970,1,1)</f>
        <v>42665.970347222217</v>
      </c>
      <c r="T3647" s="9">
        <f>((($I3647/60)/60)/24)+DATE(1970,1,1)</f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IF($D3648=0,0,$E3648*100/$D3648)</f>
        <v>4.8099999999999996</v>
      </c>
      <c r="P3648">
        <f>$E3648/$L3648</f>
        <v>60.125</v>
      </c>
      <c r="Q3648" t="str">
        <f>LEFT($N3648,SEARCH("/",$N3648) - 1)</f>
        <v>theater</v>
      </c>
      <c r="R3648" t="str">
        <f>RIGHT($N3648,LEN($N3648) - SEARCH("/",$N3648))</f>
        <v>musical</v>
      </c>
      <c r="S3648" s="9">
        <f>((($J3648/60)/60)/24)+DATE(1970,1,1)</f>
        <v>42140.421319444446</v>
      </c>
      <c r="T3648" s="9">
        <f>((($I3648/60)/60)/24)+DATE(1970,1,1)</f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IF($D3649=0,0,$E3649*100/$D3649)</f>
        <v>6</v>
      </c>
      <c r="P3649">
        <f>$E3649/$L3649</f>
        <v>15</v>
      </c>
      <c r="Q3649" t="str">
        <f>LEFT($N3649,SEARCH("/",$N3649) - 1)</f>
        <v>theater</v>
      </c>
      <c r="R3649" t="str">
        <f>RIGHT($N3649,LEN($N3649) - SEARCH("/",$N3649))</f>
        <v>musical</v>
      </c>
      <c r="S3649" s="9">
        <f>((($J3649/60)/60)/24)+DATE(1970,1,1)</f>
        <v>42598.749155092592</v>
      </c>
      <c r="T3649" s="9">
        <f>((($I3649/60)/60)/24)+DATE(1970,1,1)</f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IF($D3650=0,0,$E3650*100/$D3650)</f>
        <v>100.38249999999999</v>
      </c>
      <c r="P3650">
        <f>$E3650/$L3650</f>
        <v>550.04109589041093</v>
      </c>
      <c r="Q3650" t="str">
        <f>LEFT($N3650,SEARCH("/",$N3650) - 1)</f>
        <v>theater</v>
      </c>
      <c r="R3650" t="str">
        <f>RIGHT($N3650,LEN($N3650) - SEARCH("/",$N3650))</f>
        <v>plays</v>
      </c>
      <c r="S3650" s="9">
        <f>((($J3650/60)/60)/24)+DATE(1970,1,1)</f>
        <v>41887.292187500003</v>
      </c>
      <c r="T3650" s="9">
        <f>((($I3650/60)/60)/24)+DATE(1970,1,1)</f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IF($D3651=0,0,$E3651*100/$D3651)</f>
        <v>104</v>
      </c>
      <c r="P3651">
        <f>$E3651/$L3651</f>
        <v>97.5</v>
      </c>
      <c r="Q3651" t="str">
        <f>LEFT($N3651,SEARCH("/",$N3651) - 1)</f>
        <v>theater</v>
      </c>
      <c r="R3651" t="str">
        <f>RIGHT($N3651,LEN($N3651) - SEARCH("/",$N3651))</f>
        <v>plays</v>
      </c>
      <c r="S3651" s="9">
        <f>((($J3651/60)/60)/24)+DATE(1970,1,1)</f>
        <v>41780.712893518517</v>
      </c>
      <c r="T3651" s="9">
        <f>((($I3651/60)/60)/24)+DATE(1970,1,1)</f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IF($D3652=0,0,$E3652*100/$D3652)</f>
        <v>100</v>
      </c>
      <c r="P3652">
        <f>$E3652/$L3652</f>
        <v>29.411764705882351</v>
      </c>
      <c r="Q3652" t="str">
        <f>LEFT($N3652,SEARCH("/",$N3652) - 1)</f>
        <v>theater</v>
      </c>
      <c r="R3652" t="str">
        <f>RIGHT($N3652,LEN($N3652) - SEARCH("/",$N3652))</f>
        <v>plays</v>
      </c>
      <c r="S3652" s="9">
        <f>((($J3652/60)/60)/24)+DATE(1970,1,1)</f>
        <v>42381.478981481487</v>
      </c>
      <c r="T3652" s="9">
        <f>((($I3652/60)/60)/24)+DATE(1970,1,1)</f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IF($D3653=0,0,$E3653*100/$D3653)</f>
        <v>104</v>
      </c>
      <c r="P3653">
        <f>$E3653/$L3653</f>
        <v>57.777777777777779</v>
      </c>
      <c r="Q3653" t="str">
        <f>LEFT($N3653,SEARCH("/",$N3653) - 1)</f>
        <v>theater</v>
      </c>
      <c r="R3653" t="str">
        <f>RIGHT($N3653,LEN($N3653) - SEARCH("/",$N3653))</f>
        <v>plays</v>
      </c>
      <c r="S3653" s="9">
        <f>((($J3653/60)/60)/24)+DATE(1970,1,1)</f>
        <v>41828.646319444444</v>
      </c>
      <c r="T3653" s="9">
        <f>((($I3653/60)/60)/24)+DATE(1970,1,1)</f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IF($D3654=0,0,$E3654*100/$D3654)</f>
        <v>250.66666666666666</v>
      </c>
      <c r="P3654">
        <f>$E3654/$L3654</f>
        <v>44.235294117647058</v>
      </c>
      <c r="Q3654" t="str">
        <f>LEFT($N3654,SEARCH("/",$N3654) - 1)</f>
        <v>theater</v>
      </c>
      <c r="R3654" t="str">
        <f>RIGHT($N3654,LEN($N3654) - SEARCH("/",$N3654))</f>
        <v>plays</v>
      </c>
      <c r="S3654" s="9">
        <f>((($J3654/60)/60)/24)+DATE(1970,1,1)</f>
        <v>42596.644699074073</v>
      </c>
      <c r="T3654" s="9">
        <f>((($I3654/60)/60)/24)+DATE(1970,1,1)</f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IF($D3655=0,0,$E3655*100/$D3655)</f>
        <v>100.5</v>
      </c>
      <c r="P3655">
        <f>$E3655/$L3655</f>
        <v>60.909090909090907</v>
      </c>
      <c r="Q3655" t="str">
        <f>LEFT($N3655,SEARCH("/",$N3655) - 1)</f>
        <v>theater</v>
      </c>
      <c r="R3655" t="str">
        <f>RIGHT($N3655,LEN($N3655) - SEARCH("/",$N3655))</f>
        <v>plays</v>
      </c>
      <c r="S3655" s="9">
        <f>((($J3655/60)/60)/24)+DATE(1970,1,1)</f>
        <v>42191.363506944443</v>
      </c>
      <c r="T3655" s="9">
        <f>((($I3655/60)/60)/24)+DATE(1970,1,1)</f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IF($D3656=0,0,$E3656*100/$D3656)</f>
        <v>174.4</v>
      </c>
      <c r="P3656">
        <f>$E3656/$L3656</f>
        <v>68.84210526315789</v>
      </c>
      <c r="Q3656" t="str">
        <f>LEFT($N3656,SEARCH("/",$N3656) - 1)</f>
        <v>theater</v>
      </c>
      <c r="R3656" t="str">
        <f>RIGHT($N3656,LEN($N3656) - SEARCH("/",$N3656))</f>
        <v>plays</v>
      </c>
      <c r="S3656" s="9">
        <f>((($J3656/60)/60)/24)+DATE(1970,1,1)</f>
        <v>42440.416504629626</v>
      </c>
      <c r="T3656" s="9">
        <f>((($I3656/60)/60)/24)+DATE(1970,1,1)</f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IF($D3657=0,0,$E3657*100/$D3657)</f>
        <v>116.26</v>
      </c>
      <c r="P3657">
        <f>$E3657/$L3657</f>
        <v>73.582278481012665</v>
      </c>
      <c r="Q3657" t="str">
        <f>LEFT($N3657,SEARCH("/",$N3657) - 1)</f>
        <v>theater</v>
      </c>
      <c r="R3657" t="str">
        <f>RIGHT($N3657,LEN($N3657) - SEARCH("/",$N3657))</f>
        <v>plays</v>
      </c>
      <c r="S3657" s="9">
        <f>((($J3657/60)/60)/24)+DATE(1970,1,1)</f>
        <v>42173.803217592591</v>
      </c>
      <c r="T3657" s="9">
        <f>((($I3657/60)/60)/24)+DATE(1970,1,1)</f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IF($D3658=0,0,$E3658*100/$D3658)</f>
        <v>105.82</v>
      </c>
      <c r="P3658">
        <f>$E3658/$L3658</f>
        <v>115.02173913043478</v>
      </c>
      <c r="Q3658" t="str">
        <f>LEFT($N3658,SEARCH("/",$N3658) - 1)</f>
        <v>theater</v>
      </c>
      <c r="R3658" t="str">
        <f>RIGHT($N3658,LEN($N3658) - SEARCH("/",$N3658))</f>
        <v>plays</v>
      </c>
      <c r="S3658" s="9">
        <f>((($J3658/60)/60)/24)+DATE(1970,1,1)</f>
        <v>42737.910138888896</v>
      </c>
      <c r="T3658" s="9">
        <f>((($I3658/60)/60)/24)+DATE(1970,1,1)</f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IF($D3659=0,0,$E3659*100/$D3659)</f>
        <v>110.75</v>
      </c>
      <c r="P3659">
        <f>$E3659/$L3659</f>
        <v>110.75</v>
      </c>
      <c r="Q3659" t="str">
        <f>LEFT($N3659,SEARCH("/",$N3659) - 1)</f>
        <v>theater</v>
      </c>
      <c r="R3659" t="str">
        <f>RIGHT($N3659,LEN($N3659) - SEARCH("/",$N3659))</f>
        <v>plays</v>
      </c>
      <c r="S3659" s="9">
        <f>((($J3659/60)/60)/24)+DATE(1970,1,1)</f>
        <v>42499.629849537043</v>
      </c>
      <c r="T3659" s="9">
        <f>((($I3659/60)/60)/24)+DATE(1970,1,1)</f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IF($D3660=0,0,$E3660*100/$D3660)</f>
        <v>100.66666666666667</v>
      </c>
      <c r="P3660">
        <f>$E3660/$L3660</f>
        <v>75.5</v>
      </c>
      <c r="Q3660" t="str">
        <f>LEFT($N3660,SEARCH("/",$N3660) - 1)</f>
        <v>theater</v>
      </c>
      <c r="R3660" t="str">
        <f>RIGHT($N3660,LEN($N3660) - SEARCH("/",$N3660))</f>
        <v>plays</v>
      </c>
      <c r="S3660" s="9">
        <f>((($J3660/60)/60)/24)+DATE(1970,1,1)</f>
        <v>41775.858564814815</v>
      </c>
      <c r="T3660" s="9">
        <f>((($I3660/60)/60)/24)+DATE(1970,1,1)</f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IF($D3661=0,0,$E3661*100/$D3661)</f>
        <v>102.03333333333333</v>
      </c>
      <c r="P3661">
        <f>$E3661/$L3661</f>
        <v>235.46153846153845</v>
      </c>
      <c r="Q3661" t="str">
        <f>LEFT($N3661,SEARCH("/",$N3661) - 1)</f>
        <v>theater</v>
      </c>
      <c r="R3661" t="str">
        <f>RIGHT($N3661,LEN($N3661) - SEARCH("/",$N3661))</f>
        <v>plays</v>
      </c>
      <c r="S3661" s="9">
        <f>((($J3661/60)/60)/24)+DATE(1970,1,1)</f>
        <v>42055.277199074073</v>
      </c>
      <c r="T3661" s="9">
        <f>((($I3661/60)/60)/24)+DATE(1970,1,1)</f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IF($D3662=0,0,$E3662*100/$D3662)</f>
        <v>100</v>
      </c>
      <c r="P3662">
        <f>$E3662/$L3662</f>
        <v>11.363636363636363</v>
      </c>
      <c r="Q3662" t="str">
        <f>LEFT($N3662,SEARCH("/",$N3662) - 1)</f>
        <v>theater</v>
      </c>
      <c r="R3662" t="str">
        <f>RIGHT($N3662,LEN($N3662) - SEARCH("/",$N3662))</f>
        <v>plays</v>
      </c>
      <c r="S3662" s="9">
        <f>((($J3662/60)/60)/24)+DATE(1970,1,1)</f>
        <v>41971.881076388891</v>
      </c>
      <c r="T3662" s="9">
        <f>((($I3662/60)/60)/24)+DATE(1970,1,1)</f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IF($D3663=0,0,$E3663*100/$D3663)</f>
        <v>111</v>
      </c>
      <c r="P3663">
        <f>$E3663/$L3663</f>
        <v>92.5</v>
      </c>
      <c r="Q3663" t="str">
        <f>LEFT($N3663,SEARCH("/",$N3663) - 1)</f>
        <v>theater</v>
      </c>
      <c r="R3663" t="str">
        <f>RIGHT($N3663,LEN($N3663) - SEARCH("/",$N3663))</f>
        <v>plays</v>
      </c>
      <c r="S3663" s="9">
        <f>((($J3663/60)/60)/24)+DATE(1970,1,1)</f>
        <v>42447.896666666667</v>
      </c>
      <c r="T3663" s="9">
        <f>((($I3663/60)/60)/24)+DATE(1970,1,1)</f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IF($D3664=0,0,$E3664*100/$D3664)</f>
        <v>101.425</v>
      </c>
      <c r="P3664">
        <f>$E3664/$L3664</f>
        <v>202.85</v>
      </c>
      <c r="Q3664" t="str">
        <f>LEFT($N3664,SEARCH("/",$N3664) - 1)</f>
        <v>theater</v>
      </c>
      <c r="R3664" t="str">
        <f>RIGHT($N3664,LEN($N3664) - SEARCH("/",$N3664))</f>
        <v>plays</v>
      </c>
      <c r="S3664" s="9">
        <f>((($J3664/60)/60)/24)+DATE(1970,1,1)</f>
        <v>42064.220069444447</v>
      </c>
      <c r="T3664" s="9">
        <f>((($I3664/60)/60)/24)+DATE(1970,1,1)</f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IF($D3665=0,0,$E3665*100/$D3665)</f>
        <v>104</v>
      </c>
      <c r="P3665">
        <f>$E3665/$L3665</f>
        <v>26</v>
      </c>
      <c r="Q3665" t="str">
        <f>LEFT($N3665,SEARCH("/",$N3665) - 1)</f>
        <v>theater</v>
      </c>
      <c r="R3665" t="str">
        <f>RIGHT($N3665,LEN($N3665) - SEARCH("/",$N3665))</f>
        <v>plays</v>
      </c>
      <c r="S3665" s="9">
        <f>((($J3665/60)/60)/24)+DATE(1970,1,1)</f>
        <v>42665.451736111107</v>
      </c>
      <c r="T3665" s="9">
        <f>((($I3665/60)/60)/24)+DATE(1970,1,1)</f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IF($D3666=0,0,$E3666*100/$D3666)</f>
        <v>109.375</v>
      </c>
      <c r="P3666">
        <f>$E3666/$L3666</f>
        <v>46.05263157894737</v>
      </c>
      <c r="Q3666" t="str">
        <f>LEFT($N3666,SEARCH("/",$N3666) - 1)</f>
        <v>theater</v>
      </c>
      <c r="R3666" t="str">
        <f>RIGHT($N3666,LEN($N3666) - SEARCH("/",$N3666))</f>
        <v>plays</v>
      </c>
      <c r="S3666" s="9">
        <f>((($J3666/60)/60)/24)+DATE(1970,1,1)</f>
        <v>42523.248715277776</v>
      </c>
      <c r="T3666" s="9">
        <f>((($I3666/60)/60)/24)+DATE(1970,1,1)</f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IF($D3667=0,0,$E3667*100/$D3667)</f>
        <v>115.16129032258064</v>
      </c>
      <c r="P3667">
        <f>$E3667/$L3667</f>
        <v>51</v>
      </c>
      <c r="Q3667" t="str">
        <f>LEFT($N3667,SEARCH("/",$N3667) - 1)</f>
        <v>theater</v>
      </c>
      <c r="R3667" t="str">
        <f>RIGHT($N3667,LEN($N3667) - SEARCH("/",$N3667))</f>
        <v>plays</v>
      </c>
      <c r="S3667" s="9">
        <f>((($J3667/60)/60)/24)+DATE(1970,1,1)</f>
        <v>42294.808124999996</v>
      </c>
      <c r="T3667" s="9">
        <f>((($I3667/60)/60)/24)+DATE(1970,1,1)</f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IF($D3668=0,0,$E3668*100/$D3668)</f>
        <v>100</v>
      </c>
      <c r="P3668">
        <f>$E3668/$L3668</f>
        <v>31.578947368421051</v>
      </c>
      <c r="Q3668" t="str">
        <f>LEFT($N3668,SEARCH("/",$N3668) - 1)</f>
        <v>theater</v>
      </c>
      <c r="R3668" t="str">
        <f>RIGHT($N3668,LEN($N3668) - SEARCH("/",$N3668))</f>
        <v>plays</v>
      </c>
      <c r="S3668" s="9">
        <f>((($J3668/60)/60)/24)+DATE(1970,1,1)</f>
        <v>41822.90488425926</v>
      </c>
      <c r="T3668" s="9">
        <f>((($I3668/60)/60)/24)+DATE(1970,1,1)</f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IF($D3669=0,0,$E3669*100/$D3669)</f>
        <v>103.17033333333333</v>
      </c>
      <c r="P3669">
        <f>$E3669/$L3669</f>
        <v>53.363965517241382</v>
      </c>
      <c r="Q3669" t="str">
        <f>LEFT($N3669,SEARCH("/",$N3669) - 1)</f>
        <v>theater</v>
      </c>
      <c r="R3669" t="str">
        <f>RIGHT($N3669,LEN($N3669) - SEARCH("/",$N3669))</f>
        <v>plays</v>
      </c>
      <c r="S3669" s="9">
        <f>((($J3669/60)/60)/24)+DATE(1970,1,1)</f>
        <v>42173.970127314817</v>
      </c>
      <c r="T3669" s="9">
        <f>((($I3669/60)/60)/24)+DATE(1970,1,1)</f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IF($D3670=0,0,$E3670*100/$D3670)</f>
        <v>103.5</v>
      </c>
      <c r="P3670">
        <f>$E3670/$L3670</f>
        <v>36.964285714285715</v>
      </c>
      <c r="Q3670" t="str">
        <f>LEFT($N3670,SEARCH("/",$N3670) - 1)</f>
        <v>theater</v>
      </c>
      <c r="R3670" t="str">
        <f>RIGHT($N3670,LEN($N3670) - SEARCH("/",$N3670))</f>
        <v>plays</v>
      </c>
      <c r="S3670" s="9">
        <f>((($J3670/60)/60)/24)+DATE(1970,1,1)</f>
        <v>42185.556157407409</v>
      </c>
      <c r="T3670" s="9">
        <f>((($I3670/60)/60)/24)+DATE(1970,1,1)</f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IF($D3671=0,0,$E3671*100/$D3671)</f>
        <v>138.19999999999999</v>
      </c>
      <c r="P3671">
        <f>$E3671/$L3671</f>
        <v>81.294117647058826</v>
      </c>
      <c r="Q3671" t="str">
        <f>LEFT($N3671,SEARCH("/",$N3671) - 1)</f>
        <v>theater</v>
      </c>
      <c r="R3671" t="str">
        <f>RIGHT($N3671,LEN($N3671) - SEARCH("/",$N3671))</f>
        <v>plays</v>
      </c>
      <c r="S3671" s="9">
        <f>((($J3671/60)/60)/24)+DATE(1970,1,1)</f>
        <v>42136.675196759257</v>
      </c>
      <c r="T3671" s="9">
        <f>((($I3671/60)/60)/24)+DATE(1970,1,1)</f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IF($D3672=0,0,$E3672*100/$D3672)</f>
        <v>109.54545454545455</v>
      </c>
      <c r="P3672">
        <f>$E3672/$L3672</f>
        <v>20.083333333333332</v>
      </c>
      <c r="Q3672" t="str">
        <f>LEFT($N3672,SEARCH("/",$N3672) - 1)</f>
        <v>theater</v>
      </c>
      <c r="R3672" t="str">
        <f>RIGHT($N3672,LEN($N3672) - SEARCH("/",$N3672))</f>
        <v>plays</v>
      </c>
      <c r="S3672" s="9">
        <f>((($J3672/60)/60)/24)+DATE(1970,1,1)</f>
        <v>42142.514016203699</v>
      </c>
      <c r="T3672" s="9">
        <f>((($I3672/60)/60)/24)+DATE(1970,1,1)</f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IF($D3673=0,0,$E3673*100/$D3673)</f>
        <v>100.85714285714286</v>
      </c>
      <c r="P3673">
        <f>$E3673/$L3673</f>
        <v>88.25</v>
      </c>
      <c r="Q3673" t="str">
        <f>LEFT($N3673,SEARCH("/",$N3673) - 1)</f>
        <v>theater</v>
      </c>
      <c r="R3673" t="str">
        <f>RIGHT($N3673,LEN($N3673) - SEARCH("/",$N3673))</f>
        <v>plays</v>
      </c>
      <c r="S3673" s="9">
        <f>((($J3673/60)/60)/24)+DATE(1970,1,1)</f>
        <v>41820.62809027778</v>
      </c>
      <c r="T3673" s="9">
        <f>((($I3673/60)/60)/24)+DATE(1970,1,1)</f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IF($D3674=0,0,$E3674*100/$D3674)</f>
        <v>101.53333333333333</v>
      </c>
      <c r="P3674">
        <f>$E3674/$L3674</f>
        <v>53.438596491228068</v>
      </c>
      <c r="Q3674" t="str">
        <f>LEFT($N3674,SEARCH("/",$N3674) - 1)</f>
        <v>theater</v>
      </c>
      <c r="R3674" t="str">
        <f>RIGHT($N3674,LEN($N3674) - SEARCH("/",$N3674))</f>
        <v>plays</v>
      </c>
      <c r="S3674" s="9">
        <f>((($J3674/60)/60)/24)+DATE(1970,1,1)</f>
        <v>41878.946574074071</v>
      </c>
      <c r="T3674" s="9">
        <f>((($I3674/60)/60)/24)+DATE(1970,1,1)</f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IF($D3675=0,0,$E3675*100/$D3675)</f>
        <v>113.625</v>
      </c>
      <c r="P3675">
        <f>$E3675/$L3675</f>
        <v>39.868421052631582</v>
      </c>
      <c r="Q3675" t="str">
        <f>LEFT($N3675,SEARCH("/",$N3675) - 1)</f>
        <v>theater</v>
      </c>
      <c r="R3675" t="str">
        <f>RIGHT($N3675,LEN($N3675) - SEARCH("/",$N3675))</f>
        <v>plays</v>
      </c>
      <c r="S3675" s="9">
        <f>((($J3675/60)/60)/24)+DATE(1970,1,1)</f>
        <v>41914.295104166667</v>
      </c>
      <c r="T3675" s="9">
        <f>((($I3675/60)/60)/24)+DATE(1970,1,1)</f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IF($D3676=0,0,$E3676*100/$D3676)</f>
        <v>100</v>
      </c>
      <c r="P3676">
        <f>$E3676/$L3676</f>
        <v>145.16129032258064</v>
      </c>
      <c r="Q3676" t="str">
        <f>LEFT($N3676,SEARCH("/",$N3676) - 1)</f>
        <v>theater</v>
      </c>
      <c r="R3676" t="str">
        <f>RIGHT($N3676,LEN($N3676) - SEARCH("/",$N3676))</f>
        <v>plays</v>
      </c>
      <c r="S3676" s="9">
        <f>((($J3676/60)/60)/24)+DATE(1970,1,1)</f>
        <v>42556.873020833329</v>
      </c>
      <c r="T3676" s="9">
        <f>((($I3676/60)/60)/24)+DATE(1970,1,1)</f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IF($D3677=0,0,$E3677*100/$D3677)</f>
        <v>140</v>
      </c>
      <c r="P3677">
        <f>$E3677/$L3677</f>
        <v>23.333333333333332</v>
      </c>
      <c r="Q3677" t="str">
        <f>LEFT($N3677,SEARCH("/",$N3677) - 1)</f>
        <v>theater</v>
      </c>
      <c r="R3677" t="str">
        <f>RIGHT($N3677,LEN($N3677) - SEARCH("/",$N3677))</f>
        <v>plays</v>
      </c>
      <c r="S3677" s="9">
        <f>((($J3677/60)/60)/24)+DATE(1970,1,1)</f>
        <v>42493.597013888888</v>
      </c>
      <c r="T3677" s="9">
        <f>((($I3677/60)/60)/24)+DATE(1970,1,1)</f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IF($D3678=0,0,$E3678*100/$D3678)</f>
        <v>128.75</v>
      </c>
      <c r="P3678">
        <f>$E3678/$L3678</f>
        <v>64.375</v>
      </c>
      <c r="Q3678" t="str">
        <f>LEFT($N3678,SEARCH("/",$N3678) - 1)</f>
        <v>theater</v>
      </c>
      <c r="R3678" t="str">
        <f>RIGHT($N3678,LEN($N3678) - SEARCH("/",$N3678))</f>
        <v>plays</v>
      </c>
      <c r="S3678" s="9">
        <f>((($J3678/60)/60)/24)+DATE(1970,1,1)</f>
        <v>41876.815787037034</v>
      </c>
      <c r="T3678" s="9">
        <f>((($I3678/60)/60)/24)+DATE(1970,1,1)</f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IF($D3679=0,0,$E3679*100/$D3679)</f>
        <v>102.90416666666667</v>
      </c>
      <c r="P3679">
        <f>$E3679/$L3679</f>
        <v>62.052763819095475</v>
      </c>
      <c r="Q3679" t="str">
        <f>LEFT($N3679,SEARCH("/",$N3679) - 1)</f>
        <v>theater</v>
      </c>
      <c r="R3679" t="str">
        <f>RIGHT($N3679,LEN($N3679) - SEARCH("/",$N3679))</f>
        <v>plays</v>
      </c>
      <c r="S3679" s="9">
        <f>((($J3679/60)/60)/24)+DATE(1970,1,1)</f>
        <v>41802.574282407404</v>
      </c>
      <c r="T3679" s="9">
        <f>((($I3679/60)/60)/24)+DATE(1970,1,1)</f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IF($D3680=0,0,$E3680*100/$D3680)</f>
        <v>102.5</v>
      </c>
      <c r="P3680">
        <f>$E3680/$L3680</f>
        <v>66.129032258064512</v>
      </c>
      <c r="Q3680" t="str">
        <f>LEFT($N3680,SEARCH("/",$N3680) - 1)</f>
        <v>theater</v>
      </c>
      <c r="R3680" t="str">
        <f>RIGHT($N3680,LEN($N3680) - SEARCH("/",$N3680))</f>
        <v>plays</v>
      </c>
      <c r="S3680" s="9">
        <f>((($J3680/60)/60)/24)+DATE(1970,1,1)</f>
        <v>42120.531226851846</v>
      </c>
      <c r="T3680" s="9">
        <f>((($I3680/60)/60)/24)+DATE(1970,1,1)</f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IF($D3681=0,0,$E3681*100/$D3681)</f>
        <v>110.1</v>
      </c>
      <c r="P3681">
        <f>$E3681/$L3681</f>
        <v>73.400000000000006</v>
      </c>
      <c r="Q3681" t="str">
        <f>LEFT($N3681,SEARCH("/",$N3681) - 1)</f>
        <v>theater</v>
      </c>
      <c r="R3681" t="str">
        <f>RIGHT($N3681,LEN($N3681) - SEARCH("/",$N3681))</f>
        <v>plays</v>
      </c>
      <c r="S3681" s="9">
        <f>((($J3681/60)/60)/24)+DATE(1970,1,1)</f>
        <v>41786.761354166665</v>
      </c>
      <c r="T3681" s="9">
        <f>((($I3681/60)/60)/24)+DATE(1970,1,1)</f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IF($D3682=0,0,$E3682*100/$D3682)</f>
        <v>112.76666666666667</v>
      </c>
      <c r="P3682">
        <f>$E3682/$L3682</f>
        <v>99.5</v>
      </c>
      <c r="Q3682" t="str">
        <f>LEFT($N3682,SEARCH("/",$N3682) - 1)</f>
        <v>theater</v>
      </c>
      <c r="R3682" t="str">
        <f>RIGHT($N3682,LEN($N3682) - SEARCH("/",$N3682))</f>
        <v>plays</v>
      </c>
      <c r="S3682" s="9">
        <f>((($J3682/60)/60)/24)+DATE(1970,1,1)</f>
        <v>42627.454097222217</v>
      </c>
      <c r="T3682" s="9">
        <f>((($I3682/60)/60)/24)+DATE(1970,1,1)</f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IF($D3683=0,0,$E3683*100/$D3683)</f>
        <v>111.9</v>
      </c>
      <c r="P3683">
        <f>$E3683/$L3683</f>
        <v>62.166666666666664</v>
      </c>
      <c r="Q3683" t="str">
        <f>LEFT($N3683,SEARCH("/",$N3683) - 1)</f>
        <v>theater</v>
      </c>
      <c r="R3683" t="str">
        <f>RIGHT($N3683,LEN($N3683) - SEARCH("/",$N3683))</f>
        <v>plays</v>
      </c>
      <c r="S3683" s="9">
        <f>((($J3683/60)/60)/24)+DATE(1970,1,1)</f>
        <v>42374.651504629626</v>
      </c>
      <c r="T3683" s="9">
        <f>((($I3683/60)/60)/24)+DATE(1970,1,1)</f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IF($D3684=0,0,$E3684*100/$D3684)</f>
        <v>139.19999999999999</v>
      </c>
      <c r="P3684">
        <f>$E3684/$L3684</f>
        <v>62.328358208955223</v>
      </c>
      <c r="Q3684" t="str">
        <f>LEFT($N3684,SEARCH("/",$N3684) - 1)</f>
        <v>theater</v>
      </c>
      <c r="R3684" t="str">
        <f>RIGHT($N3684,LEN($N3684) - SEARCH("/",$N3684))</f>
        <v>plays</v>
      </c>
      <c r="S3684" s="9">
        <f>((($J3684/60)/60)/24)+DATE(1970,1,1)</f>
        <v>41772.685393518521</v>
      </c>
      <c r="T3684" s="9">
        <f>((($I3684/60)/60)/24)+DATE(1970,1,1)</f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IF($D3685=0,0,$E3685*100/$D3685)</f>
        <v>110.85714285714286</v>
      </c>
      <c r="P3685">
        <f>$E3685/$L3685</f>
        <v>58.787878787878789</v>
      </c>
      <c r="Q3685" t="str">
        <f>LEFT($N3685,SEARCH("/",$N3685) - 1)</f>
        <v>theater</v>
      </c>
      <c r="R3685" t="str">
        <f>RIGHT($N3685,LEN($N3685) - SEARCH("/",$N3685))</f>
        <v>plays</v>
      </c>
      <c r="S3685" s="9">
        <f>((($J3685/60)/60)/24)+DATE(1970,1,1)</f>
        <v>42633.116851851853</v>
      </c>
      <c r="T3685" s="9">
        <f>((($I3685/60)/60)/24)+DATE(1970,1,1)</f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IF($D3686=0,0,$E3686*100/$D3686)</f>
        <v>139.06666666666666</v>
      </c>
      <c r="P3686">
        <f>$E3686/$L3686</f>
        <v>45.347826086956523</v>
      </c>
      <c r="Q3686" t="str">
        <f>LEFT($N3686,SEARCH("/",$N3686) - 1)</f>
        <v>theater</v>
      </c>
      <c r="R3686" t="str">
        <f>RIGHT($N3686,LEN($N3686) - SEARCH("/",$N3686))</f>
        <v>plays</v>
      </c>
      <c r="S3686" s="9">
        <f>((($J3686/60)/60)/24)+DATE(1970,1,1)</f>
        <v>42219.180393518516</v>
      </c>
      <c r="T3686" s="9">
        <f>((($I3686/60)/60)/24)+DATE(1970,1,1)</f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IF($D3687=0,0,$E3687*100/$D3687)</f>
        <v>105.7</v>
      </c>
      <c r="P3687">
        <f>$E3687/$L3687</f>
        <v>41.944444444444443</v>
      </c>
      <c r="Q3687" t="str">
        <f>LEFT($N3687,SEARCH("/",$N3687) - 1)</f>
        <v>theater</v>
      </c>
      <c r="R3687" t="str">
        <f>RIGHT($N3687,LEN($N3687) - SEARCH("/",$N3687))</f>
        <v>plays</v>
      </c>
      <c r="S3687" s="9">
        <f>((($J3687/60)/60)/24)+DATE(1970,1,1)</f>
        <v>41753.593275462961</v>
      </c>
      <c r="T3687" s="9">
        <f>((($I3687/60)/60)/24)+DATE(1970,1,1)</f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IF($D3688=0,0,$E3688*100/$D3688)</f>
        <v>101.42857142857143</v>
      </c>
      <c r="P3688">
        <f>$E3688/$L3688</f>
        <v>59.166666666666664</v>
      </c>
      <c r="Q3688" t="str">
        <f>LEFT($N3688,SEARCH("/",$N3688) - 1)</f>
        <v>theater</v>
      </c>
      <c r="R3688" t="str">
        <f>RIGHT($N3688,LEN($N3688) - SEARCH("/",$N3688))</f>
        <v>plays</v>
      </c>
      <c r="S3688" s="9">
        <f>((($J3688/60)/60)/24)+DATE(1970,1,1)</f>
        <v>42230.662731481483</v>
      </c>
      <c r="T3688" s="9">
        <f>((($I3688/60)/60)/24)+DATE(1970,1,1)</f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IF($D3689=0,0,$E3689*100/$D3689)</f>
        <v>100.245</v>
      </c>
      <c r="P3689">
        <f>$E3689/$L3689</f>
        <v>200.49</v>
      </c>
      <c r="Q3689" t="str">
        <f>LEFT($N3689,SEARCH("/",$N3689) - 1)</f>
        <v>theater</v>
      </c>
      <c r="R3689" t="str">
        <f>RIGHT($N3689,LEN($N3689) - SEARCH("/",$N3689))</f>
        <v>plays</v>
      </c>
      <c r="S3689" s="9">
        <f>((($J3689/60)/60)/24)+DATE(1970,1,1)</f>
        <v>41787.218229166669</v>
      </c>
      <c r="T3689" s="9">
        <f>((($I3689/60)/60)/24)+DATE(1970,1,1)</f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IF($D3690=0,0,$E3690*100/$D3690)</f>
        <v>109.16666666666667</v>
      </c>
      <c r="P3690">
        <f>$E3690/$L3690</f>
        <v>83.974358974358978</v>
      </c>
      <c r="Q3690" t="str">
        <f>LEFT($N3690,SEARCH("/",$N3690) - 1)</f>
        <v>theater</v>
      </c>
      <c r="R3690" t="str">
        <f>RIGHT($N3690,LEN($N3690) - SEARCH("/",$N3690))</f>
        <v>plays</v>
      </c>
      <c r="S3690" s="9">
        <f>((($J3690/60)/60)/24)+DATE(1970,1,1)</f>
        <v>41829.787083333329</v>
      </c>
      <c r="T3690" s="9">
        <f>((($I3690/60)/60)/24)+DATE(1970,1,1)</f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IF($D3691=0,0,$E3691*100/$D3691)</f>
        <v>118.33333333333333</v>
      </c>
      <c r="P3691">
        <f>$E3691/$L3691</f>
        <v>57.258064516129032</v>
      </c>
      <c r="Q3691" t="str">
        <f>LEFT($N3691,SEARCH("/",$N3691) - 1)</f>
        <v>theater</v>
      </c>
      <c r="R3691" t="str">
        <f>RIGHT($N3691,LEN($N3691) - SEARCH("/",$N3691))</f>
        <v>plays</v>
      </c>
      <c r="S3691" s="9">
        <f>((($J3691/60)/60)/24)+DATE(1970,1,1)</f>
        <v>42147.826840277776</v>
      </c>
      <c r="T3691" s="9">
        <f>((($I3691/60)/60)/24)+DATE(1970,1,1)</f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IF($D3692=0,0,$E3692*100/$D3692)</f>
        <v>120</v>
      </c>
      <c r="P3692">
        <f>$E3692/$L3692</f>
        <v>58.064516129032256</v>
      </c>
      <c r="Q3692" t="str">
        <f>LEFT($N3692,SEARCH("/",$N3692) - 1)</f>
        <v>theater</v>
      </c>
      <c r="R3692" t="str">
        <f>RIGHT($N3692,LEN($N3692) - SEARCH("/",$N3692))</f>
        <v>plays</v>
      </c>
      <c r="S3692" s="9">
        <f>((($J3692/60)/60)/24)+DATE(1970,1,1)</f>
        <v>41940.598182870373</v>
      </c>
      <c r="T3692" s="9">
        <f>((($I3692/60)/60)/24)+DATE(1970,1,1)</f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IF($D3693=0,0,$E3693*100/$D3693)</f>
        <v>127.96</v>
      </c>
      <c r="P3693">
        <f>$E3693/$L3693</f>
        <v>186.80291970802921</v>
      </c>
      <c r="Q3693" t="str">
        <f>LEFT($N3693,SEARCH("/",$N3693) - 1)</f>
        <v>theater</v>
      </c>
      <c r="R3693" t="str">
        <f>RIGHT($N3693,LEN($N3693) - SEARCH("/",$N3693))</f>
        <v>plays</v>
      </c>
      <c r="S3693" s="9">
        <f>((($J3693/60)/60)/24)+DATE(1970,1,1)</f>
        <v>42020.700567129628</v>
      </c>
      <c r="T3693" s="9">
        <f>((($I3693/60)/60)/24)+DATE(1970,1,1)</f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IF($D3694=0,0,$E3694*100/$D3694)</f>
        <v>126</v>
      </c>
      <c r="P3694">
        <f>$E3694/$L3694</f>
        <v>74.117647058823536</v>
      </c>
      <c r="Q3694" t="str">
        <f>LEFT($N3694,SEARCH("/",$N3694) - 1)</f>
        <v>theater</v>
      </c>
      <c r="R3694" t="str">
        <f>RIGHT($N3694,LEN($N3694) - SEARCH("/",$N3694))</f>
        <v>plays</v>
      </c>
      <c r="S3694" s="9">
        <f>((($J3694/60)/60)/24)+DATE(1970,1,1)</f>
        <v>41891.96503472222</v>
      </c>
      <c r="T3694" s="9">
        <f>((($I3694/60)/60)/24)+DATE(1970,1,1)</f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IF($D3695=0,0,$E3695*100/$D3695)</f>
        <v>129.12912912912913</v>
      </c>
      <c r="P3695">
        <f>$E3695/$L3695</f>
        <v>30.714285714285715</v>
      </c>
      <c r="Q3695" t="str">
        <f>LEFT($N3695,SEARCH("/",$N3695) - 1)</f>
        <v>theater</v>
      </c>
      <c r="R3695" t="str">
        <f>RIGHT($N3695,LEN($N3695) - SEARCH("/",$N3695))</f>
        <v>plays</v>
      </c>
      <c r="S3695" s="9">
        <f>((($J3695/60)/60)/24)+DATE(1970,1,1)</f>
        <v>42309.191307870366</v>
      </c>
      <c r="T3695" s="9">
        <f>((($I3695/60)/60)/24)+DATE(1970,1,1)</f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IF($D3696=0,0,$E3696*100/$D3696)</f>
        <v>107.42857142857143</v>
      </c>
      <c r="P3696">
        <f>$E3696/$L3696</f>
        <v>62.666666666666664</v>
      </c>
      <c r="Q3696" t="str">
        <f>LEFT($N3696,SEARCH("/",$N3696) - 1)</f>
        <v>theater</v>
      </c>
      <c r="R3696" t="str">
        <f>RIGHT($N3696,LEN($N3696) - SEARCH("/",$N3696))</f>
        <v>plays</v>
      </c>
      <c r="S3696" s="9">
        <f>((($J3696/60)/60)/24)+DATE(1970,1,1)</f>
        <v>42490.133877314816</v>
      </c>
      <c r="T3696" s="9">
        <f>((($I3696/60)/60)/24)+DATE(1970,1,1)</f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IF($D3697=0,0,$E3697*100/$D3697)</f>
        <v>100.125</v>
      </c>
      <c r="P3697">
        <f>$E3697/$L3697</f>
        <v>121.36363636363636</v>
      </c>
      <c r="Q3697" t="str">
        <f>LEFT($N3697,SEARCH("/",$N3697) - 1)</f>
        <v>theater</v>
      </c>
      <c r="R3697" t="str">
        <f>RIGHT($N3697,LEN($N3697) - SEARCH("/",$N3697))</f>
        <v>plays</v>
      </c>
      <c r="S3697" s="9">
        <f>((($J3697/60)/60)/24)+DATE(1970,1,1)</f>
        <v>41995.870486111111</v>
      </c>
      <c r="T3697" s="9">
        <f>((($I3697/60)/60)/24)+DATE(1970,1,1)</f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IF($D3698=0,0,$E3698*100/$D3698)</f>
        <v>155</v>
      </c>
      <c r="P3698">
        <f>$E3698/$L3698</f>
        <v>39.743589743589745</v>
      </c>
      <c r="Q3698" t="str">
        <f>LEFT($N3698,SEARCH("/",$N3698) - 1)</f>
        <v>theater</v>
      </c>
      <c r="R3698" t="str">
        <f>RIGHT($N3698,LEN($N3698) - SEARCH("/",$N3698))</f>
        <v>plays</v>
      </c>
      <c r="S3698" s="9">
        <f>((($J3698/60)/60)/24)+DATE(1970,1,1)</f>
        <v>41988.617083333331</v>
      </c>
      <c r="T3698" s="9">
        <f>((($I3698/60)/60)/24)+DATE(1970,1,1)</f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IF($D3699=0,0,$E3699*100/$D3699)</f>
        <v>108</v>
      </c>
      <c r="P3699">
        <f>$E3699/$L3699</f>
        <v>72</v>
      </c>
      <c r="Q3699" t="str">
        <f>LEFT($N3699,SEARCH("/",$N3699) - 1)</f>
        <v>theater</v>
      </c>
      <c r="R3699" t="str">
        <f>RIGHT($N3699,LEN($N3699) - SEARCH("/",$N3699))</f>
        <v>plays</v>
      </c>
      <c r="S3699" s="9">
        <f>((($J3699/60)/60)/24)+DATE(1970,1,1)</f>
        <v>42479.465833333335</v>
      </c>
      <c r="T3699" s="9">
        <f>((($I3699/60)/60)/24)+DATE(1970,1,1)</f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IF($D3700=0,0,$E3700*100/$D3700)</f>
        <v>110.52</v>
      </c>
      <c r="P3700">
        <f>$E3700/$L3700</f>
        <v>40.632352941176471</v>
      </c>
      <c r="Q3700" t="str">
        <f>LEFT($N3700,SEARCH("/",$N3700) - 1)</f>
        <v>theater</v>
      </c>
      <c r="R3700" t="str">
        <f>RIGHT($N3700,LEN($N3700) - SEARCH("/",$N3700))</f>
        <v>plays</v>
      </c>
      <c r="S3700" s="9">
        <f>((($J3700/60)/60)/24)+DATE(1970,1,1)</f>
        <v>42401.806562500002</v>
      </c>
      <c r="T3700" s="9">
        <f>((($I3700/60)/60)/24)+DATE(1970,1,1)</f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IF($D3701=0,0,$E3701*100/$D3701)</f>
        <v>100.8</v>
      </c>
      <c r="P3701">
        <f>$E3701/$L3701</f>
        <v>63</v>
      </c>
      <c r="Q3701" t="str">
        <f>LEFT($N3701,SEARCH("/",$N3701) - 1)</f>
        <v>theater</v>
      </c>
      <c r="R3701" t="str">
        <f>RIGHT($N3701,LEN($N3701) - SEARCH("/",$N3701))</f>
        <v>plays</v>
      </c>
      <c r="S3701" s="9">
        <f>((($J3701/60)/60)/24)+DATE(1970,1,1)</f>
        <v>41897.602037037039</v>
      </c>
      <c r="T3701" s="9">
        <f>((($I3701/60)/60)/24)+DATE(1970,1,1)</f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IF($D3702=0,0,$E3702*100/$D3702)</f>
        <v>121.2</v>
      </c>
      <c r="P3702">
        <f>$E3702/$L3702</f>
        <v>33.666666666666664</v>
      </c>
      <c r="Q3702" t="str">
        <f>LEFT($N3702,SEARCH("/",$N3702) - 1)</f>
        <v>theater</v>
      </c>
      <c r="R3702" t="str">
        <f>RIGHT($N3702,LEN($N3702) - SEARCH("/",$N3702))</f>
        <v>plays</v>
      </c>
      <c r="S3702" s="9">
        <f>((($J3702/60)/60)/24)+DATE(1970,1,1)</f>
        <v>41882.585648148146</v>
      </c>
      <c r="T3702" s="9">
        <f>((($I3702/60)/60)/24)+DATE(1970,1,1)</f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IF($D3703=0,0,$E3703*100/$D3703)</f>
        <v>100.33333333333333</v>
      </c>
      <c r="P3703">
        <f>$E3703/$L3703</f>
        <v>38.589743589743591</v>
      </c>
      <c r="Q3703" t="str">
        <f>LEFT($N3703,SEARCH("/",$N3703) - 1)</f>
        <v>theater</v>
      </c>
      <c r="R3703" t="str">
        <f>RIGHT($N3703,LEN($N3703) - SEARCH("/",$N3703))</f>
        <v>plays</v>
      </c>
      <c r="S3703" s="9">
        <f>((($J3703/60)/60)/24)+DATE(1970,1,1)</f>
        <v>42129.541585648149</v>
      </c>
      <c r="T3703" s="9">
        <f>((($I3703/60)/60)/24)+DATE(1970,1,1)</f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IF($D3704=0,0,$E3704*100/$D3704)</f>
        <v>109.16666666666667</v>
      </c>
      <c r="P3704">
        <f>$E3704/$L3704</f>
        <v>155.95238095238096</v>
      </c>
      <c r="Q3704" t="str">
        <f>LEFT($N3704,SEARCH("/",$N3704) - 1)</f>
        <v>theater</v>
      </c>
      <c r="R3704" t="str">
        <f>RIGHT($N3704,LEN($N3704) - SEARCH("/",$N3704))</f>
        <v>plays</v>
      </c>
      <c r="S3704" s="9">
        <f>((($J3704/60)/60)/24)+DATE(1970,1,1)</f>
        <v>42524.53800925926</v>
      </c>
      <c r="T3704" s="9">
        <f>((($I3704/60)/60)/24)+DATE(1970,1,1)</f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IF($D3705=0,0,$E3705*100/$D3705)</f>
        <v>123.42857142857143</v>
      </c>
      <c r="P3705">
        <f>$E3705/$L3705</f>
        <v>43.2</v>
      </c>
      <c r="Q3705" t="str">
        <f>LEFT($N3705,SEARCH("/",$N3705) - 1)</f>
        <v>theater</v>
      </c>
      <c r="R3705" t="str">
        <f>RIGHT($N3705,LEN($N3705) - SEARCH("/",$N3705))</f>
        <v>plays</v>
      </c>
      <c r="S3705" s="9">
        <f>((($J3705/60)/60)/24)+DATE(1970,1,1)</f>
        <v>42556.504490740743</v>
      </c>
      <c r="T3705" s="9">
        <f>((($I3705/60)/60)/24)+DATE(1970,1,1)</f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IF($D3706=0,0,$E3706*100/$D3706)</f>
        <v>136.33666666666667</v>
      </c>
      <c r="P3706">
        <f>$E3706/$L3706</f>
        <v>15.148518518518518</v>
      </c>
      <c r="Q3706" t="str">
        <f>LEFT($N3706,SEARCH("/",$N3706) - 1)</f>
        <v>theater</v>
      </c>
      <c r="R3706" t="str">
        <f>RIGHT($N3706,LEN($N3706) - SEARCH("/",$N3706))</f>
        <v>plays</v>
      </c>
      <c r="S3706" s="9">
        <f>((($J3706/60)/60)/24)+DATE(1970,1,1)</f>
        <v>42461.689745370371</v>
      </c>
      <c r="T3706" s="9">
        <f>((($I3706/60)/60)/24)+DATE(1970,1,1)</f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IF($D3707=0,0,$E3707*100/$D3707)</f>
        <v>103.46657233816767</v>
      </c>
      <c r="P3707">
        <f>$E3707/$L3707</f>
        <v>83.571428571428569</v>
      </c>
      <c r="Q3707" t="str">
        <f>LEFT($N3707,SEARCH("/",$N3707) - 1)</f>
        <v>theater</v>
      </c>
      <c r="R3707" t="str">
        <f>RIGHT($N3707,LEN($N3707) - SEARCH("/",$N3707))</f>
        <v>plays</v>
      </c>
      <c r="S3707" s="9">
        <f>((($J3707/60)/60)/24)+DATE(1970,1,1)</f>
        <v>41792.542986111112</v>
      </c>
      <c r="T3707" s="9">
        <f>((($I3707/60)/60)/24)+DATE(1970,1,1)</f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IF($D3708=0,0,$E3708*100/$D3708)</f>
        <v>121.33333333333333</v>
      </c>
      <c r="P3708">
        <f>$E3708/$L3708</f>
        <v>140</v>
      </c>
      <c r="Q3708" t="str">
        <f>LEFT($N3708,SEARCH("/",$N3708) - 1)</f>
        <v>theater</v>
      </c>
      <c r="R3708" t="str">
        <f>RIGHT($N3708,LEN($N3708) - SEARCH("/",$N3708))</f>
        <v>plays</v>
      </c>
      <c r="S3708" s="9">
        <f>((($J3708/60)/60)/24)+DATE(1970,1,1)</f>
        <v>41879.913761574076</v>
      </c>
      <c r="T3708" s="9">
        <f>((($I3708/60)/60)/24)+DATE(1970,1,1)</f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IF($D3709=0,0,$E3709*100/$D3709)</f>
        <v>186</v>
      </c>
      <c r="P3709">
        <f>$E3709/$L3709</f>
        <v>80.869565217391298</v>
      </c>
      <c r="Q3709" t="str">
        <f>LEFT($N3709,SEARCH("/",$N3709) - 1)</f>
        <v>theater</v>
      </c>
      <c r="R3709" t="str">
        <f>RIGHT($N3709,LEN($N3709) - SEARCH("/",$N3709))</f>
        <v>plays</v>
      </c>
      <c r="S3709" s="9">
        <f>((($J3709/60)/60)/24)+DATE(1970,1,1)</f>
        <v>42552.048356481479</v>
      </c>
      <c r="T3709" s="9">
        <f>((($I3709/60)/60)/24)+DATE(1970,1,1)</f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IF($D3710=0,0,$E3710*100/$D3710)</f>
        <v>300</v>
      </c>
      <c r="P3710">
        <f>$E3710/$L3710</f>
        <v>53.846153846153847</v>
      </c>
      <c r="Q3710" t="str">
        <f>LEFT($N3710,SEARCH("/",$N3710) - 1)</f>
        <v>theater</v>
      </c>
      <c r="R3710" t="str">
        <f>RIGHT($N3710,LEN($N3710) - SEARCH("/",$N3710))</f>
        <v>plays</v>
      </c>
      <c r="S3710" s="9">
        <f>((($J3710/60)/60)/24)+DATE(1970,1,1)</f>
        <v>41810.142199074071</v>
      </c>
      <c r="T3710" s="9">
        <f>((($I3710/60)/60)/24)+DATE(1970,1,1)</f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IF($D3711=0,0,$E3711*100/$D3711)</f>
        <v>108.25</v>
      </c>
      <c r="P3711">
        <f>$E3711/$L3711</f>
        <v>30.928571428571427</v>
      </c>
      <c r="Q3711" t="str">
        <f>LEFT($N3711,SEARCH("/",$N3711) - 1)</f>
        <v>theater</v>
      </c>
      <c r="R3711" t="str">
        <f>RIGHT($N3711,LEN($N3711) - SEARCH("/",$N3711))</f>
        <v>plays</v>
      </c>
      <c r="S3711" s="9">
        <f>((($J3711/60)/60)/24)+DATE(1970,1,1)</f>
        <v>41785.707708333335</v>
      </c>
      <c r="T3711" s="9">
        <f>((($I3711/60)/60)/24)+DATE(1970,1,1)</f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IF($D3712=0,0,$E3712*100/$D3712)</f>
        <v>141.15384615384616</v>
      </c>
      <c r="P3712">
        <f>$E3712/$L3712</f>
        <v>67.962962962962962</v>
      </c>
      <c r="Q3712" t="str">
        <f>LEFT($N3712,SEARCH("/",$N3712) - 1)</f>
        <v>theater</v>
      </c>
      <c r="R3712" t="str">
        <f>RIGHT($N3712,LEN($N3712) - SEARCH("/",$N3712))</f>
        <v>plays</v>
      </c>
      <c r="S3712" s="9">
        <f>((($J3712/60)/60)/24)+DATE(1970,1,1)</f>
        <v>42072.576249999998</v>
      </c>
      <c r="T3712" s="9">
        <f>((($I3712/60)/60)/24)+DATE(1970,1,1)</f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IF($D3713=0,0,$E3713*100/$D3713)</f>
        <v>114</v>
      </c>
      <c r="P3713">
        <f>$E3713/$L3713</f>
        <v>27.142857142857142</v>
      </c>
      <c r="Q3713" t="str">
        <f>LEFT($N3713,SEARCH("/",$N3713) - 1)</f>
        <v>theater</v>
      </c>
      <c r="R3713" t="str">
        <f>RIGHT($N3713,LEN($N3713) - SEARCH("/",$N3713))</f>
        <v>plays</v>
      </c>
      <c r="S3713" s="9">
        <f>((($J3713/60)/60)/24)+DATE(1970,1,1)</f>
        <v>41779.724224537036</v>
      </c>
      <c r="T3713" s="9">
        <f>((($I3713/60)/60)/24)+DATE(1970,1,1)</f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IF($D3714=0,0,$E3714*100/$D3714)</f>
        <v>153.73333333333332</v>
      </c>
      <c r="P3714">
        <f>$E3714/$L3714</f>
        <v>110.86538461538461</v>
      </c>
      <c r="Q3714" t="str">
        <f>LEFT($N3714,SEARCH("/",$N3714) - 1)</f>
        <v>theater</v>
      </c>
      <c r="R3714" t="str">
        <f>RIGHT($N3714,LEN($N3714) - SEARCH("/",$N3714))</f>
        <v>plays</v>
      </c>
      <c r="S3714" s="9">
        <f>((($J3714/60)/60)/24)+DATE(1970,1,1)</f>
        <v>42134.172071759262</v>
      </c>
      <c r="T3714" s="9">
        <f>((($I3714/60)/60)/24)+DATE(1970,1,1)</f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IF($D3715=0,0,$E3715*100/$D3715)</f>
        <v>101.5</v>
      </c>
      <c r="P3715">
        <f>$E3715/$L3715</f>
        <v>106.84210526315789</v>
      </c>
      <c r="Q3715" t="str">
        <f>LEFT($N3715,SEARCH("/",$N3715) - 1)</f>
        <v>theater</v>
      </c>
      <c r="R3715" t="str">
        <f>RIGHT($N3715,LEN($N3715) - SEARCH("/",$N3715))</f>
        <v>plays</v>
      </c>
      <c r="S3715" s="9">
        <f>((($J3715/60)/60)/24)+DATE(1970,1,1)</f>
        <v>42505.738032407404</v>
      </c>
      <c r="T3715" s="9">
        <f>((($I3715/60)/60)/24)+DATE(1970,1,1)</f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IF($D3716=0,0,$E3716*100/$D3716)</f>
        <v>102.35</v>
      </c>
      <c r="P3716">
        <f>$E3716/$L3716</f>
        <v>105.51546391752578</v>
      </c>
      <c r="Q3716" t="str">
        <f>LEFT($N3716,SEARCH("/",$N3716) - 1)</f>
        <v>theater</v>
      </c>
      <c r="R3716" t="str">
        <f>RIGHT($N3716,LEN($N3716) - SEARCH("/",$N3716))</f>
        <v>plays</v>
      </c>
      <c r="S3716" s="9">
        <f>((($J3716/60)/60)/24)+DATE(1970,1,1)</f>
        <v>42118.556331018524</v>
      </c>
      <c r="T3716" s="9">
        <f>((($I3716/60)/60)/24)+DATE(1970,1,1)</f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IF($D3717=0,0,$E3717*100/$D3717)</f>
        <v>102.57142857142857</v>
      </c>
      <c r="P3717">
        <f>$E3717/$L3717</f>
        <v>132.96296296296296</v>
      </c>
      <c r="Q3717" t="str">
        <f>LEFT($N3717,SEARCH("/",$N3717) - 1)</f>
        <v>theater</v>
      </c>
      <c r="R3717" t="str">
        <f>RIGHT($N3717,LEN($N3717) - SEARCH("/",$N3717))</f>
        <v>plays</v>
      </c>
      <c r="S3717" s="9">
        <f>((($J3717/60)/60)/24)+DATE(1970,1,1)</f>
        <v>42036.995590277773</v>
      </c>
      <c r="T3717" s="9">
        <f>((($I3717/60)/60)/24)+DATE(1970,1,1)</f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IF($D3718=0,0,$E3718*100/$D3718)</f>
        <v>155.75</v>
      </c>
      <c r="P3718">
        <f>$E3718/$L3718</f>
        <v>51.916666666666664</v>
      </c>
      <c r="Q3718" t="str">
        <f>LEFT($N3718,SEARCH("/",$N3718) - 1)</f>
        <v>theater</v>
      </c>
      <c r="R3718" t="str">
        <f>RIGHT($N3718,LEN($N3718) - SEARCH("/",$N3718))</f>
        <v>plays</v>
      </c>
      <c r="S3718" s="9">
        <f>((($J3718/60)/60)/24)+DATE(1970,1,1)</f>
        <v>42360.887835648144</v>
      </c>
      <c r="T3718" s="9">
        <f>((($I3718/60)/60)/24)+DATE(1970,1,1)</f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IF($D3719=0,0,$E3719*100/$D3719)</f>
        <v>100.75</v>
      </c>
      <c r="P3719">
        <f>$E3719/$L3719</f>
        <v>310</v>
      </c>
      <c r="Q3719" t="str">
        <f>LEFT($N3719,SEARCH("/",$N3719) - 1)</f>
        <v>theater</v>
      </c>
      <c r="R3719" t="str">
        <f>RIGHT($N3719,LEN($N3719) - SEARCH("/",$N3719))</f>
        <v>plays</v>
      </c>
      <c r="S3719" s="9">
        <f>((($J3719/60)/60)/24)+DATE(1970,1,1)</f>
        <v>42102.866307870368</v>
      </c>
      <c r="T3719" s="9">
        <f>((($I3719/60)/60)/24)+DATE(1970,1,1)</f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IF($D3720=0,0,$E3720*100/$D3720)</f>
        <v>239.4</v>
      </c>
      <c r="P3720">
        <f>$E3720/$L3720</f>
        <v>26.021739130434781</v>
      </c>
      <c r="Q3720" t="str">
        <f>LEFT($N3720,SEARCH("/",$N3720) - 1)</f>
        <v>theater</v>
      </c>
      <c r="R3720" t="str">
        <f>RIGHT($N3720,LEN($N3720) - SEARCH("/",$N3720))</f>
        <v>plays</v>
      </c>
      <c r="S3720" s="9">
        <f>((($J3720/60)/60)/24)+DATE(1970,1,1)</f>
        <v>42032.716145833328</v>
      </c>
      <c r="T3720" s="9">
        <f>((($I3720/60)/60)/24)+DATE(1970,1,1)</f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IF($D3721=0,0,$E3721*100/$D3721)</f>
        <v>210</v>
      </c>
      <c r="P3721">
        <f>$E3721/$L3721</f>
        <v>105</v>
      </c>
      <c r="Q3721" t="str">
        <f>LEFT($N3721,SEARCH("/",$N3721) - 1)</f>
        <v>theater</v>
      </c>
      <c r="R3721" t="str">
        <f>RIGHT($N3721,LEN($N3721) - SEARCH("/",$N3721))</f>
        <v>plays</v>
      </c>
      <c r="S3721" s="9">
        <f>((($J3721/60)/60)/24)+DATE(1970,1,1)</f>
        <v>42147.729930555557</v>
      </c>
      <c r="T3721" s="9">
        <f>((($I3721/60)/60)/24)+DATE(1970,1,1)</f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IF($D3722=0,0,$E3722*100/$D3722)</f>
        <v>104.51515151515152</v>
      </c>
      <c r="P3722">
        <f>$E3722/$L3722</f>
        <v>86.224999999999994</v>
      </c>
      <c r="Q3722" t="str">
        <f>LEFT($N3722,SEARCH("/",$N3722) - 1)</f>
        <v>theater</v>
      </c>
      <c r="R3722" t="str">
        <f>RIGHT($N3722,LEN($N3722) - SEARCH("/",$N3722))</f>
        <v>plays</v>
      </c>
      <c r="S3722" s="9">
        <f>((($J3722/60)/60)/24)+DATE(1970,1,1)</f>
        <v>42165.993125000001</v>
      </c>
      <c r="T3722" s="9">
        <f>((($I3722/60)/60)/24)+DATE(1970,1,1)</f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IF($D3723=0,0,$E3723*100/$D3723)</f>
        <v>100.8</v>
      </c>
      <c r="P3723">
        <f>$E3723/$L3723</f>
        <v>114.54545454545455</v>
      </c>
      <c r="Q3723" t="str">
        <f>LEFT($N3723,SEARCH("/",$N3723) - 1)</f>
        <v>theater</v>
      </c>
      <c r="R3723" t="str">
        <f>RIGHT($N3723,LEN($N3723) - SEARCH("/",$N3723))</f>
        <v>plays</v>
      </c>
      <c r="S3723" s="9">
        <f>((($J3723/60)/60)/24)+DATE(1970,1,1)</f>
        <v>41927.936157407406</v>
      </c>
      <c r="T3723" s="9">
        <f>((($I3723/60)/60)/24)+DATE(1970,1,1)</f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IF($D3724=0,0,$E3724*100/$D3724)</f>
        <v>111.2</v>
      </c>
      <c r="P3724">
        <f>$E3724/$L3724</f>
        <v>47.657142857142858</v>
      </c>
      <c r="Q3724" t="str">
        <f>LEFT($N3724,SEARCH("/",$N3724) - 1)</f>
        <v>theater</v>
      </c>
      <c r="R3724" t="str">
        <f>RIGHT($N3724,LEN($N3724) - SEARCH("/",$N3724))</f>
        <v>plays</v>
      </c>
      <c r="S3724" s="9">
        <f>((($J3724/60)/60)/24)+DATE(1970,1,1)</f>
        <v>42381.671840277777</v>
      </c>
      <c r="T3724" s="9">
        <f>((($I3724/60)/60)/24)+DATE(1970,1,1)</f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IF($D3725=0,0,$E3725*100/$D3725)</f>
        <v>102.04444444444445</v>
      </c>
      <c r="P3725">
        <f>$E3725/$L3725</f>
        <v>72.888888888888886</v>
      </c>
      <c r="Q3725" t="str">
        <f>LEFT($N3725,SEARCH("/",$N3725) - 1)</f>
        <v>theater</v>
      </c>
      <c r="R3725" t="str">
        <f>RIGHT($N3725,LEN($N3725) - SEARCH("/",$N3725))</f>
        <v>plays</v>
      </c>
      <c r="S3725" s="9">
        <f>((($J3725/60)/60)/24)+DATE(1970,1,1)</f>
        <v>41943.753032407411</v>
      </c>
      <c r="T3725" s="9">
        <f>((($I3725/60)/60)/24)+DATE(1970,1,1)</f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IF($D3726=0,0,$E3726*100/$D3726)</f>
        <v>102.54767441860466</v>
      </c>
      <c r="P3726">
        <f>$E3726/$L3726</f>
        <v>49.545505617977533</v>
      </c>
      <c r="Q3726" t="str">
        <f>LEFT($N3726,SEARCH("/",$N3726) - 1)</f>
        <v>theater</v>
      </c>
      <c r="R3726" t="str">
        <f>RIGHT($N3726,LEN($N3726) - SEARCH("/",$N3726))</f>
        <v>plays</v>
      </c>
      <c r="S3726" s="9">
        <f>((($J3726/60)/60)/24)+DATE(1970,1,1)</f>
        <v>42465.491435185191</v>
      </c>
      <c r="T3726" s="9">
        <f>((($I3726/60)/60)/24)+DATE(1970,1,1)</f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IF($D3727=0,0,$E3727*100/$D3727)</f>
        <v>127</v>
      </c>
      <c r="P3727">
        <f>$E3727/$L3727</f>
        <v>25.4</v>
      </c>
      <c r="Q3727" t="str">
        <f>LEFT($N3727,SEARCH("/",$N3727) - 1)</f>
        <v>theater</v>
      </c>
      <c r="R3727" t="str">
        <f>RIGHT($N3727,LEN($N3727) - SEARCH("/",$N3727))</f>
        <v>plays</v>
      </c>
      <c r="S3727" s="9">
        <f>((($J3727/60)/60)/24)+DATE(1970,1,1)</f>
        <v>42401.945219907408</v>
      </c>
      <c r="T3727" s="9">
        <f>((($I3727/60)/60)/24)+DATE(1970,1,1)</f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IF($D3728=0,0,$E3728*100/$D3728)</f>
        <v>338.70588235294116</v>
      </c>
      <c r="P3728">
        <f>$E3728/$L3728</f>
        <v>62.586956521739133</v>
      </c>
      <c r="Q3728" t="str">
        <f>LEFT($N3728,SEARCH("/",$N3728) - 1)</f>
        <v>theater</v>
      </c>
      <c r="R3728" t="str">
        <f>RIGHT($N3728,LEN($N3728) - SEARCH("/",$N3728))</f>
        <v>plays</v>
      </c>
      <c r="S3728" s="9">
        <f>((($J3728/60)/60)/24)+DATE(1970,1,1)</f>
        <v>42462.140868055561</v>
      </c>
      <c r="T3728" s="9">
        <f>((($I3728/60)/60)/24)+DATE(1970,1,1)</f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IF($D3729=0,0,$E3729*100/$D3729)</f>
        <v>100.75</v>
      </c>
      <c r="P3729">
        <f>$E3729/$L3729</f>
        <v>61.060606060606062</v>
      </c>
      <c r="Q3729" t="str">
        <f>LEFT($N3729,SEARCH("/",$N3729) - 1)</f>
        <v>theater</v>
      </c>
      <c r="R3729" t="str">
        <f>RIGHT($N3729,LEN($N3729) - SEARCH("/",$N3729))</f>
        <v>plays</v>
      </c>
      <c r="S3729" s="9">
        <f>((($J3729/60)/60)/24)+DATE(1970,1,1)</f>
        <v>42632.348310185189</v>
      </c>
      <c r="T3729" s="9">
        <f>((($I3729/60)/60)/24)+DATE(1970,1,1)</f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IF($D3730=0,0,$E3730*100/$D3730)</f>
        <v>9.31</v>
      </c>
      <c r="P3730">
        <f>$E3730/$L3730</f>
        <v>60.064516129032256</v>
      </c>
      <c r="Q3730" t="str">
        <f>LEFT($N3730,SEARCH("/",$N3730) - 1)</f>
        <v>theater</v>
      </c>
      <c r="R3730" t="str">
        <f>RIGHT($N3730,LEN($N3730) - SEARCH("/",$N3730))</f>
        <v>plays</v>
      </c>
      <c r="S3730" s="9">
        <f>((($J3730/60)/60)/24)+DATE(1970,1,1)</f>
        <v>42205.171018518522</v>
      </c>
      <c r="T3730" s="9">
        <f>((($I3730/60)/60)/24)+DATE(1970,1,1)</f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IF($D3731=0,0,$E3731*100/$D3731)</f>
        <v>7.24</v>
      </c>
      <c r="P3731">
        <f>$E3731/$L3731</f>
        <v>72.400000000000006</v>
      </c>
      <c r="Q3731" t="str">
        <f>LEFT($N3731,SEARCH("/",$N3731) - 1)</f>
        <v>theater</v>
      </c>
      <c r="R3731" t="str">
        <f>RIGHT($N3731,LEN($N3731) - SEARCH("/",$N3731))</f>
        <v>plays</v>
      </c>
      <c r="S3731" s="9">
        <f>((($J3731/60)/60)/24)+DATE(1970,1,1)</f>
        <v>42041.205000000002</v>
      </c>
      <c r="T3731" s="9">
        <f>((($I3731/60)/60)/24)+DATE(1970,1,1)</f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IF($D3732=0,0,$E3732*100/$D3732)</f>
        <v>10</v>
      </c>
      <c r="P3732">
        <f>$E3732/$L3732</f>
        <v>100</v>
      </c>
      <c r="Q3732" t="str">
        <f>LEFT($N3732,SEARCH("/",$N3732) - 1)</f>
        <v>theater</v>
      </c>
      <c r="R3732" t="str">
        <f>RIGHT($N3732,LEN($N3732) - SEARCH("/",$N3732))</f>
        <v>plays</v>
      </c>
      <c r="S3732" s="9">
        <f>((($J3732/60)/60)/24)+DATE(1970,1,1)</f>
        <v>42203.677766203706</v>
      </c>
      <c r="T3732" s="9">
        <f>((($I3732/60)/60)/24)+DATE(1970,1,1)</f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IF($D3733=0,0,$E3733*100/$D3733)</f>
        <v>11.272727272727273</v>
      </c>
      <c r="P3733">
        <f>$E3733/$L3733</f>
        <v>51.666666666666664</v>
      </c>
      <c r="Q3733" t="str">
        <f>LEFT($N3733,SEARCH("/",$N3733) - 1)</f>
        <v>theater</v>
      </c>
      <c r="R3733" t="str">
        <f>RIGHT($N3733,LEN($N3733) - SEARCH("/",$N3733))</f>
        <v>plays</v>
      </c>
      <c r="S3733" s="9">
        <f>((($J3733/60)/60)/24)+DATE(1970,1,1)</f>
        <v>41983.752847222218</v>
      </c>
      <c r="T3733" s="9">
        <f>((($I3733/60)/60)/24)+DATE(1970,1,1)</f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IF($D3734=0,0,$E3734*100/$D3734)</f>
        <v>15.411764705882353</v>
      </c>
      <c r="P3734">
        <f>$E3734/$L3734</f>
        <v>32.75</v>
      </c>
      <c r="Q3734" t="str">
        <f>LEFT($N3734,SEARCH("/",$N3734) - 1)</f>
        <v>theater</v>
      </c>
      <c r="R3734" t="str">
        <f>RIGHT($N3734,LEN($N3734) - SEARCH("/",$N3734))</f>
        <v>plays</v>
      </c>
      <c r="S3734" s="9">
        <f>((($J3734/60)/60)/24)+DATE(1970,1,1)</f>
        <v>41968.677465277782</v>
      </c>
      <c r="T3734" s="9">
        <f>((($I3734/60)/60)/24)+DATE(1970,1,1)</f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IF($D3735=0,0,$E3735*100/$D3735)</f>
        <v>0</v>
      </c>
      <c r="P3735" t="e">
        <f>$E3735/$L3735</f>
        <v>#DIV/0!</v>
      </c>
      <c r="Q3735" t="str">
        <f>LEFT($N3735,SEARCH("/",$N3735) - 1)</f>
        <v>theater</v>
      </c>
      <c r="R3735" t="str">
        <f>RIGHT($N3735,LEN($N3735) - SEARCH("/",$N3735))</f>
        <v>plays</v>
      </c>
      <c r="S3735" s="9">
        <f>((($J3735/60)/60)/24)+DATE(1970,1,1)</f>
        <v>42103.024398148147</v>
      </c>
      <c r="T3735" s="9">
        <f>((($I3735/60)/60)/24)+DATE(1970,1,1)</f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IF($D3736=0,0,$E3736*100/$D3736)</f>
        <v>28.466666666666665</v>
      </c>
      <c r="P3736">
        <f>$E3736/$L3736</f>
        <v>61</v>
      </c>
      <c r="Q3736" t="str">
        <f>LEFT($N3736,SEARCH("/",$N3736) - 1)</f>
        <v>theater</v>
      </c>
      <c r="R3736" t="str">
        <f>RIGHT($N3736,LEN($N3736) - SEARCH("/",$N3736))</f>
        <v>plays</v>
      </c>
      <c r="S3736" s="9">
        <f>((($J3736/60)/60)/24)+DATE(1970,1,1)</f>
        <v>42089.901574074072</v>
      </c>
      <c r="T3736" s="9">
        <f>((($I3736/60)/60)/24)+DATE(1970,1,1)</f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IF($D3737=0,0,$E3737*100/$D3737)</f>
        <v>13.333333333333334</v>
      </c>
      <c r="P3737">
        <f>$E3737/$L3737</f>
        <v>10</v>
      </c>
      <c r="Q3737" t="str">
        <f>LEFT($N3737,SEARCH("/",$N3737) - 1)</f>
        <v>theater</v>
      </c>
      <c r="R3737" t="str">
        <f>RIGHT($N3737,LEN($N3737) - SEARCH("/",$N3737))</f>
        <v>plays</v>
      </c>
      <c r="S3737" s="9">
        <f>((($J3737/60)/60)/24)+DATE(1970,1,1)</f>
        <v>42122.693159722221</v>
      </c>
      <c r="T3737" s="9">
        <f>((($I3737/60)/60)/24)+DATE(1970,1,1)</f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IF($D3738=0,0,$E3738*100/$D3738)</f>
        <v>0.66666666666666663</v>
      </c>
      <c r="P3738">
        <f>$E3738/$L3738</f>
        <v>10</v>
      </c>
      <c r="Q3738" t="str">
        <f>LEFT($N3738,SEARCH("/",$N3738) - 1)</f>
        <v>theater</v>
      </c>
      <c r="R3738" t="str">
        <f>RIGHT($N3738,LEN($N3738) - SEARCH("/",$N3738))</f>
        <v>plays</v>
      </c>
      <c r="S3738" s="9">
        <f>((($J3738/60)/60)/24)+DATE(1970,1,1)</f>
        <v>42048.711724537032</v>
      </c>
      <c r="T3738" s="9">
        <f>((($I3738/60)/60)/24)+DATE(1970,1,1)</f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IF($D3739=0,0,$E3739*100/$D3739)</f>
        <v>21.428571428571427</v>
      </c>
      <c r="P3739">
        <f>$E3739/$L3739</f>
        <v>37.5</v>
      </c>
      <c r="Q3739" t="str">
        <f>LEFT($N3739,SEARCH("/",$N3739) - 1)</f>
        <v>theater</v>
      </c>
      <c r="R3739" t="str">
        <f>RIGHT($N3739,LEN($N3739) - SEARCH("/",$N3739))</f>
        <v>plays</v>
      </c>
      <c r="S3739" s="9">
        <f>((($J3739/60)/60)/24)+DATE(1970,1,1)</f>
        <v>42297.691006944442</v>
      </c>
      <c r="T3739" s="9">
        <f>((($I3739/60)/60)/24)+DATE(1970,1,1)</f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IF($D3740=0,0,$E3740*100/$D3740)</f>
        <v>18</v>
      </c>
      <c r="P3740">
        <f>$E3740/$L3740</f>
        <v>45</v>
      </c>
      <c r="Q3740" t="str">
        <f>LEFT($N3740,SEARCH("/",$N3740) - 1)</f>
        <v>theater</v>
      </c>
      <c r="R3740" t="str">
        <f>RIGHT($N3740,LEN($N3740) - SEARCH("/",$N3740))</f>
        <v>plays</v>
      </c>
      <c r="S3740" s="9">
        <f>((($J3740/60)/60)/24)+DATE(1970,1,1)</f>
        <v>41813.938715277778</v>
      </c>
      <c r="T3740" s="9">
        <f>((($I3740/60)/60)/24)+DATE(1970,1,1)</f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IF($D3741=0,0,$E3741*100/$D3741)</f>
        <v>20.125</v>
      </c>
      <c r="P3741">
        <f>$E3741/$L3741</f>
        <v>100.625</v>
      </c>
      <c r="Q3741" t="str">
        <f>LEFT($N3741,SEARCH("/",$N3741) - 1)</f>
        <v>theater</v>
      </c>
      <c r="R3741" t="str">
        <f>RIGHT($N3741,LEN($N3741) - SEARCH("/",$N3741))</f>
        <v>plays</v>
      </c>
      <c r="S3741" s="9">
        <f>((($J3741/60)/60)/24)+DATE(1970,1,1)</f>
        <v>42548.449861111112</v>
      </c>
      <c r="T3741" s="9">
        <f>((($I3741/60)/60)/24)+DATE(1970,1,1)</f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IF($D3742=0,0,$E3742*100/$D3742)</f>
        <v>17.899999999999999</v>
      </c>
      <c r="P3742">
        <f>$E3742/$L3742</f>
        <v>25.571428571428573</v>
      </c>
      <c r="Q3742" t="str">
        <f>LEFT($N3742,SEARCH("/",$N3742) - 1)</f>
        <v>theater</v>
      </c>
      <c r="R3742" t="str">
        <f>RIGHT($N3742,LEN($N3742) - SEARCH("/",$N3742))</f>
        <v>plays</v>
      </c>
      <c r="S3742" s="9">
        <f>((($J3742/60)/60)/24)+DATE(1970,1,1)</f>
        <v>41833.089756944442</v>
      </c>
      <c r="T3742" s="9">
        <f>((($I3742/60)/60)/24)+DATE(1970,1,1)</f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IF($D3743=0,0,$E3743*100/$D3743)</f>
        <v>0</v>
      </c>
      <c r="P3743" t="e">
        <f>$E3743/$L3743</f>
        <v>#DIV/0!</v>
      </c>
      <c r="Q3743" t="str">
        <f>LEFT($N3743,SEARCH("/",$N3743) - 1)</f>
        <v>theater</v>
      </c>
      <c r="R3743" t="str">
        <f>RIGHT($N3743,LEN($N3743) - SEARCH("/",$N3743))</f>
        <v>plays</v>
      </c>
      <c r="S3743" s="9">
        <f>((($J3743/60)/60)/24)+DATE(1970,1,1)</f>
        <v>42325.920717592591</v>
      </c>
      <c r="T3743" s="9">
        <f>((($I3743/60)/60)/24)+DATE(1970,1,1)</f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IF($D3744=0,0,$E3744*100/$D3744)</f>
        <v>2</v>
      </c>
      <c r="P3744">
        <f>$E3744/$L3744</f>
        <v>25</v>
      </c>
      <c r="Q3744" t="str">
        <f>LEFT($N3744,SEARCH("/",$N3744) - 1)</f>
        <v>theater</v>
      </c>
      <c r="R3744" t="str">
        <f>RIGHT($N3744,LEN($N3744) - SEARCH("/",$N3744))</f>
        <v>plays</v>
      </c>
      <c r="S3744" s="9">
        <f>((($J3744/60)/60)/24)+DATE(1970,1,1)</f>
        <v>41858.214629629627</v>
      </c>
      <c r="T3744" s="9">
        <f>((($I3744/60)/60)/24)+DATE(1970,1,1)</f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IF($D3745=0,0,$E3745*100/$D3745)</f>
        <v>0</v>
      </c>
      <c r="P3745" t="e">
        <f>$E3745/$L3745</f>
        <v>#DIV/0!</v>
      </c>
      <c r="Q3745" t="str">
        <f>LEFT($N3745,SEARCH("/",$N3745) - 1)</f>
        <v>theater</v>
      </c>
      <c r="R3745" t="str">
        <f>RIGHT($N3745,LEN($N3745) - SEARCH("/",$N3745))</f>
        <v>plays</v>
      </c>
      <c r="S3745" s="9">
        <f>((($J3745/60)/60)/24)+DATE(1970,1,1)</f>
        <v>41793.710231481484</v>
      </c>
      <c r="T3745" s="9">
        <f>((($I3745/60)/60)/24)+DATE(1970,1,1)</f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IF($D3746=0,0,$E3746*100/$D3746)</f>
        <v>0</v>
      </c>
      <c r="P3746" t="e">
        <f>$E3746/$L3746</f>
        <v>#DIV/0!</v>
      </c>
      <c r="Q3746" t="str">
        <f>LEFT($N3746,SEARCH("/",$N3746) - 1)</f>
        <v>theater</v>
      </c>
      <c r="R3746" t="str">
        <f>RIGHT($N3746,LEN($N3746) - SEARCH("/",$N3746))</f>
        <v>plays</v>
      </c>
      <c r="S3746" s="9">
        <f>((($J3746/60)/60)/24)+DATE(1970,1,1)</f>
        <v>41793.814259259263</v>
      </c>
      <c r="T3746" s="9">
        <f>((($I3746/60)/60)/24)+DATE(1970,1,1)</f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IF($D3747=0,0,$E3747*100/$D3747)</f>
        <v>10</v>
      </c>
      <c r="P3747">
        <f>$E3747/$L3747</f>
        <v>10</v>
      </c>
      <c r="Q3747" t="str">
        <f>LEFT($N3747,SEARCH("/",$N3747) - 1)</f>
        <v>theater</v>
      </c>
      <c r="R3747" t="str">
        <f>RIGHT($N3747,LEN($N3747) - SEARCH("/",$N3747))</f>
        <v>plays</v>
      </c>
      <c r="S3747" s="9">
        <f>((($J3747/60)/60)/24)+DATE(1970,1,1)</f>
        <v>41831.697939814818</v>
      </c>
      <c r="T3747" s="9">
        <f>((($I3747/60)/60)/24)+DATE(1970,1,1)</f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IF($D3748=0,0,$E3748*100/$D3748)</f>
        <v>2.3764705882352941</v>
      </c>
      <c r="P3748">
        <f>$E3748/$L3748</f>
        <v>202</v>
      </c>
      <c r="Q3748" t="str">
        <f>LEFT($N3748,SEARCH("/",$N3748) - 1)</f>
        <v>theater</v>
      </c>
      <c r="R3748" t="str">
        <f>RIGHT($N3748,LEN($N3748) - SEARCH("/",$N3748))</f>
        <v>plays</v>
      </c>
      <c r="S3748" s="9">
        <f>((($J3748/60)/60)/24)+DATE(1970,1,1)</f>
        <v>42621.389340277776</v>
      </c>
      <c r="T3748" s="9">
        <f>((($I3748/60)/60)/24)+DATE(1970,1,1)</f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IF($D3749=0,0,$E3749*100/$D3749)</f>
        <v>1</v>
      </c>
      <c r="P3749">
        <f>$E3749/$L3749</f>
        <v>25</v>
      </c>
      <c r="Q3749" t="str">
        <f>LEFT($N3749,SEARCH("/",$N3749) - 1)</f>
        <v>theater</v>
      </c>
      <c r="R3749" t="str">
        <f>RIGHT($N3749,LEN($N3749) - SEARCH("/",$N3749))</f>
        <v>plays</v>
      </c>
      <c r="S3749" s="9">
        <f>((($J3749/60)/60)/24)+DATE(1970,1,1)</f>
        <v>42164.299722222218</v>
      </c>
      <c r="T3749" s="9">
        <f>((($I3749/60)/60)/24)+DATE(1970,1,1)</f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IF($D3750=0,0,$E3750*100/$D3750)</f>
        <v>103.52</v>
      </c>
      <c r="P3750">
        <f>$E3750/$L3750</f>
        <v>99.538461538461533</v>
      </c>
      <c r="Q3750" t="str">
        <f>LEFT($N3750,SEARCH("/",$N3750) - 1)</f>
        <v>theater</v>
      </c>
      <c r="R3750" t="str">
        <f>RIGHT($N3750,LEN($N3750) - SEARCH("/",$N3750))</f>
        <v>musical</v>
      </c>
      <c r="S3750" s="9">
        <f>((($J3750/60)/60)/24)+DATE(1970,1,1)</f>
        <v>42395.706435185188</v>
      </c>
      <c r="T3750" s="9">
        <f>((($I3750/60)/60)/24)+DATE(1970,1,1)</f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IF($D3751=0,0,$E3751*100/$D3751)</f>
        <v>105</v>
      </c>
      <c r="P3751">
        <f>$E3751/$L3751</f>
        <v>75</v>
      </c>
      <c r="Q3751" t="str">
        <f>LEFT($N3751,SEARCH("/",$N3751) - 1)</f>
        <v>theater</v>
      </c>
      <c r="R3751" t="str">
        <f>RIGHT($N3751,LEN($N3751) - SEARCH("/",$N3751))</f>
        <v>musical</v>
      </c>
      <c r="S3751" s="9">
        <f>((($J3751/60)/60)/24)+DATE(1970,1,1)</f>
        <v>42458.127175925925</v>
      </c>
      <c r="T3751" s="9">
        <f>((($I3751/60)/60)/24)+DATE(1970,1,1)</f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IF($D3752=0,0,$E3752*100/$D3752)</f>
        <v>100.45</v>
      </c>
      <c r="P3752">
        <f>$E3752/$L3752</f>
        <v>215.25</v>
      </c>
      <c r="Q3752" t="str">
        <f>LEFT($N3752,SEARCH("/",$N3752) - 1)</f>
        <v>theater</v>
      </c>
      <c r="R3752" t="str">
        <f>RIGHT($N3752,LEN($N3752) - SEARCH("/",$N3752))</f>
        <v>musical</v>
      </c>
      <c r="S3752" s="9">
        <f>((($J3752/60)/60)/24)+DATE(1970,1,1)</f>
        <v>42016.981574074074</v>
      </c>
      <c r="T3752" s="9">
        <f>((($I3752/60)/60)/24)+DATE(1970,1,1)</f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IF($D3753=0,0,$E3753*100/$D3753)</f>
        <v>132.6</v>
      </c>
      <c r="P3753">
        <f>$E3753/$L3753</f>
        <v>120.54545454545455</v>
      </c>
      <c r="Q3753" t="str">
        <f>LEFT($N3753,SEARCH("/",$N3753) - 1)</f>
        <v>theater</v>
      </c>
      <c r="R3753" t="str">
        <f>RIGHT($N3753,LEN($N3753) - SEARCH("/",$N3753))</f>
        <v>musical</v>
      </c>
      <c r="S3753" s="9">
        <f>((($J3753/60)/60)/24)+DATE(1970,1,1)</f>
        <v>42403.035567129627</v>
      </c>
      <c r="T3753" s="9">
        <f>((($I3753/60)/60)/24)+DATE(1970,1,1)</f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IF($D3754=0,0,$E3754*100/$D3754)</f>
        <v>113</v>
      </c>
      <c r="P3754">
        <f>$E3754/$L3754</f>
        <v>37.666666666666664</v>
      </c>
      <c r="Q3754" t="str">
        <f>LEFT($N3754,SEARCH("/",$N3754) - 1)</f>
        <v>theater</v>
      </c>
      <c r="R3754" t="str">
        <f>RIGHT($N3754,LEN($N3754) - SEARCH("/",$N3754))</f>
        <v>musical</v>
      </c>
      <c r="S3754" s="9">
        <f>((($J3754/60)/60)/24)+DATE(1970,1,1)</f>
        <v>42619.802488425921</v>
      </c>
      <c r="T3754" s="9">
        <f>((($I3754/60)/60)/24)+DATE(1970,1,1)</f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IF($D3755=0,0,$E3755*100/$D3755)</f>
        <v>103.34</v>
      </c>
      <c r="P3755">
        <f>$E3755/$L3755</f>
        <v>172.23333333333332</v>
      </c>
      <c r="Q3755" t="str">
        <f>LEFT($N3755,SEARCH("/",$N3755) - 1)</f>
        <v>theater</v>
      </c>
      <c r="R3755" t="str">
        <f>RIGHT($N3755,LEN($N3755) - SEARCH("/",$N3755))</f>
        <v>musical</v>
      </c>
      <c r="S3755" s="9">
        <f>((($J3755/60)/60)/24)+DATE(1970,1,1)</f>
        <v>42128.824074074073</v>
      </c>
      <c r="T3755" s="9">
        <f>((($I3755/60)/60)/24)+DATE(1970,1,1)</f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IF($D3756=0,0,$E3756*100/$D3756)</f>
        <v>120</v>
      </c>
      <c r="P3756">
        <f>$E3756/$L3756</f>
        <v>111.11111111111111</v>
      </c>
      <c r="Q3756" t="str">
        <f>LEFT($N3756,SEARCH("/",$N3756) - 1)</f>
        <v>theater</v>
      </c>
      <c r="R3756" t="str">
        <f>RIGHT($N3756,LEN($N3756) - SEARCH("/",$N3756))</f>
        <v>musical</v>
      </c>
      <c r="S3756" s="9">
        <f>((($J3756/60)/60)/24)+DATE(1970,1,1)</f>
        <v>41808.881215277775</v>
      </c>
      <c r="T3756" s="9">
        <f>((($I3756/60)/60)/24)+DATE(1970,1,1)</f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IF($D3757=0,0,$E3757*100/$D3757)</f>
        <v>129.63636363636363</v>
      </c>
      <c r="P3757">
        <f>$E3757/$L3757</f>
        <v>25.464285714285715</v>
      </c>
      <c r="Q3757" t="str">
        <f>LEFT($N3757,SEARCH("/",$N3757) - 1)</f>
        <v>theater</v>
      </c>
      <c r="R3757" t="str">
        <f>RIGHT($N3757,LEN($N3757) - SEARCH("/",$N3757))</f>
        <v>musical</v>
      </c>
      <c r="S3757" s="9">
        <f>((($J3757/60)/60)/24)+DATE(1970,1,1)</f>
        <v>42445.866979166662</v>
      </c>
      <c r="T3757" s="9">
        <f>((($I3757/60)/60)/24)+DATE(1970,1,1)</f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IF($D3758=0,0,$E3758*100/$D3758)</f>
        <v>101.11111111111111</v>
      </c>
      <c r="P3758">
        <f>$E3758/$L3758</f>
        <v>267.64705882352939</v>
      </c>
      <c r="Q3758" t="str">
        <f>LEFT($N3758,SEARCH("/",$N3758) - 1)</f>
        <v>theater</v>
      </c>
      <c r="R3758" t="str">
        <f>RIGHT($N3758,LEN($N3758) - SEARCH("/",$N3758))</f>
        <v>musical</v>
      </c>
      <c r="S3758" s="9">
        <f>((($J3758/60)/60)/24)+DATE(1970,1,1)</f>
        <v>41771.814791666664</v>
      </c>
      <c r="T3758" s="9">
        <f>((($I3758/60)/60)/24)+DATE(1970,1,1)</f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IF($D3759=0,0,$E3759*100/$D3759)</f>
        <v>108.51428571428572</v>
      </c>
      <c r="P3759">
        <f>$E3759/$L3759</f>
        <v>75.959999999999994</v>
      </c>
      <c r="Q3759" t="str">
        <f>LEFT($N3759,SEARCH("/",$N3759) - 1)</f>
        <v>theater</v>
      </c>
      <c r="R3759" t="str">
        <f>RIGHT($N3759,LEN($N3759) - SEARCH("/",$N3759))</f>
        <v>musical</v>
      </c>
      <c r="S3759" s="9">
        <f>((($J3759/60)/60)/24)+DATE(1970,1,1)</f>
        <v>41954.850868055553</v>
      </c>
      <c r="T3759" s="9">
        <f>((($I3759/60)/60)/24)+DATE(1970,1,1)</f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IF($D3760=0,0,$E3760*100/$D3760)</f>
        <v>102.33333333333333</v>
      </c>
      <c r="P3760">
        <f>$E3760/$L3760</f>
        <v>59.03846153846154</v>
      </c>
      <c r="Q3760" t="str">
        <f>LEFT($N3760,SEARCH("/",$N3760) - 1)</f>
        <v>theater</v>
      </c>
      <c r="R3760" t="str">
        <f>RIGHT($N3760,LEN($N3760) - SEARCH("/",$N3760))</f>
        <v>musical</v>
      </c>
      <c r="S3760" s="9">
        <f>((($J3760/60)/60)/24)+DATE(1970,1,1)</f>
        <v>41747.471504629626</v>
      </c>
      <c r="T3760" s="9">
        <f>((($I3760/60)/60)/24)+DATE(1970,1,1)</f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IF($D3761=0,0,$E3761*100/$D3761)</f>
        <v>110.24425000000001</v>
      </c>
      <c r="P3761">
        <f>$E3761/$L3761</f>
        <v>50.111022727272733</v>
      </c>
      <c r="Q3761" t="str">
        <f>LEFT($N3761,SEARCH("/",$N3761) - 1)</f>
        <v>theater</v>
      </c>
      <c r="R3761" t="str">
        <f>RIGHT($N3761,LEN($N3761) - SEARCH("/",$N3761))</f>
        <v>musical</v>
      </c>
      <c r="S3761" s="9">
        <f>((($J3761/60)/60)/24)+DATE(1970,1,1)</f>
        <v>42182.108252314814</v>
      </c>
      <c r="T3761" s="9">
        <f>((($I3761/60)/60)/24)+DATE(1970,1,1)</f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IF($D3762=0,0,$E3762*100/$D3762)</f>
        <v>101.01540000000001</v>
      </c>
      <c r="P3762">
        <f>$E3762/$L3762</f>
        <v>55.502967032967035</v>
      </c>
      <c r="Q3762" t="str">
        <f>LEFT($N3762,SEARCH("/",$N3762) - 1)</f>
        <v>theater</v>
      </c>
      <c r="R3762" t="str">
        <f>RIGHT($N3762,LEN($N3762) - SEARCH("/",$N3762))</f>
        <v>musical</v>
      </c>
      <c r="S3762" s="9">
        <f>((($J3762/60)/60)/24)+DATE(1970,1,1)</f>
        <v>41739.525300925925</v>
      </c>
      <c r="T3762" s="9">
        <f>((($I3762/60)/60)/24)+DATE(1970,1,1)</f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IF($D3763=0,0,$E3763*100/$D3763)</f>
        <v>100</v>
      </c>
      <c r="P3763">
        <f>$E3763/$L3763</f>
        <v>166.66666666666666</v>
      </c>
      <c r="Q3763" t="str">
        <f>LEFT($N3763,SEARCH("/",$N3763) - 1)</f>
        <v>theater</v>
      </c>
      <c r="R3763" t="str">
        <f>RIGHT($N3763,LEN($N3763) - SEARCH("/",$N3763))</f>
        <v>musical</v>
      </c>
      <c r="S3763" s="9">
        <f>((($J3763/60)/60)/24)+DATE(1970,1,1)</f>
        <v>42173.466863425929</v>
      </c>
      <c r="T3763" s="9">
        <f>((($I3763/60)/60)/24)+DATE(1970,1,1)</f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IF($D3764=0,0,$E3764*100/$D3764)</f>
        <v>106.24</v>
      </c>
      <c r="P3764">
        <f>$E3764/$L3764</f>
        <v>47.428571428571431</v>
      </c>
      <c r="Q3764" t="str">
        <f>LEFT($N3764,SEARCH("/",$N3764) - 1)</f>
        <v>theater</v>
      </c>
      <c r="R3764" t="str">
        <f>RIGHT($N3764,LEN($N3764) - SEARCH("/",$N3764))</f>
        <v>musical</v>
      </c>
      <c r="S3764" s="9">
        <f>((($J3764/60)/60)/24)+DATE(1970,1,1)</f>
        <v>42193.813530092593</v>
      </c>
      <c r="T3764" s="9">
        <f>((($I3764/60)/60)/24)+DATE(1970,1,1)</f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IF($D3765=0,0,$E3765*100/$D3765)</f>
        <v>100</v>
      </c>
      <c r="P3765">
        <f>$E3765/$L3765</f>
        <v>64.935064935064929</v>
      </c>
      <c r="Q3765" t="str">
        <f>LEFT($N3765,SEARCH("/",$N3765) - 1)</f>
        <v>theater</v>
      </c>
      <c r="R3765" t="str">
        <f>RIGHT($N3765,LEN($N3765) - SEARCH("/",$N3765))</f>
        <v>musical</v>
      </c>
      <c r="S3765" s="9">
        <f>((($J3765/60)/60)/24)+DATE(1970,1,1)</f>
        <v>42065.750300925924</v>
      </c>
      <c r="T3765" s="9">
        <f>((($I3765/60)/60)/24)+DATE(1970,1,1)</f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IF($D3766=0,0,$E3766*100/$D3766)</f>
        <v>100</v>
      </c>
      <c r="P3766">
        <f>$E3766/$L3766</f>
        <v>55.555555555555557</v>
      </c>
      <c r="Q3766" t="str">
        <f>LEFT($N3766,SEARCH("/",$N3766) - 1)</f>
        <v>theater</v>
      </c>
      <c r="R3766" t="str">
        <f>RIGHT($N3766,LEN($N3766) - SEARCH("/",$N3766))</f>
        <v>musical</v>
      </c>
      <c r="S3766" s="9">
        <f>((($J3766/60)/60)/24)+DATE(1970,1,1)</f>
        <v>42499.842962962968</v>
      </c>
      <c r="T3766" s="9">
        <f>((($I3766/60)/60)/24)+DATE(1970,1,1)</f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IF($D3767=0,0,$E3767*100/$D3767)</f>
        <v>113.45714285714286</v>
      </c>
      <c r="P3767">
        <f>$E3767/$L3767</f>
        <v>74.224299065420567</v>
      </c>
      <c r="Q3767" t="str">
        <f>LEFT($N3767,SEARCH("/",$N3767) - 1)</f>
        <v>theater</v>
      </c>
      <c r="R3767" t="str">
        <f>RIGHT($N3767,LEN($N3767) - SEARCH("/",$N3767))</f>
        <v>musical</v>
      </c>
      <c r="S3767" s="9">
        <f>((($J3767/60)/60)/24)+DATE(1970,1,1)</f>
        <v>41820.776412037041</v>
      </c>
      <c r="T3767" s="9">
        <f>((($I3767/60)/60)/24)+DATE(1970,1,1)</f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IF($D3768=0,0,$E3768*100/$D3768)</f>
        <v>102.65009999999999</v>
      </c>
      <c r="P3768">
        <f>$E3768/$L3768</f>
        <v>106.9271875</v>
      </c>
      <c r="Q3768" t="str">
        <f>LEFT($N3768,SEARCH("/",$N3768) - 1)</f>
        <v>theater</v>
      </c>
      <c r="R3768" t="str">
        <f>RIGHT($N3768,LEN($N3768) - SEARCH("/",$N3768))</f>
        <v>musical</v>
      </c>
      <c r="S3768" s="9">
        <f>((($J3768/60)/60)/24)+DATE(1970,1,1)</f>
        <v>41788.167187500003</v>
      </c>
      <c r="T3768" s="9">
        <f>((($I3768/60)/60)/24)+DATE(1970,1,1)</f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IF($D3769=0,0,$E3769*100/$D3769)</f>
        <v>116.75</v>
      </c>
      <c r="P3769">
        <f>$E3769/$L3769</f>
        <v>41.696428571428569</v>
      </c>
      <c r="Q3769" t="str">
        <f>LEFT($N3769,SEARCH("/",$N3769) - 1)</f>
        <v>theater</v>
      </c>
      <c r="R3769" t="str">
        <f>RIGHT($N3769,LEN($N3769) - SEARCH("/",$N3769))</f>
        <v>musical</v>
      </c>
      <c r="S3769" s="9">
        <f>((($J3769/60)/60)/24)+DATE(1970,1,1)</f>
        <v>42050.019641203704</v>
      </c>
      <c r="T3769" s="9">
        <f>((($I3769/60)/60)/24)+DATE(1970,1,1)</f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IF($D3770=0,0,$E3770*100/$D3770)</f>
        <v>107.65274999999998</v>
      </c>
      <c r="P3770">
        <f>$E3770/$L3770</f>
        <v>74.243275862068955</v>
      </c>
      <c r="Q3770" t="str">
        <f>LEFT($N3770,SEARCH("/",$N3770) - 1)</f>
        <v>theater</v>
      </c>
      <c r="R3770" t="str">
        <f>RIGHT($N3770,LEN($N3770) - SEARCH("/",$N3770))</f>
        <v>musical</v>
      </c>
      <c r="S3770" s="9">
        <f>((($J3770/60)/60)/24)+DATE(1970,1,1)</f>
        <v>41772.727893518517</v>
      </c>
      <c r="T3770" s="9">
        <f>((($I3770/60)/60)/24)+DATE(1970,1,1)</f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IF($D3771=0,0,$E3771*100/$D3771)</f>
        <v>100</v>
      </c>
      <c r="P3771">
        <f>$E3771/$L3771</f>
        <v>73.333333333333329</v>
      </c>
      <c r="Q3771" t="str">
        <f>LEFT($N3771,SEARCH("/",$N3771) - 1)</f>
        <v>theater</v>
      </c>
      <c r="R3771" t="str">
        <f>RIGHT($N3771,LEN($N3771) - SEARCH("/",$N3771))</f>
        <v>musical</v>
      </c>
      <c r="S3771" s="9">
        <f>((($J3771/60)/60)/24)+DATE(1970,1,1)</f>
        <v>42445.598136574074</v>
      </c>
      <c r="T3771" s="9">
        <f>((($I3771/60)/60)/24)+DATE(1970,1,1)</f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IF($D3772=0,0,$E3772*100/$D3772)</f>
        <v>100</v>
      </c>
      <c r="P3772">
        <f>$E3772/$L3772</f>
        <v>100</v>
      </c>
      <c r="Q3772" t="str">
        <f>LEFT($N3772,SEARCH("/",$N3772) - 1)</f>
        <v>theater</v>
      </c>
      <c r="R3772" t="str">
        <f>RIGHT($N3772,LEN($N3772) - SEARCH("/",$N3772))</f>
        <v>musical</v>
      </c>
      <c r="S3772" s="9">
        <f>((($J3772/60)/60)/24)+DATE(1970,1,1)</f>
        <v>42138.930671296301</v>
      </c>
      <c r="T3772" s="9">
        <f>((($I3772/60)/60)/24)+DATE(1970,1,1)</f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IF($D3773=0,0,$E3773*100/$D3773)</f>
        <v>146</v>
      </c>
      <c r="P3773">
        <f>$E3773/$L3773</f>
        <v>38.421052631578945</v>
      </c>
      <c r="Q3773" t="str">
        <f>LEFT($N3773,SEARCH("/",$N3773) - 1)</f>
        <v>theater</v>
      </c>
      <c r="R3773" t="str">
        <f>RIGHT($N3773,LEN($N3773) - SEARCH("/",$N3773))</f>
        <v>musical</v>
      </c>
      <c r="S3773" s="9">
        <f>((($J3773/60)/60)/24)+DATE(1970,1,1)</f>
        <v>42493.857083333336</v>
      </c>
      <c r="T3773" s="9">
        <f>((($I3773/60)/60)/24)+DATE(1970,1,1)</f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IF($D3774=0,0,$E3774*100/$D3774)</f>
        <v>110.2</v>
      </c>
      <c r="P3774">
        <f>$E3774/$L3774</f>
        <v>166.96969696969697</v>
      </c>
      <c r="Q3774" t="str">
        <f>LEFT($N3774,SEARCH("/",$N3774) - 1)</f>
        <v>theater</v>
      </c>
      <c r="R3774" t="str">
        <f>RIGHT($N3774,LEN($N3774) - SEARCH("/",$N3774))</f>
        <v>musical</v>
      </c>
      <c r="S3774" s="9">
        <f>((($J3774/60)/60)/24)+DATE(1970,1,1)</f>
        <v>42682.616967592592</v>
      </c>
      <c r="T3774" s="9">
        <f>((($I3774/60)/60)/24)+DATE(1970,1,1)</f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IF($D3775=0,0,$E3775*100/$D3775)</f>
        <v>108.2</v>
      </c>
      <c r="P3775">
        <f>$E3775/$L3775</f>
        <v>94.912280701754383</v>
      </c>
      <c r="Q3775" t="str">
        <f>LEFT($N3775,SEARCH("/",$N3775) - 1)</f>
        <v>theater</v>
      </c>
      <c r="R3775" t="str">
        <f>RIGHT($N3775,LEN($N3775) - SEARCH("/",$N3775))</f>
        <v>musical</v>
      </c>
      <c r="S3775" s="9">
        <f>((($J3775/60)/60)/24)+DATE(1970,1,1)</f>
        <v>42656.005173611105</v>
      </c>
      <c r="T3775" s="9">
        <f>((($I3775/60)/60)/24)+DATE(1970,1,1)</f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IF($D3776=0,0,$E3776*100/$D3776)</f>
        <v>100</v>
      </c>
      <c r="P3776">
        <f>$E3776/$L3776</f>
        <v>100</v>
      </c>
      <c r="Q3776" t="str">
        <f>LEFT($N3776,SEARCH("/",$N3776) - 1)</f>
        <v>theater</v>
      </c>
      <c r="R3776" t="str">
        <f>RIGHT($N3776,LEN($N3776) - SEARCH("/",$N3776))</f>
        <v>musical</v>
      </c>
      <c r="S3776" s="9">
        <f>((($J3776/60)/60)/24)+DATE(1970,1,1)</f>
        <v>42087.792303240742</v>
      </c>
      <c r="T3776" s="9">
        <f>((($I3776/60)/60)/24)+DATE(1970,1,1)</f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IF($D3777=0,0,$E3777*100/$D3777)</f>
        <v>100.25</v>
      </c>
      <c r="P3777">
        <f>$E3777/$L3777</f>
        <v>143.21428571428572</v>
      </c>
      <c r="Q3777" t="str">
        <f>LEFT($N3777,SEARCH("/",$N3777) - 1)</f>
        <v>theater</v>
      </c>
      <c r="R3777" t="str">
        <f>RIGHT($N3777,LEN($N3777) - SEARCH("/",$N3777))</f>
        <v>musical</v>
      </c>
      <c r="S3777" s="9">
        <f>((($J3777/60)/60)/24)+DATE(1970,1,1)</f>
        <v>42075.942627314813</v>
      </c>
      <c r="T3777" s="9">
        <f>((($I3777/60)/60)/24)+DATE(1970,1,1)</f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IF($D3778=0,0,$E3778*100/$D3778)</f>
        <v>106.71250000000001</v>
      </c>
      <c r="P3778">
        <f>$E3778/$L3778</f>
        <v>90.819148936170208</v>
      </c>
      <c r="Q3778" t="str">
        <f>LEFT($N3778,SEARCH("/",$N3778) - 1)</f>
        <v>theater</v>
      </c>
      <c r="R3778" t="str">
        <f>RIGHT($N3778,LEN($N3778) - SEARCH("/",$N3778))</f>
        <v>musical</v>
      </c>
      <c r="S3778" s="9">
        <f>((($J3778/60)/60)/24)+DATE(1970,1,1)</f>
        <v>41814.367800925924</v>
      </c>
      <c r="T3778" s="9">
        <f>((($I3778/60)/60)/24)+DATE(1970,1,1)</f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IF($D3779=0,0,$E3779*100/$D3779)</f>
        <v>143.19999999999999</v>
      </c>
      <c r="P3779">
        <f>$E3779/$L3779</f>
        <v>48.542372881355931</v>
      </c>
      <c r="Q3779" t="str">
        <f>LEFT($N3779,SEARCH("/",$N3779) - 1)</f>
        <v>theater</v>
      </c>
      <c r="R3779" t="str">
        <f>RIGHT($N3779,LEN($N3779) - SEARCH("/",$N3779))</f>
        <v>musical</v>
      </c>
      <c r="S3779" s="9">
        <f>((($J3779/60)/60)/24)+DATE(1970,1,1)</f>
        <v>41887.111354166671</v>
      </c>
      <c r="T3779" s="9">
        <f>((($I3779/60)/60)/24)+DATE(1970,1,1)</f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IF($D3780=0,0,$E3780*100/$D3780)</f>
        <v>105.04166666666667</v>
      </c>
      <c r="P3780">
        <f>$E3780/$L3780</f>
        <v>70.027777777777771</v>
      </c>
      <c r="Q3780" t="str">
        <f>LEFT($N3780,SEARCH("/",$N3780) - 1)</f>
        <v>theater</v>
      </c>
      <c r="R3780" t="str">
        <f>RIGHT($N3780,LEN($N3780) - SEARCH("/",$N3780))</f>
        <v>musical</v>
      </c>
      <c r="S3780" s="9">
        <f>((($J3780/60)/60)/24)+DATE(1970,1,1)</f>
        <v>41989.819212962961</v>
      </c>
      <c r="T3780" s="9">
        <f>((($I3780/60)/60)/24)+DATE(1970,1,1)</f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IF($D3781=0,0,$E3781*100/$D3781)</f>
        <v>103.98</v>
      </c>
      <c r="P3781">
        <f>$E3781/$L3781</f>
        <v>135.62608695652173</v>
      </c>
      <c r="Q3781" t="str">
        <f>LEFT($N3781,SEARCH("/",$N3781) - 1)</f>
        <v>theater</v>
      </c>
      <c r="R3781" t="str">
        <f>RIGHT($N3781,LEN($N3781) - SEARCH("/",$N3781))</f>
        <v>musical</v>
      </c>
      <c r="S3781" s="9">
        <f>((($J3781/60)/60)/24)+DATE(1970,1,1)</f>
        <v>42425.735416666663</v>
      </c>
      <c r="T3781" s="9">
        <f>((($I3781/60)/60)/24)+DATE(1970,1,1)</f>
        <v>42455.693750000006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IF($D3782=0,0,$E3782*100/$D3782)</f>
        <v>120</v>
      </c>
      <c r="P3782">
        <f>$E3782/$L3782</f>
        <v>100</v>
      </c>
      <c r="Q3782" t="str">
        <f>LEFT($N3782,SEARCH("/",$N3782) - 1)</f>
        <v>theater</v>
      </c>
      <c r="R3782" t="str">
        <f>RIGHT($N3782,LEN($N3782) - SEARCH("/",$N3782))</f>
        <v>musical</v>
      </c>
      <c r="S3782" s="9">
        <f>((($J3782/60)/60)/24)+DATE(1970,1,1)</f>
        <v>42166.219733796301</v>
      </c>
      <c r="T3782" s="9">
        <f>((($I3782/60)/60)/24)+DATE(1970,1,1)</f>
        <v>42198.837499999994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IF($D3783=0,0,$E3783*100/$D3783)</f>
        <v>109.66666666666667</v>
      </c>
      <c r="P3783">
        <f>$E3783/$L3783</f>
        <v>94.90384615384616</v>
      </c>
      <c r="Q3783" t="str">
        <f>LEFT($N3783,SEARCH("/",$N3783) - 1)</f>
        <v>theater</v>
      </c>
      <c r="R3783" t="str">
        <f>RIGHT($N3783,LEN($N3783) - SEARCH("/",$N3783))</f>
        <v>musical</v>
      </c>
      <c r="S3783" s="9">
        <f>((($J3783/60)/60)/24)+DATE(1970,1,1)</f>
        <v>41865.882928240739</v>
      </c>
      <c r="T3783" s="9">
        <f>((($I3783/60)/60)/24)+DATE(1970,1,1)</f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IF($D3784=0,0,$E3784*100/$D3784)</f>
        <v>101.75</v>
      </c>
      <c r="P3784">
        <f>$E3784/$L3784</f>
        <v>75.370370370370367</v>
      </c>
      <c r="Q3784" t="str">
        <f>LEFT($N3784,SEARCH("/",$N3784) - 1)</f>
        <v>theater</v>
      </c>
      <c r="R3784" t="str">
        <f>RIGHT($N3784,LEN($N3784) - SEARCH("/",$N3784))</f>
        <v>musical</v>
      </c>
      <c r="S3784" s="9">
        <f>((($J3784/60)/60)/24)+DATE(1970,1,1)</f>
        <v>42546.862233796302</v>
      </c>
      <c r="T3784" s="9">
        <f>((($I3784/60)/60)/24)+DATE(1970,1,1)</f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IF($D3785=0,0,$E3785*100/$D3785)</f>
        <v>128.91666666666666</v>
      </c>
      <c r="P3785">
        <f>$E3785/$L3785</f>
        <v>64.458333333333329</v>
      </c>
      <c r="Q3785" t="str">
        <f>LEFT($N3785,SEARCH("/",$N3785) - 1)</f>
        <v>theater</v>
      </c>
      <c r="R3785" t="str">
        <f>RIGHT($N3785,LEN($N3785) - SEARCH("/",$N3785))</f>
        <v>musical</v>
      </c>
      <c r="S3785" s="9">
        <f>((($J3785/60)/60)/24)+DATE(1970,1,1)</f>
        <v>42420.140277777777</v>
      </c>
      <c r="T3785" s="9">
        <f>((($I3785/60)/60)/24)+DATE(1970,1,1)</f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IF($D3786=0,0,$E3786*100/$D3786)</f>
        <v>115</v>
      </c>
      <c r="P3786">
        <f>$E3786/$L3786</f>
        <v>115</v>
      </c>
      <c r="Q3786" t="str">
        <f>LEFT($N3786,SEARCH("/",$N3786) - 1)</f>
        <v>theater</v>
      </c>
      <c r="R3786" t="str">
        <f>RIGHT($N3786,LEN($N3786) - SEARCH("/",$N3786))</f>
        <v>musical</v>
      </c>
      <c r="S3786" s="9">
        <f>((($J3786/60)/60)/24)+DATE(1970,1,1)</f>
        <v>42531.980694444443</v>
      </c>
      <c r="T3786" s="9">
        <f>((($I3786/60)/60)/24)+DATE(1970,1,1)</f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IF($D3787=0,0,$E3787*100/$D3787)</f>
        <v>150.75</v>
      </c>
      <c r="P3787">
        <f>$E3787/$L3787</f>
        <v>100.5</v>
      </c>
      <c r="Q3787" t="str">
        <f>LEFT($N3787,SEARCH("/",$N3787) - 1)</f>
        <v>theater</v>
      </c>
      <c r="R3787" t="str">
        <f>RIGHT($N3787,LEN($N3787) - SEARCH("/",$N3787))</f>
        <v>musical</v>
      </c>
      <c r="S3787" s="9">
        <f>((($J3787/60)/60)/24)+DATE(1970,1,1)</f>
        <v>42548.63853009259</v>
      </c>
      <c r="T3787" s="9">
        <f>((($I3787/60)/60)/24)+DATE(1970,1,1)</f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IF($D3788=0,0,$E3788*100/$D3788)</f>
        <v>110.96666666666667</v>
      </c>
      <c r="P3788">
        <f>$E3788/$L3788</f>
        <v>93.774647887323937</v>
      </c>
      <c r="Q3788" t="str">
        <f>LEFT($N3788,SEARCH("/",$N3788) - 1)</f>
        <v>theater</v>
      </c>
      <c r="R3788" t="str">
        <f>RIGHT($N3788,LEN($N3788) - SEARCH("/",$N3788))</f>
        <v>musical</v>
      </c>
      <c r="S3788" s="9">
        <f>((($J3788/60)/60)/24)+DATE(1970,1,1)</f>
        <v>42487.037905092591</v>
      </c>
      <c r="T3788" s="9">
        <f>((($I3788/60)/60)/24)+DATE(1970,1,1)</f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IF($D3789=0,0,$E3789*100/$D3789)</f>
        <v>100.28571428571429</v>
      </c>
      <c r="P3789">
        <f>$E3789/$L3789</f>
        <v>35.1</v>
      </c>
      <c r="Q3789" t="str">
        <f>LEFT($N3789,SEARCH("/",$N3789) - 1)</f>
        <v>theater</v>
      </c>
      <c r="R3789" t="str">
        <f>RIGHT($N3789,LEN($N3789) - SEARCH("/",$N3789))</f>
        <v>musical</v>
      </c>
      <c r="S3789" s="9">
        <f>((($J3789/60)/60)/24)+DATE(1970,1,1)</f>
        <v>42167.534791666665</v>
      </c>
      <c r="T3789" s="9">
        <f>((($I3789/60)/60)/24)+DATE(1970,1,1)</f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IF($D3790=0,0,$E3790*100/$D3790)</f>
        <v>0.66666666666666663</v>
      </c>
      <c r="P3790">
        <f>$E3790/$L3790</f>
        <v>500</v>
      </c>
      <c r="Q3790" t="str">
        <f>LEFT($N3790,SEARCH("/",$N3790) - 1)</f>
        <v>theater</v>
      </c>
      <c r="R3790" t="str">
        <f>RIGHT($N3790,LEN($N3790) - SEARCH("/",$N3790))</f>
        <v>musical</v>
      </c>
      <c r="S3790" s="9">
        <f>((($J3790/60)/60)/24)+DATE(1970,1,1)</f>
        <v>42333.695821759262</v>
      </c>
      <c r="T3790" s="9">
        <f>((($I3790/60)/60)/24)+DATE(1970,1,1)</f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IF($D3791=0,0,$E3791*100/$D3791)</f>
        <v>3.267605633802817</v>
      </c>
      <c r="P3791">
        <f>$E3791/$L3791</f>
        <v>29</v>
      </c>
      <c r="Q3791" t="str">
        <f>LEFT($N3791,SEARCH("/",$N3791) - 1)</f>
        <v>theater</v>
      </c>
      <c r="R3791" t="str">
        <f>RIGHT($N3791,LEN($N3791) - SEARCH("/",$N3791))</f>
        <v>musical</v>
      </c>
      <c r="S3791" s="9">
        <f>((($J3791/60)/60)/24)+DATE(1970,1,1)</f>
        <v>42138.798819444448</v>
      </c>
      <c r="T3791" s="9">
        <f>((($I3791/60)/60)/24)+DATE(1970,1,1)</f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IF($D3792=0,0,$E3792*100/$D3792)</f>
        <v>0</v>
      </c>
      <c r="P3792" t="e">
        <f>$E3792/$L3792</f>
        <v>#DIV/0!</v>
      </c>
      <c r="Q3792" t="str">
        <f>LEFT($N3792,SEARCH("/",$N3792) - 1)</f>
        <v>theater</v>
      </c>
      <c r="R3792" t="str">
        <f>RIGHT($N3792,LEN($N3792) - SEARCH("/",$N3792))</f>
        <v>musical</v>
      </c>
      <c r="S3792" s="9">
        <f>((($J3792/60)/60)/24)+DATE(1970,1,1)</f>
        <v>42666.666932870372</v>
      </c>
      <c r="T3792" s="9">
        <f>((($I3792/60)/60)/24)+DATE(1970,1,1)</f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IF($D3793=0,0,$E3793*100/$D3793)</f>
        <v>0</v>
      </c>
      <c r="P3793" t="e">
        <f>$E3793/$L3793</f>
        <v>#DIV/0!</v>
      </c>
      <c r="Q3793" t="str">
        <f>LEFT($N3793,SEARCH("/",$N3793) - 1)</f>
        <v>theater</v>
      </c>
      <c r="R3793" t="str">
        <f>RIGHT($N3793,LEN($N3793) - SEARCH("/",$N3793))</f>
        <v>musical</v>
      </c>
      <c r="S3793" s="9">
        <f>((($J3793/60)/60)/24)+DATE(1970,1,1)</f>
        <v>41766.692037037035</v>
      </c>
      <c r="T3793" s="9">
        <f>((($I3793/60)/60)/24)+DATE(1970,1,1)</f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IF($D3794=0,0,$E3794*100/$D3794)</f>
        <v>0.28000000000000003</v>
      </c>
      <c r="P3794">
        <f>$E3794/$L3794</f>
        <v>17.5</v>
      </c>
      <c r="Q3794" t="str">
        <f>LEFT($N3794,SEARCH("/",$N3794) - 1)</f>
        <v>theater</v>
      </c>
      <c r="R3794" t="str">
        <f>RIGHT($N3794,LEN($N3794) - SEARCH("/",$N3794))</f>
        <v>musical</v>
      </c>
      <c r="S3794" s="9">
        <f>((($J3794/60)/60)/24)+DATE(1970,1,1)</f>
        <v>42170.447013888886</v>
      </c>
      <c r="T3794" s="9">
        <f>((($I3794/60)/60)/24)+DATE(1970,1,1)</f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IF($D3795=0,0,$E3795*100/$D3795)</f>
        <v>59.657142857142858</v>
      </c>
      <c r="P3795">
        <f>$E3795/$L3795</f>
        <v>174</v>
      </c>
      <c r="Q3795" t="str">
        <f>LEFT($N3795,SEARCH("/",$N3795) - 1)</f>
        <v>theater</v>
      </c>
      <c r="R3795" t="str">
        <f>RIGHT($N3795,LEN($N3795) - SEARCH("/",$N3795))</f>
        <v>musical</v>
      </c>
      <c r="S3795" s="9">
        <f>((($J3795/60)/60)/24)+DATE(1970,1,1)</f>
        <v>41968.938993055555</v>
      </c>
      <c r="T3795" s="9">
        <f>((($I3795/60)/60)/24)+DATE(1970,1,1)</f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IF($D3796=0,0,$E3796*100/$D3796)</f>
        <v>1</v>
      </c>
      <c r="P3796">
        <f>$E3796/$L3796</f>
        <v>50</v>
      </c>
      <c r="Q3796" t="str">
        <f>LEFT($N3796,SEARCH("/",$N3796) - 1)</f>
        <v>theater</v>
      </c>
      <c r="R3796" t="str">
        <f>RIGHT($N3796,LEN($N3796) - SEARCH("/",$N3796))</f>
        <v>musical</v>
      </c>
      <c r="S3796" s="9">
        <f>((($J3796/60)/60)/24)+DATE(1970,1,1)</f>
        <v>42132.58048611111</v>
      </c>
      <c r="T3796" s="9">
        <f>((($I3796/60)/60)/24)+DATE(1970,1,1)</f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IF($D3797=0,0,$E3797*100/$D3797)</f>
        <v>1.6666666666666667</v>
      </c>
      <c r="P3797">
        <f>$E3797/$L3797</f>
        <v>5</v>
      </c>
      <c r="Q3797" t="str">
        <f>LEFT($N3797,SEARCH("/",$N3797) - 1)</f>
        <v>theater</v>
      </c>
      <c r="R3797" t="str">
        <f>RIGHT($N3797,LEN($N3797) - SEARCH("/",$N3797))</f>
        <v>musical</v>
      </c>
      <c r="S3797" s="9">
        <f>((($J3797/60)/60)/24)+DATE(1970,1,1)</f>
        <v>42201.436226851853</v>
      </c>
      <c r="T3797" s="9">
        <f>((($I3797/60)/60)/24)+DATE(1970,1,1)</f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IF($D3798=0,0,$E3798*100/$D3798)</f>
        <v>4.4444444444444444E-3</v>
      </c>
      <c r="P3798">
        <f>$E3798/$L3798</f>
        <v>1</v>
      </c>
      <c r="Q3798" t="str">
        <f>LEFT($N3798,SEARCH("/",$N3798) - 1)</f>
        <v>theater</v>
      </c>
      <c r="R3798" t="str">
        <f>RIGHT($N3798,LEN($N3798) - SEARCH("/",$N3798))</f>
        <v>musical</v>
      </c>
      <c r="S3798" s="9">
        <f>((($J3798/60)/60)/24)+DATE(1970,1,1)</f>
        <v>42689.029583333337</v>
      </c>
      <c r="T3798" s="9">
        <f>((($I3798/60)/60)/24)+DATE(1970,1,1)</f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IF($D3799=0,0,$E3799*100/$D3799)</f>
        <v>89.666666666666671</v>
      </c>
      <c r="P3799">
        <f>$E3799/$L3799</f>
        <v>145.40540540540542</v>
      </c>
      <c r="Q3799" t="str">
        <f>LEFT($N3799,SEARCH("/",$N3799) - 1)</f>
        <v>theater</v>
      </c>
      <c r="R3799" t="str">
        <f>RIGHT($N3799,LEN($N3799) - SEARCH("/",$N3799))</f>
        <v>musical</v>
      </c>
      <c r="S3799" s="9">
        <f>((($J3799/60)/60)/24)+DATE(1970,1,1)</f>
        <v>42084.881539351853</v>
      </c>
      <c r="T3799" s="9">
        <f>((($I3799/60)/60)/24)+DATE(1970,1,1)</f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IF($D3800=0,0,$E3800*100/$D3800)</f>
        <v>1.4642857142857142</v>
      </c>
      <c r="P3800">
        <f>$E3800/$L3800</f>
        <v>205</v>
      </c>
      <c r="Q3800" t="str">
        <f>LEFT($N3800,SEARCH("/",$N3800) - 1)</f>
        <v>theater</v>
      </c>
      <c r="R3800" t="str">
        <f>RIGHT($N3800,LEN($N3800) - SEARCH("/",$N3800))</f>
        <v>musical</v>
      </c>
      <c r="S3800" s="9">
        <f>((($J3800/60)/60)/24)+DATE(1970,1,1)</f>
        <v>41831.722777777781</v>
      </c>
      <c r="T3800" s="9">
        <f>((($I3800/60)/60)/24)+DATE(1970,1,1)</f>
        <v>41861.722777777781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IF($D3801=0,0,$E3801*100/$D3801)</f>
        <v>4.0199999999999996</v>
      </c>
      <c r="P3801">
        <f>$E3801/$L3801</f>
        <v>100.5</v>
      </c>
      <c r="Q3801" t="str">
        <f>LEFT($N3801,SEARCH("/",$N3801) - 1)</f>
        <v>theater</v>
      </c>
      <c r="R3801" t="str">
        <f>RIGHT($N3801,LEN($N3801) - SEARCH("/",$N3801))</f>
        <v>musical</v>
      </c>
      <c r="S3801" s="9">
        <f>((($J3801/60)/60)/24)+DATE(1970,1,1)</f>
        <v>42410.93105324074</v>
      </c>
      <c r="T3801" s="9">
        <f>((($I3801/60)/60)/24)+DATE(1970,1,1)</f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IF($D3802=0,0,$E3802*100/$D3802)</f>
        <v>4.0045454545454549</v>
      </c>
      <c r="P3802">
        <f>$E3802/$L3802</f>
        <v>55.0625</v>
      </c>
      <c r="Q3802" t="str">
        <f>LEFT($N3802,SEARCH("/",$N3802) - 1)</f>
        <v>theater</v>
      </c>
      <c r="R3802" t="str">
        <f>RIGHT($N3802,LEN($N3802) - SEARCH("/",$N3802))</f>
        <v>musical</v>
      </c>
      <c r="S3802" s="9">
        <f>((($J3802/60)/60)/24)+DATE(1970,1,1)</f>
        <v>41982.737071759257</v>
      </c>
      <c r="T3802" s="9">
        <f>((($I3802/60)/60)/24)+DATE(1970,1,1)</f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IF($D3803=0,0,$E3803*100/$D3803)</f>
        <v>8.52</v>
      </c>
      <c r="P3803">
        <f>$E3803/$L3803</f>
        <v>47.333333333333336</v>
      </c>
      <c r="Q3803" t="str">
        <f>LEFT($N3803,SEARCH("/",$N3803) - 1)</f>
        <v>theater</v>
      </c>
      <c r="R3803" t="str">
        <f>RIGHT($N3803,LEN($N3803) - SEARCH("/",$N3803))</f>
        <v>musical</v>
      </c>
      <c r="S3803" s="9">
        <f>((($J3803/60)/60)/24)+DATE(1970,1,1)</f>
        <v>41975.676111111112</v>
      </c>
      <c r="T3803" s="9">
        <f>((($I3803/60)/60)/24)+DATE(1970,1,1)</f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IF($D3804=0,0,$E3804*100/$D3804)</f>
        <v>0</v>
      </c>
      <c r="P3804" t="e">
        <f>$E3804/$L3804</f>
        <v>#DIV/0!</v>
      </c>
      <c r="Q3804" t="str">
        <f>LEFT($N3804,SEARCH("/",$N3804) - 1)</f>
        <v>theater</v>
      </c>
      <c r="R3804" t="str">
        <f>RIGHT($N3804,LEN($N3804) - SEARCH("/",$N3804))</f>
        <v>musical</v>
      </c>
      <c r="S3804" s="9">
        <f>((($J3804/60)/60)/24)+DATE(1970,1,1)</f>
        <v>42269.126226851848</v>
      </c>
      <c r="T3804" s="9">
        <f>((($I3804/60)/60)/24)+DATE(1970,1,1)</f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IF($D3805=0,0,$E3805*100/$D3805)</f>
        <v>19.649999999999999</v>
      </c>
      <c r="P3805">
        <f>$E3805/$L3805</f>
        <v>58.95</v>
      </c>
      <c r="Q3805" t="str">
        <f>LEFT($N3805,SEARCH("/",$N3805) - 1)</f>
        <v>theater</v>
      </c>
      <c r="R3805" t="str">
        <f>RIGHT($N3805,LEN($N3805) - SEARCH("/",$N3805))</f>
        <v>musical</v>
      </c>
      <c r="S3805" s="9">
        <f>((($J3805/60)/60)/24)+DATE(1970,1,1)</f>
        <v>42403.971851851849</v>
      </c>
      <c r="T3805" s="9">
        <f>((($I3805/60)/60)/24)+DATE(1970,1,1)</f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IF($D3806=0,0,$E3806*100/$D3806)</f>
        <v>0</v>
      </c>
      <c r="P3806" t="e">
        <f>$E3806/$L3806</f>
        <v>#DIV/0!</v>
      </c>
      <c r="Q3806" t="str">
        <f>LEFT($N3806,SEARCH("/",$N3806) - 1)</f>
        <v>theater</v>
      </c>
      <c r="R3806" t="str">
        <f>RIGHT($N3806,LEN($N3806) - SEARCH("/",$N3806))</f>
        <v>musical</v>
      </c>
      <c r="S3806" s="9">
        <f>((($J3806/60)/60)/24)+DATE(1970,1,1)</f>
        <v>42527.00953703704</v>
      </c>
      <c r="T3806" s="9">
        <f>((($I3806/60)/60)/24)+DATE(1970,1,1)</f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IF($D3807=0,0,$E3807*100/$D3807)</f>
        <v>2E-3</v>
      </c>
      <c r="P3807">
        <f>$E3807/$L3807</f>
        <v>1.5</v>
      </c>
      <c r="Q3807" t="str">
        <f>LEFT($N3807,SEARCH("/",$N3807) - 1)</f>
        <v>theater</v>
      </c>
      <c r="R3807" t="str">
        <f>RIGHT($N3807,LEN($N3807) - SEARCH("/",$N3807))</f>
        <v>musical</v>
      </c>
      <c r="S3807" s="9">
        <f>((($J3807/60)/60)/24)+DATE(1970,1,1)</f>
        <v>41849.887037037035</v>
      </c>
      <c r="T3807" s="9">
        <f>((($I3807/60)/60)/24)+DATE(1970,1,1)</f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IF($D3808=0,0,$E3808*100/$D3808)</f>
        <v>6.6666666666666666E-2</v>
      </c>
      <c r="P3808">
        <f>$E3808/$L3808</f>
        <v>5</v>
      </c>
      <c r="Q3808" t="str">
        <f>LEFT($N3808,SEARCH("/",$N3808) - 1)</f>
        <v>theater</v>
      </c>
      <c r="R3808" t="str">
        <f>RIGHT($N3808,LEN($N3808) - SEARCH("/",$N3808))</f>
        <v>musical</v>
      </c>
      <c r="S3808" s="9">
        <f>((($J3808/60)/60)/24)+DATE(1970,1,1)</f>
        <v>41799.259039351848</v>
      </c>
      <c r="T3808" s="9">
        <f>((($I3808/60)/60)/24)+DATE(1970,1,1)</f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IF($D3809=0,0,$E3809*100/$D3809)</f>
        <v>30.333333333333332</v>
      </c>
      <c r="P3809">
        <f>$E3809/$L3809</f>
        <v>50.555555555555557</v>
      </c>
      <c r="Q3809" t="str">
        <f>LEFT($N3809,SEARCH("/",$N3809) - 1)</f>
        <v>theater</v>
      </c>
      <c r="R3809" t="str">
        <f>RIGHT($N3809,LEN($N3809) - SEARCH("/",$N3809))</f>
        <v>musical</v>
      </c>
      <c r="S3809" s="9">
        <f>((($J3809/60)/60)/24)+DATE(1970,1,1)</f>
        <v>42090.909016203703</v>
      </c>
      <c r="T3809" s="9">
        <f>((($I3809/60)/60)/24)+DATE(1970,1,1)</f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IF($D3810=0,0,$E3810*100/$D3810)</f>
        <v>100</v>
      </c>
      <c r="P3810">
        <f>$E3810/$L3810</f>
        <v>41.666666666666664</v>
      </c>
      <c r="Q3810" t="str">
        <f>LEFT($N3810,SEARCH("/",$N3810) - 1)</f>
        <v>theater</v>
      </c>
      <c r="R3810" t="str">
        <f>RIGHT($N3810,LEN($N3810) - SEARCH("/",$N3810))</f>
        <v>plays</v>
      </c>
      <c r="S3810" s="9">
        <f>((($J3810/60)/60)/24)+DATE(1970,1,1)</f>
        <v>42059.453923611116</v>
      </c>
      <c r="T3810" s="9">
        <f>((($I3810/60)/60)/24)+DATE(1970,1,1)</f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IF($D3811=0,0,$E3811*100/$D3811)</f>
        <v>101.25</v>
      </c>
      <c r="P3811">
        <f>$E3811/$L3811</f>
        <v>53.289473684210527</v>
      </c>
      <c r="Q3811" t="str">
        <f>LEFT($N3811,SEARCH("/",$N3811) - 1)</f>
        <v>theater</v>
      </c>
      <c r="R3811" t="str">
        <f>RIGHT($N3811,LEN($N3811) - SEARCH("/",$N3811))</f>
        <v>plays</v>
      </c>
      <c r="S3811" s="9">
        <f>((($J3811/60)/60)/24)+DATE(1970,1,1)</f>
        <v>41800.526701388888</v>
      </c>
      <c r="T3811" s="9">
        <f>((($I3811/60)/60)/24)+DATE(1970,1,1)</f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IF($D3812=0,0,$E3812*100/$D3812)</f>
        <v>121.73333333333333</v>
      </c>
      <c r="P3812">
        <f>$E3812/$L3812</f>
        <v>70.230769230769226</v>
      </c>
      <c r="Q3812" t="str">
        <f>LEFT($N3812,SEARCH("/",$N3812) - 1)</f>
        <v>theater</v>
      </c>
      <c r="R3812" t="str">
        <f>RIGHT($N3812,LEN($N3812) - SEARCH("/",$N3812))</f>
        <v>plays</v>
      </c>
      <c r="S3812" s="9">
        <f>((($J3812/60)/60)/24)+DATE(1970,1,1)</f>
        <v>42054.849050925928</v>
      </c>
      <c r="T3812" s="9">
        <f>((($I3812/60)/60)/24)+DATE(1970,1,1)</f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IF($D3813=0,0,$E3813*100/$D3813)</f>
        <v>330</v>
      </c>
      <c r="P3813">
        <f>$E3813/$L3813</f>
        <v>43.421052631578945</v>
      </c>
      <c r="Q3813" t="str">
        <f>LEFT($N3813,SEARCH("/",$N3813) - 1)</f>
        <v>theater</v>
      </c>
      <c r="R3813" t="str">
        <f>RIGHT($N3813,LEN($N3813) - SEARCH("/",$N3813))</f>
        <v>plays</v>
      </c>
      <c r="S3813" s="9">
        <f>((($J3813/60)/60)/24)+DATE(1970,1,1)</f>
        <v>42487.62700231481</v>
      </c>
      <c r="T3813" s="9">
        <f>((($I3813/60)/60)/24)+DATE(1970,1,1)</f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IF($D3814=0,0,$E3814*100/$D3814)</f>
        <v>109.55</v>
      </c>
      <c r="P3814">
        <f>$E3814/$L3814</f>
        <v>199.18181818181819</v>
      </c>
      <c r="Q3814" t="str">
        <f>LEFT($N3814,SEARCH("/",$N3814) - 1)</f>
        <v>theater</v>
      </c>
      <c r="R3814" t="str">
        <f>RIGHT($N3814,LEN($N3814) - SEARCH("/",$N3814))</f>
        <v>plays</v>
      </c>
      <c r="S3814" s="9">
        <f>((($J3814/60)/60)/24)+DATE(1970,1,1)</f>
        <v>42109.751250000001</v>
      </c>
      <c r="T3814" s="9">
        <f>((($I3814/60)/60)/24)+DATE(1970,1,1)</f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IF($D3815=0,0,$E3815*100/$D3815)</f>
        <v>100.95190476190474</v>
      </c>
      <c r="P3815">
        <f>$E3815/$L3815</f>
        <v>78.518148148148143</v>
      </c>
      <c r="Q3815" t="str">
        <f>LEFT($N3815,SEARCH("/",$N3815) - 1)</f>
        <v>theater</v>
      </c>
      <c r="R3815" t="str">
        <f>RIGHT($N3815,LEN($N3815) - SEARCH("/",$N3815))</f>
        <v>plays</v>
      </c>
      <c r="S3815" s="9">
        <f>((($J3815/60)/60)/24)+DATE(1970,1,1)</f>
        <v>42497.275706018518</v>
      </c>
      <c r="T3815" s="9">
        <f>((($I3815/60)/60)/24)+DATE(1970,1,1)</f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IF($D3816=0,0,$E3816*100/$D3816)</f>
        <v>140.13333333333333</v>
      </c>
      <c r="P3816">
        <f>$E3816/$L3816</f>
        <v>61.823529411764703</v>
      </c>
      <c r="Q3816" t="str">
        <f>LEFT($N3816,SEARCH("/",$N3816) - 1)</f>
        <v>theater</v>
      </c>
      <c r="R3816" t="str">
        <f>RIGHT($N3816,LEN($N3816) - SEARCH("/",$N3816))</f>
        <v>plays</v>
      </c>
      <c r="S3816" s="9">
        <f>((($J3816/60)/60)/24)+DATE(1970,1,1)</f>
        <v>42058.904074074075</v>
      </c>
      <c r="T3816" s="9">
        <f>((($I3816/60)/60)/24)+DATE(1970,1,1)</f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IF($D3817=0,0,$E3817*100/$D3817)</f>
        <v>100.001</v>
      </c>
      <c r="P3817">
        <f>$E3817/$L3817</f>
        <v>50.000500000000002</v>
      </c>
      <c r="Q3817" t="str">
        <f>LEFT($N3817,SEARCH("/",$N3817) - 1)</f>
        <v>theater</v>
      </c>
      <c r="R3817" t="str">
        <f>RIGHT($N3817,LEN($N3817) - SEARCH("/",$N3817))</f>
        <v>plays</v>
      </c>
      <c r="S3817" s="9">
        <f>((($J3817/60)/60)/24)+DATE(1970,1,1)</f>
        <v>42207.259918981479</v>
      </c>
      <c r="T3817" s="9">
        <f>((($I3817/60)/60)/24)+DATE(1970,1,1)</f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IF($D3818=0,0,$E3818*100/$D3818)</f>
        <v>119.238</v>
      </c>
      <c r="P3818">
        <f>$E3818/$L3818</f>
        <v>48.339729729729726</v>
      </c>
      <c r="Q3818" t="str">
        <f>LEFT($N3818,SEARCH("/",$N3818) - 1)</f>
        <v>theater</v>
      </c>
      <c r="R3818" t="str">
        <f>RIGHT($N3818,LEN($N3818) - SEARCH("/",$N3818))</f>
        <v>plays</v>
      </c>
      <c r="S3818" s="9">
        <f>((($J3818/60)/60)/24)+DATE(1970,1,1)</f>
        <v>41807.690081018518</v>
      </c>
      <c r="T3818" s="9">
        <f>((($I3818/60)/60)/24)+DATE(1970,1,1)</f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IF($D3819=0,0,$E3819*100/$D3819)</f>
        <v>107.25</v>
      </c>
      <c r="P3819">
        <f>$E3819/$L3819</f>
        <v>107.25</v>
      </c>
      <c r="Q3819" t="str">
        <f>LEFT($N3819,SEARCH("/",$N3819) - 1)</f>
        <v>theater</v>
      </c>
      <c r="R3819" t="str">
        <f>RIGHT($N3819,LEN($N3819) - SEARCH("/",$N3819))</f>
        <v>plays</v>
      </c>
      <c r="S3819" s="9">
        <f>((($J3819/60)/60)/24)+DATE(1970,1,1)</f>
        <v>42284.69694444444</v>
      </c>
      <c r="T3819" s="9">
        <f>((($I3819/60)/60)/24)+DATE(1970,1,1)</f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IF($D3820=0,0,$E3820*100/$D3820)</f>
        <v>228</v>
      </c>
      <c r="P3820">
        <f>$E3820/$L3820</f>
        <v>57</v>
      </c>
      <c r="Q3820" t="str">
        <f>LEFT($N3820,SEARCH("/",$N3820) - 1)</f>
        <v>theater</v>
      </c>
      <c r="R3820" t="str">
        <f>RIGHT($N3820,LEN($N3820) - SEARCH("/",$N3820))</f>
        <v>plays</v>
      </c>
      <c r="S3820" s="9">
        <f>((($J3820/60)/60)/24)+DATE(1970,1,1)</f>
        <v>42045.84238425926</v>
      </c>
      <c r="T3820" s="9">
        <f>((($I3820/60)/60)/24)+DATE(1970,1,1)</f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IF($D3821=0,0,$E3821*100/$D3821)</f>
        <v>106.4</v>
      </c>
      <c r="P3821">
        <f>$E3821/$L3821</f>
        <v>40.92307692307692</v>
      </c>
      <c r="Q3821" t="str">
        <f>LEFT($N3821,SEARCH("/",$N3821) - 1)</f>
        <v>theater</v>
      </c>
      <c r="R3821" t="str">
        <f>RIGHT($N3821,LEN($N3821) - SEARCH("/",$N3821))</f>
        <v>plays</v>
      </c>
      <c r="S3821" s="9">
        <f>((($J3821/60)/60)/24)+DATE(1970,1,1)</f>
        <v>42184.209537037037</v>
      </c>
      <c r="T3821" s="9">
        <f>((($I3821/60)/60)/24)+DATE(1970,1,1)</f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IF($D3822=0,0,$E3822*100/$D3822)</f>
        <v>143.33333333333334</v>
      </c>
      <c r="P3822">
        <f>$E3822/$L3822</f>
        <v>21.5</v>
      </c>
      <c r="Q3822" t="str">
        <f>LEFT($N3822,SEARCH("/",$N3822) - 1)</f>
        <v>theater</v>
      </c>
      <c r="R3822" t="str">
        <f>RIGHT($N3822,LEN($N3822) - SEARCH("/",$N3822))</f>
        <v>plays</v>
      </c>
      <c r="S3822" s="9">
        <f>((($J3822/60)/60)/24)+DATE(1970,1,1)</f>
        <v>42160.651817129634</v>
      </c>
      <c r="T3822" s="9">
        <f>((($I3822/60)/60)/24)+DATE(1970,1,1)</f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IF($D3823=0,0,$E3823*100/$D3823)</f>
        <v>104.54285714285714</v>
      </c>
      <c r="P3823">
        <f>$E3823/$L3823</f>
        <v>79.543478260869563</v>
      </c>
      <c r="Q3823" t="str">
        <f>LEFT($N3823,SEARCH("/",$N3823) - 1)</f>
        <v>theater</v>
      </c>
      <c r="R3823" t="str">
        <f>RIGHT($N3823,LEN($N3823) - SEARCH("/",$N3823))</f>
        <v>plays</v>
      </c>
      <c r="S3823" s="9">
        <f>((($J3823/60)/60)/24)+DATE(1970,1,1)</f>
        <v>42341.180636574078</v>
      </c>
      <c r="T3823" s="9">
        <f>((($I3823/60)/60)/24)+DATE(1970,1,1)</f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IF($D3824=0,0,$E3824*100/$D3824)</f>
        <v>110.02</v>
      </c>
      <c r="P3824">
        <f>$E3824/$L3824</f>
        <v>72.381578947368425</v>
      </c>
      <c r="Q3824" t="str">
        <f>LEFT($N3824,SEARCH("/",$N3824) - 1)</f>
        <v>theater</v>
      </c>
      <c r="R3824" t="str">
        <f>RIGHT($N3824,LEN($N3824) - SEARCH("/",$N3824))</f>
        <v>plays</v>
      </c>
      <c r="S3824" s="9">
        <f>((($J3824/60)/60)/24)+DATE(1970,1,1)</f>
        <v>42329.838159722218</v>
      </c>
      <c r="T3824" s="9">
        <f>((($I3824/60)/60)/24)+DATE(1970,1,1)</f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IF($D3825=0,0,$E3825*100/$D3825)</f>
        <v>106</v>
      </c>
      <c r="P3825">
        <f>$E3825/$L3825</f>
        <v>64.634146341463421</v>
      </c>
      <c r="Q3825" t="str">
        <f>LEFT($N3825,SEARCH("/",$N3825) - 1)</f>
        <v>theater</v>
      </c>
      <c r="R3825" t="str">
        <f>RIGHT($N3825,LEN($N3825) - SEARCH("/",$N3825))</f>
        <v>plays</v>
      </c>
      <c r="S3825" s="9">
        <f>((($J3825/60)/60)/24)+DATE(1970,1,1)</f>
        <v>42170.910231481481</v>
      </c>
      <c r="T3825" s="9">
        <f>((($I3825/60)/60)/24)+DATE(1970,1,1)</f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IF($D3826=0,0,$E3826*100/$D3826)</f>
        <v>108</v>
      </c>
      <c r="P3826">
        <f>$E3826/$L3826</f>
        <v>38.571428571428569</v>
      </c>
      <c r="Q3826" t="str">
        <f>LEFT($N3826,SEARCH("/",$N3826) - 1)</f>
        <v>theater</v>
      </c>
      <c r="R3826" t="str">
        <f>RIGHT($N3826,LEN($N3826) - SEARCH("/",$N3826))</f>
        <v>plays</v>
      </c>
      <c r="S3826" s="9">
        <f>((($J3826/60)/60)/24)+DATE(1970,1,1)</f>
        <v>42571.626192129625</v>
      </c>
      <c r="T3826" s="9">
        <f>((($I3826/60)/60)/24)+DATE(1970,1,1)</f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IF($D3827=0,0,$E3827*100/$D3827)</f>
        <v>105.42</v>
      </c>
      <c r="P3827">
        <f>$E3827/$L3827</f>
        <v>107.57142857142857</v>
      </c>
      <c r="Q3827" t="str">
        <f>LEFT($N3827,SEARCH("/",$N3827) - 1)</f>
        <v>theater</v>
      </c>
      <c r="R3827" t="str">
        <f>RIGHT($N3827,LEN($N3827) - SEARCH("/",$N3827))</f>
        <v>plays</v>
      </c>
      <c r="S3827" s="9">
        <f>((($J3827/60)/60)/24)+DATE(1970,1,1)</f>
        <v>42151.069606481484</v>
      </c>
      <c r="T3827" s="9">
        <f>((($I3827/60)/60)/24)+DATE(1970,1,1)</f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IF($D3828=0,0,$E3828*100/$D3828)</f>
        <v>119.16666666666667</v>
      </c>
      <c r="P3828">
        <f>$E3828/$L3828</f>
        <v>27.5</v>
      </c>
      <c r="Q3828" t="str">
        <f>LEFT($N3828,SEARCH("/",$N3828) - 1)</f>
        <v>theater</v>
      </c>
      <c r="R3828" t="str">
        <f>RIGHT($N3828,LEN($N3828) - SEARCH("/",$N3828))</f>
        <v>plays</v>
      </c>
      <c r="S3828" s="9">
        <f>((($J3828/60)/60)/24)+DATE(1970,1,1)</f>
        <v>42101.423541666663</v>
      </c>
      <c r="T3828" s="9">
        <f>((($I3828/60)/60)/24)+DATE(1970,1,1)</f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IF($D3829=0,0,$E3829*100/$D3829)</f>
        <v>152.66666666666666</v>
      </c>
      <c r="P3829">
        <f>$E3829/$L3829</f>
        <v>70.461538461538467</v>
      </c>
      <c r="Q3829" t="str">
        <f>LEFT($N3829,SEARCH("/",$N3829) - 1)</f>
        <v>theater</v>
      </c>
      <c r="R3829" t="str">
        <f>RIGHT($N3829,LEN($N3829) - SEARCH("/",$N3829))</f>
        <v>plays</v>
      </c>
      <c r="S3829" s="9">
        <f>((($J3829/60)/60)/24)+DATE(1970,1,1)</f>
        <v>42034.928252314814</v>
      </c>
      <c r="T3829" s="9">
        <f>((($I3829/60)/60)/24)+DATE(1970,1,1)</f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IF($D3830=0,0,$E3830*100/$D3830)</f>
        <v>100</v>
      </c>
      <c r="P3830">
        <f>$E3830/$L3830</f>
        <v>178.57142857142858</v>
      </c>
      <c r="Q3830" t="str">
        <f>LEFT($N3830,SEARCH("/",$N3830) - 1)</f>
        <v>theater</v>
      </c>
      <c r="R3830" t="str">
        <f>RIGHT($N3830,LEN($N3830) - SEARCH("/",$N3830))</f>
        <v>plays</v>
      </c>
      <c r="S3830" s="9">
        <f>((($J3830/60)/60)/24)+DATE(1970,1,1)</f>
        <v>41944.527627314819</v>
      </c>
      <c r="T3830" s="9">
        <f>((($I3830/60)/60)/24)+DATE(1970,1,1)</f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IF($D3831=0,0,$E3831*100/$D3831)</f>
        <v>100.2</v>
      </c>
      <c r="P3831">
        <f>$E3831/$L3831</f>
        <v>62.625</v>
      </c>
      <c r="Q3831" t="str">
        <f>LEFT($N3831,SEARCH("/",$N3831) - 1)</f>
        <v>theater</v>
      </c>
      <c r="R3831" t="str">
        <f>RIGHT($N3831,LEN($N3831) - SEARCH("/",$N3831))</f>
        <v>plays</v>
      </c>
      <c r="S3831" s="9">
        <f>((($J3831/60)/60)/24)+DATE(1970,1,1)</f>
        <v>42593.865405092598</v>
      </c>
      <c r="T3831" s="9">
        <f>((($I3831/60)/60)/24)+DATE(1970,1,1)</f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IF($D3832=0,0,$E3832*100/$D3832)</f>
        <v>225</v>
      </c>
      <c r="P3832">
        <f>$E3832/$L3832</f>
        <v>75</v>
      </c>
      <c r="Q3832" t="str">
        <f>LEFT($N3832,SEARCH("/",$N3832) - 1)</f>
        <v>theater</v>
      </c>
      <c r="R3832" t="str">
        <f>RIGHT($N3832,LEN($N3832) - SEARCH("/",$N3832))</f>
        <v>plays</v>
      </c>
      <c r="S3832" s="9">
        <f>((($J3832/60)/60)/24)+DATE(1970,1,1)</f>
        <v>42503.740868055553</v>
      </c>
      <c r="T3832" s="9">
        <f>((($I3832/60)/60)/24)+DATE(1970,1,1)</f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IF($D3833=0,0,$E3833*100/$D3833)</f>
        <v>106.02200000000001</v>
      </c>
      <c r="P3833">
        <f>$E3833/$L3833</f>
        <v>58.901111111111113</v>
      </c>
      <c r="Q3833" t="str">
        <f>LEFT($N3833,SEARCH("/",$N3833) - 1)</f>
        <v>theater</v>
      </c>
      <c r="R3833" t="str">
        <f>RIGHT($N3833,LEN($N3833) - SEARCH("/",$N3833))</f>
        <v>plays</v>
      </c>
      <c r="S3833" s="9">
        <f>((($J3833/60)/60)/24)+DATE(1970,1,1)</f>
        <v>41927.848900462966</v>
      </c>
      <c r="T3833" s="9">
        <f>((($I3833/60)/60)/24)+DATE(1970,1,1)</f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IF($D3834=0,0,$E3834*100/$D3834)</f>
        <v>104.66666666666667</v>
      </c>
      <c r="P3834">
        <f>$E3834/$L3834</f>
        <v>139.55555555555554</v>
      </c>
      <c r="Q3834" t="str">
        <f>LEFT($N3834,SEARCH("/",$N3834) - 1)</f>
        <v>theater</v>
      </c>
      <c r="R3834" t="str">
        <f>RIGHT($N3834,LEN($N3834) - SEARCH("/",$N3834))</f>
        <v>plays</v>
      </c>
      <c r="S3834" s="9">
        <f>((($J3834/60)/60)/24)+DATE(1970,1,1)</f>
        <v>42375.114988425921</v>
      </c>
      <c r="T3834" s="9">
        <f>((($I3834/60)/60)/24)+DATE(1970,1,1)</f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IF($D3835=0,0,$E3835*100/$D3835)</f>
        <v>116.66666666666667</v>
      </c>
      <c r="P3835">
        <f>$E3835/$L3835</f>
        <v>70</v>
      </c>
      <c r="Q3835" t="str">
        <f>LEFT($N3835,SEARCH("/",$N3835) - 1)</f>
        <v>theater</v>
      </c>
      <c r="R3835" t="str">
        <f>RIGHT($N3835,LEN($N3835) - SEARCH("/",$N3835))</f>
        <v>plays</v>
      </c>
      <c r="S3835" s="9">
        <f>((($J3835/60)/60)/24)+DATE(1970,1,1)</f>
        <v>41963.872361111105</v>
      </c>
      <c r="T3835" s="9">
        <f>((($I3835/60)/60)/24)+DATE(1970,1,1)</f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IF($D3836=0,0,$E3836*100/$D3836)</f>
        <v>109.03333333333333</v>
      </c>
      <c r="P3836">
        <f>$E3836/$L3836</f>
        <v>57.385964912280699</v>
      </c>
      <c r="Q3836" t="str">
        <f>LEFT($N3836,SEARCH("/",$N3836) - 1)</f>
        <v>theater</v>
      </c>
      <c r="R3836" t="str">
        <f>RIGHT($N3836,LEN($N3836) - SEARCH("/",$N3836))</f>
        <v>plays</v>
      </c>
      <c r="S3836" s="9">
        <f>((($J3836/60)/60)/24)+DATE(1970,1,1)</f>
        <v>42143.445219907408</v>
      </c>
      <c r="T3836" s="9">
        <f>((($I3836/60)/60)/24)+DATE(1970,1,1)</f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IF($D3837=0,0,$E3837*100/$D3837)</f>
        <v>160</v>
      </c>
      <c r="P3837">
        <f>$E3837/$L3837</f>
        <v>40</v>
      </c>
      <c r="Q3837" t="str">
        <f>LEFT($N3837,SEARCH("/",$N3837) - 1)</f>
        <v>theater</v>
      </c>
      <c r="R3837" t="str">
        <f>RIGHT($N3837,LEN($N3837) - SEARCH("/",$N3837))</f>
        <v>plays</v>
      </c>
      <c r="S3837" s="9">
        <f>((($J3837/60)/60)/24)+DATE(1970,1,1)</f>
        <v>42460.94222222222</v>
      </c>
      <c r="T3837" s="9">
        <f>((($I3837/60)/60)/24)+DATE(1970,1,1)</f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IF($D3838=0,0,$E3838*100/$D3838)</f>
        <v>112.5</v>
      </c>
      <c r="P3838">
        <f>$E3838/$L3838</f>
        <v>64.285714285714292</v>
      </c>
      <c r="Q3838" t="str">
        <f>LEFT($N3838,SEARCH("/",$N3838) - 1)</f>
        <v>theater</v>
      </c>
      <c r="R3838" t="str">
        <f>RIGHT($N3838,LEN($N3838) - SEARCH("/",$N3838))</f>
        <v>plays</v>
      </c>
      <c r="S3838" s="9">
        <f>((($J3838/60)/60)/24)+DATE(1970,1,1)</f>
        <v>42553.926527777774</v>
      </c>
      <c r="T3838" s="9">
        <f>((($I3838/60)/60)/24)+DATE(1970,1,1)</f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IF($D3839=0,0,$E3839*100/$D3839)</f>
        <v>102.1</v>
      </c>
      <c r="P3839">
        <f>$E3839/$L3839</f>
        <v>120.11764705882354</v>
      </c>
      <c r="Q3839" t="str">
        <f>LEFT($N3839,SEARCH("/",$N3839) - 1)</f>
        <v>theater</v>
      </c>
      <c r="R3839" t="str">
        <f>RIGHT($N3839,LEN($N3839) - SEARCH("/",$N3839))</f>
        <v>plays</v>
      </c>
      <c r="S3839" s="9">
        <f>((($J3839/60)/60)/24)+DATE(1970,1,1)</f>
        <v>42152.765717592592</v>
      </c>
      <c r="T3839" s="9">
        <f>((($I3839/60)/60)/24)+DATE(1970,1,1)</f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IF($D3840=0,0,$E3840*100/$D3840)</f>
        <v>100.824</v>
      </c>
      <c r="P3840">
        <f>$E3840/$L3840</f>
        <v>1008.24</v>
      </c>
      <c r="Q3840" t="str">
        <f>LEFT($N3840,SEARCH("/",$N3840) - 1)</f>
        <v>theater</v>
      </c>
      <c r="R3840" t="str">
        <f>RIGHT($N3840,LEN($N3840) - SEARCH("/",$N3840))</f>
        <v>plays</v>
      </c>
      <c r="S3840" s="9">
        <f>((($J3840/60)/60)/24)+DATE(1970,1,1)</f>
        <v>42116.710752314815</v>
      </c>
      <c r="T3840" s="9">
        <f>((($I3840/60)/60)/24)+DATE(1970,1,1)</f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IF($D3841=0,0,$E3841*100/$D3841)</f>
        <v>101.25</v>
      </c>
      <c r="P3841">
        <f>$E3841/$L3841</f>
        <v>63.28125</v>
      </c>
      <c r="Q3841" t="str">
        <f>LEFT($N3841,SEARCH("/",$N3841) - 1)</f>
        <v>theater</v>
      </c>
      <c r="R3841" t="str">
        <f>RIGHT($N3841,LEN($N3841) - SEARCH("/",$N3841))</f>
        <v>plays</v>
      </c>
      <c r="S3841" s="9">
        <f>((($J3841/60)/60)/24)+DATE(1970,1,1)</f>
        <v>42155.142638888887</v>
      </c>
      <c r="T3841" s="9">
        <f>((($I3841/60)/60)/24)+DATE(1970,1,1)</f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IF($D3842=0,0,$E3842*100/$D3842)</f>
        <v>6500</v>
      </c>
      <c r="P3842">
        <f>$E3842/$L3842</f>
        <v>21.666666666666668</v>
      </c>
      <c r="Q3842" t="str">
        <f>LEFT($N3842,SEARCH("/",$N3842) - 1)</f>
        <v>theater</v>
      </c>
      <c r="R3842" t="str">
        <f>RIGHT($N3842,LEN($N3842) - SEARCH("/",$N3842))</f>
        <v>plays</v>
      </c>
      <c r="S3842" s="9">
        <f>((($J3842/60)/60)/24)+DATE(1970,1,1)</f>
        <v>42432.701724537037</v>
      </c>
      <c r="T3842" s="9">
        <f>((($I3842/60)/60)/24)+DATE(1970,1,1)</f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2:O3905" si="0">IF($D3843=0,0,$E3843*100/$D3843)</f>
        <v>8.7200000000000006</v>
      </c>
      <c r="P3843">
        <f t="shared" ref="P3842:P3905" si="1">$E3843/$L3843</f>
        <v>25.647058823529413</v>
      </c>
      <c r="Q3843" t="str">
        <f t="shared" ref="Q3843:Q3906" si="2">LEFT($N3843,SEARCH("/",$N3843) - 1)</f>
        <v>theater</v>
      </c>
      <c r="R3843" t="str">
        <f t="shared" ref="R3843:R3906" si="3">RIGHT($N3843,LEN($N3843) - SEARCH("/",$N3843))</f>
        <v>plays</v>
      </c>
      <c r="S3843" s="9">
        <f t="shared" ref="S3842:S3905" si="4">((($J3843/60)/60)/24)+DATE(1970,1,1)</f>
        <v>41780.785729166666</v>
      </c>
      <c r="T3843" s="9">
        <f t="shared" ref="T3842:T3905" si="5">((($I3843/60)/60)/24)+DATE(1970,1,1)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0"/>
        <v>21.94</v>
      </c>
      <c r="P3844">
        <f t="shared" si="1"/>
        <v>47.695652173913047</v>
      </c>
      <c r="Q3844" t="str">
        <f t="shared" si="2"/>
        <v>theater</v>
      </c>
      <c r="R3844" t="str">
        <f t="shared" si="3"/>
        <v>plays</v>
      </c>
      <c r="S3844" s="9">
        <f t="shared" si="4"/>
        <v>41740.493657407409</v>
      </c>
      <c r="T3844" s="9">
        <f t="shared" si="5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0"/>
        <v>21.3</v>
      </c>
      <c r="P3845">
        <f t="shared" si="1"/>
        <v>56.05263157894737</v>
      </c>
      <c r="Q3845" t="str">
        <f t="shared" si="2"/>
        <v>theater</v>
      </c>
      <c r="R3845" t="str">
        <f t="shared" si="3"/>
        <v>plays</v>
      </c>
      <c r="S3845" s="9">
        <f t="shared" si="4"/>
        <v>41766.072500000002</v>
      </c>
      <c r="T3845" s="9">
        <f t="shared" si="5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0"/>
        <v>41.489795918367349</v>
      </c>
      <c r="P3846">
        <f t="shared" si="1"/>
        <v>81.319999999999993</v>
      </c>
      <c r="Q3846" t="str">
        <f t="shared" si="2"/>
        <v>theater</v>
      </c>
      <c r="R3846" t="str">
        <f t="shared" si="3"/>
        <v>plays</v>
      </c>
      <c r="S3846" s="9">
        <f t="shared" si="4"/>
        <v>41766.617291666669</v>
      </c>
      <c r="T3846" s="9">
        <f t="shared" si="5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0"/>
        <v>2.105</v>
      </c>
      <c r="P3847">
        <f t="shared" si="1"/>
        <v>70.166666666666671</v>
      </c>
      <c r="Q3847" t="str">
        <f t="shared" si="2"/>
        <v>theater</v>
      </c>
      <c r="R3847" t="str">
        <f t="shared" si="3"/>
        <v>plays</v>
      </c>
      <c r="S3847" s="9">
        <f t="shared" si="4"/>
        <v>42248.627013888887</v>
      </c>
      <c r="T3847" s="9">
        <f t="shared" si="5"/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0"/>
        <v>2.7</v>
      </c>
      <c r="P3848">
        <f t="shared" si="1"/>
        <v>23.625</v>
      </c>
      <c r="Q3848" t="str">
        <f t="shared" si="2"/>
        <v>theater</v>
      </c>
      <c r="R3848" t="str">
        <f t="shared" si="3"/>
        <v>plays</v>
      </c>
      <c r="S3848" s="9">
        <f t="shared" si="4"/>
        <v>41885.221550925926</v>
      </c>
      <c r="T3848" s="9">
        <f t="shared" si="5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0"/>
        <v>16.161904761904761</v>
      </c>
      <c r="P3849">
        <f t="shared" si="1"/>
        <v>188.55555555555554</v>
      </c>
      <c r="Q3849" t="str">
        <f t="shared" si="2"/>
        <v>theater</v>
      </c>
      <c r="R3849" t="str">
        <f t="shared" si="3"/>
        <v>plays</v>
      </c>
      <c r="S3849" s="9">
        <f t="shared" si="4"/>
        <v>42159.224432870367</v>
      </c>
      <c r="T3849" s="9">
        <f t="shared" si="5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0"/>
        <v>16.376923076923077</v>
      </c>
      <c r="P3850">
        <f t="shared" si="1"/>
        <v>49.511627906976742</v>
      </c>
      <c r="Q3850" t="str">
        <f t="shared" si="2"/>
        <v>theater</v>
      </c>
      <c r="R3850" t="str">
        <f t="shared" si="3"/>
        <v>plays</v>
      </c>
      <c r="S3850" s="9">
        <f t="shared" si="4"/>
        <v>42265.817002314812</v>
      </c>
      <c r="T3850" s="9">
        <f t="shared" si="5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0"/>
        <v>7.043333333333333</v>
      </c>
      <c r="P3851">
        <f t="shared" si="1"/>
        <v>75.464285714285708</v>
      </c>
      <c r="Q3851" t="str">
        <f t="shared" si="2"/>
        <v>theater</v>
      </c>
      <c r="R3851" t="str">
        <f t="shared" si="3"/>
        <v>plays</v>
      </c>
      <c r="S3851" s="9">
        <f t="shared" si="4"/>
        <v>42136.767175925925</v>
      </c>
      <c r="T3851" s="9">
        <f t="shared" si="5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0"/>
        <v>3.8</v>
      </c>
      <c r="P3852">
        <f t="shared" si="1"/>
        <v>9.5</v>
      </c>
      <c r="Q3852" t="str">
        <f t="shared" si="2"/>
        <v>theater</v>
      </c>
      <c r="R3852" t="str">
        <f t="shared" si="3"/>
        <v>plays</v>
      </c>
      <c r="S3852" s="9">
        <f t="shared" si="4"/>
        <v>41975.124340277776</v>
      </c>
      <c r="T3852" s="9">
        <f t="shared" si="5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0"/>
        <v>34.08</v>
      </c>
      <c r="P3853">
        <f t="shared" si="1"/>
        <v>35.5</v>
      </c>
      <c r="Q3853" t="str">
        <f t="shared" si="2"/>
        <v>theater</v>
      </c>
      <c r="R3853" t="str">
        <f t="shared" si="3"/>
        <v>plays</v>
      </c>
      <c r="S3853" s="9">
        <f t="shared" si="4"/>
        <v>42172.439571759256</v>
      </c>
      <c r="T3853" s="9">
        <f t="shared" si="5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0"/>
        <v>0.2</v>
      </c>
      <c r="P3854">
        <f t="shared" si="1"/>
        <v>10</v>
      </c>
      <c r="Q3854" t="str">
        <f t="shared" si="2"/>
        <v>theater</v>
      </c>
      <c r="R3854" t="str">
        <f t="shared" si="3"/>
        <v>plays</v>
      </c>
      <c r="S3854" s="9">
        <f t="shared" si="4"/>
        <v>42065.190694444449</v>
      </c>
      <c r="T3854" s="9">
        <f t="shared" si="5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0"/>
        <v>2.5999999999999999E-2</v>
      </c>
      <c r="P3855">
        <f t="shared" si="1"/>
        <v>13</v>
      </c>
      <c r="Q3855" t="str">
        <f t="shared" si="2"/>
        <v>theater</v>
      </c>
      <c r="R3855" t="str">
        <f t="shared" si="3"/>
        <v>plays</v>
      </c>
      <c r="S3855" s="9">
        <f t="shared" si="4"/>
        <v>41848.84002314815</v>
      </c>
      <c r="T3855" s="9">
        <f t="shared" si="5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0"/>
        <v>16.254545454545454</v>
      </c>
      <c r="P3856">
        <f t="shared" si="1"/>
        <v>89.4</v>
      </c>
      <c r="Q3856" t="str">
        <f t="shared" si="2"/>
        <v>theater</v>
      </c>
      <c r="R3856" t="str">
        <f t="shared" si="3"/>
        <v>plays</v>
      </c>
      <c r="S3856" s="9">
        <f t="shared" si="4"/>
        <v>42103.884930555556</v>
      </c>
      <c r="T3856" s="9">
        <f t="shared" si="5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0"/>
        <v>2.5</v>
      </c>
      <c r="P3857">
        <f t="shared" si="1"/>
        <v>25</v>
      </c>
      <c r="Q3857" t="str">
        <f t="shared" si="2"/>
        <v>theater</v>
      </c>
      <c r="R3857" t="str">
        <f t="shared" si="3"/>
        <v>plays</v>
      </c>
      <c r="S3857" s="9">
        <f t="shared" si="4"/>
        <v>42059.970729166671</v>
      </c>
      <c r="T3857" s="9">
        <f t="shared" si="5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0"/>
        <v>0.02</v>
      </c>
      <c r="P3858">
        <f t="shared" si="1"/>
        <v>1</v>
      </c>
      <c r="Q3858" t="str">
        <f t="shared" si="2"/>
        <v>theater</v>
      </c>
      <c r="R3858" t="str">
        <f t="shared" si="3"/>
        <v>plays</v>
      </c>
      <c r="S3858" s="9">
        <f t="shared" si="4"/>
        <v>42041.743090277778</v>
      </c>
      <c r="T3858" s="9">
        <f t="shared" si="5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0"/>
        <v>5.2</v>
      </c>
      <c r="P3859">
        <f t="shared" si="1"/>
        <v>65</v>
      </c>
      <c r="Q3859" t="str">
        <f t="shared" si="2"/>
        <v>theater</v>
      </c>
      <c r="R3859" t="str">
        <f t="shared" si="3"/>
        <v>plays</v>
      </c>
      <c r="S3859" s="9">
        <f t="shared" si="4"/>
        <v>41829.73715277778</v>
      </c>
      <c r="T3859" s="9">
        <f t="shared" si="5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0"/>
        <v>2</v>
      </c>
      <c r="P3860">
        <f t="shared" si="1"/>
        <v>10</v>
      </c>
      <c r="Q3860" t="str">
        <f t="shared" si="2"/>
        <v>theater</v>
      </c>
      <c r="R3860" t="str">
        <f t="shared" si="3"/>
        <v>plays</v>
      </c>
      <c r="S3860" s="9">
        <f t="shared" si="4"/>
        <v>42128.431064814817</v>
      </c>
      <c r="T3860" s="9">
        <f t="shared" si="5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0"/>
        <v>0.04</v>
      </c>
      <c r="P3861">
        <f t="shared" si="1"/>
        <v>1</v>
      </c>
      <c r="Q3861" t="str">
        <f t="shared" si="2"/>
        <v>theater</v>
      </c>
      <c r="R3861" t="str">
        <f t="shared" si="3"/>
        <v>plays</v>
      </c>
      <c r="S3861" s="9">
        <f t="shared" si="4"/>
        <v>41789.893599537041</v>
      </c>
      <c r="T3861" s="9">
        <f t="shared" si="5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0"/>
        <v>17.666666666666668</v>
      </c>
      <c r="P3862">
        <f t="shared" si="1"/>
        <v>81.538461538461533</v>
      </c>
      <c r="Q3862" t="str">
        <f t="shared" si="2"/>
        <v>theater</v>
      </c>
      <c r="R3862" t="str">
        <f t="shared" si="3"/>
        <v>plays</v>
      </c>
      <c r="S3862" s="9">
        <f t="shared" si="4"/>
        <v>41833.660995370366</v>
      </c>
      <c r="T3862" s="9">
        <f t="shared" si="5"/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0"/>
        <v>5</v>
      </c>
      <c r="P3863">
        <f t="shared" si="1"/>
        <v>100</v>
      </c>
      <c r="Q3863" t="str">
        <f t="shared" si="2"/>
        <v>theater</v>
      </c>
      <c r="R3863" t="str">
        <f t="shared" si="3"/>
        <v>plays</v>
      </c>
      <c r="S3863" s="9">
        <f t="shared" si="4"/>
        <v>41914.590011574073</v>
      </c>
      <c r="T3863" s="9">
        <f t="shared" si="5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0"/>
        <v>1.3333333333333334E-2</v>
      </c>
      <c r="P3864">
        <f t="shared" si="1"/>
        <v>1</v>
      </c>
      <c r="Q3864" t="str">
        <f t="shared" si="2"/>
        <v>theater</v>
      </c>
      <c r="R3864" t="str">
        <f t="shared" si="3"/>
        <v>plays</v>
      </c>
      <c r="S3864" s="9">
        <f t="shared" si="4"/>
        <v>42611.261064814811</v>
      </c>
      <c r="T3864" s="9">
        <f t="shared" si="5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0"/>
        <v>0</v>
      </c>
      <c r="P3865" t="e">
        <f t="shared" si="1"/>
        <v>#DIV/0!</v>
      </c>
      <c r="Q3865" t="str">
        <f t="shared" si="2"/>
        <v>theater</v>
      </c>
      <c r="R3865" t="str">
        <f t="shared" si="3"/>
        <v>plays</v>
      </c>
      <c r="S3865" s="9">
        <f t="shared" si="4"/>
        <v>42253.633159722223</v>
      </c>
      <c r="T3865" s="9">
        <f t="shared" si="5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0"/>
        <v>1.2</v>
      </c>
      <c r="P3866">
        <f t="shared" si="1"/>
        <v>20</v>
      </c>
      <c r="Q3866" t="str">
        <f t="shared" si="2"/>
        <v>theater</v>
      </c>
      <c r="R3866" t="str">
        <f t="shared" si="3"/>
        <v>plays</v>
      </c>
      <c r="S3866" s="9">
        <f t="shared" si="4"/>
        <v>42295.891828703709</v>
      </c>
      <c r="T3866" s="9">
        <f t="shared" si="5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0"/>
        <v>26.937422295897225</v>
      </c>
      <c r="P3867">
        <f t="shared" si="1"/>
        <v>46.428571428571431</v>
      </c>
      <c r="Q3867" t="str">
        <f t="shared" si="2"/>
        <v>theater</v>
      </c>
      <c r="R3867" t="str">
        <f t="shared" si="3"/>
        <v>plays</v>
      </c>
      <c r="S3867" s="9">
        <f t="shared" si="4"/>
        <v>41841.651597222226</v>
      </c>
      <c r="T3867" s="9">
        <f t="shared" si="5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0"/>
        <v>0.55000000000000004</v>
      </c>
      <c r="P3868">
        <f t="shared" si="1"/>
        <v>5.5</v>
      </c>
      <c r="Q3868" t="str">
        <f t="shared" si="2"/>
        <v>theater</v>
      </c>
      <c r="R3868" t="str">
        <f t="shared" si="3"/>
        <v>plays</v>
      </c>
      <c r="S3868" s="9">
        <f t="shared" si="4"/>
        <v>42402.947002314817</v>
      </c>
      <c r="T3868" s="9">
        <f t="shared" si="5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0"/>
        <v>12.55</v>
      </c>
      <c r="P3869">
        <f t="shared" si="1"/>
        <v>50.2</v>
      </c>
      <c r="Q3869" t="str">
        <f t="shared" si="2"/>
        <v>theater</v>
      </c>
      <c r="R3869" t="str">
        <f t="shared" si="3"/>
        <v>plays</v>
      </c>
      <c r="S3869" s="9">
        <f t="shared" si="4"/>
        <v>42509.814108796301</v>
      </c>
      <c r="T3869" s="9">
        <f t="shared" si="5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0"/>
        <v>0.2</v>
      </c>
      <c r="P3870">
        <f t="shared" si="1"/>
        <v>10</v>
      </c>
      <c r="Q3870" t="str">
        <f t="shared" si="2"/>
        <v>theater</v>
      </c>
      <c r="R3870" t="str">
        <f t="shared" si="3"/>
        <v>musical</v>
      </c>
      <c r="S3870" s="9">
        <f t="shared" si="4"/>
        <v>41865.659780092588</v>
      </c>
      <c r="T3870" s="9">
        <f t="shared" si="5"/>
        <v>41890.659780092588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0"/>
        <v>3.4474868431088401</v>
      </c>
      <c r="P3871">
        <f t="shared" si="1"/>
        <v>30.133333333333333</v>
      </c>
      <c r="Q3871" t="str">
        <f t="shared" si="2"/>
        <v>theater</v>
      </c>
      <c r="R3871" t="str">
        <f t="shared" si="3"/>
        <v>musical</v>
      </c>
      <c r="S3871" s="9">
        <f t="shared" si="4"/>
        <v>42047.724444444444</v>
      </c>
      <c r="T3871" s="9">
        <f t="shared" si="5"/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0"/>
        <v>15</v>
      </c>
      <c r="P3872">
        <f t="shared" si="1"/>
        <v>150</v>
      </c>
      <c r="Q3872" t="str">
        <f t="shared" si="2"/>
        <v>theater</v>
      </c>
      <c r="R3872" t="str">
        <f t="shared" si="3"/>
        <v>musical</v>
      </c>
      <c r="S3872" s="9">
        <f t="shared" si="4"/>
        <v>41793.17219907407</v>
      </c>
      <c r="T3872" s="9">
        <f t="shared" si="5"/>
        <v>41823.17219907407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0"/>
        <v>2.6666666666666665</v>
      </c>
      <c r="P3873">
        <f t="shared" si="1"/>
        <v>13.333333333333334</v>
      </c>
      <c r="Q3873" t="str">
        <f t="shared" si="2"/>
        <v>theater</v>
      </c>
      <c r="R3873" t="str">
        <f t="shared" si="3"/>
        <v>musical</v>
      </c>
      <c r="S3873" s="9">
        <f t="shared" si="4"/>
        <v>42763.780671296292</v>
      </c>
      <c r="T3873" s="9">
        <f t="shared" si="5"/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0"/>
        <v>0</v>
      </c>
      <c r="P3874" t="e">
        <f t="shared" si="1"/>
        <v>#DIV/0!</v>
      </c>
      <c r="Q3874" t="str">
        <f t="shared" si="2"/>
        <v>theater</v>
      </c>
      <c r="R3874" t="str">
        <f t="shared" si="3"/>
        <v>musical</v>
      </c>
      <c r="S3874" s="9">
        <f t="shared" si="4"/>
        <v>42180.145787037036</v>
      </c>
      <c r="T3874" s="9">
        <f t="shared" si="5"/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0"/>
        <v>0</v>
      </c>
      <c r="P3875" t="e">
        <f t="shared" si="1"/>
        <v>#DIV/0!</v>
      </c>
      <c r="Q3875" t="str">
        <f t="shared" si="2"/>
        <v>theater</v>
      </c>
      <c r="R3875" t="str">
        <f t="shared" si="3"/>
        <v>musical</v>
      </c>
      <c r="S3875" s="9">
        <f t="shared" si="4"/>
        <v>42255.696006944447</v>
      </c>
      <c r="T3875" s="9">
        <f t="shared" si="5"/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0"/>
        <v>0</v>
      </c>
      <c r="P3876" t="e">
        <f t="shared" si="1"/>
        <v>#DIV/0!</v>
      </c>
      <c r="Q3876" t="str">
        <f t="shared" si="2"/>
        <v>theater</v>
      </c>
      <c r="R3876" t="str">
        <f t="shared" si="3"/>
        <v>musical</v>
      </c>
      <c r="S3876" s="9">
        <f t="shared" si="4"/>
        <v>42007.016458333332</v>
      </c>
      <c r="T3876" s="9">
        <f t="shared" si="5"/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0"/>
        <v>0</v>
      </c>
      <c r="P3877" t="e">
        <f t="shared" si="1"/>
        <v>#DIV/0!</v>
      </c>
      <c r="Q3877" t="str">
        <f t="shared" si="2"/>
        <v>theater</v>
      </c>
      <c r="R3877" t="str">
        <f t="shared" si="3"/>
        <v>musical</v>
      </c>
      <c r="S3877" s="9">
        <f t="shared" si="4"/>
        <v>42615.346817129626</v>
      </c>
      <c r="T3877" s="9">
        <f t="shared" si="5"/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0"/>
        <v>52.794871794871796</v>
      </c>
      <c r="P3878">
        <f t="shared" si="1"/>
        <v>44.760869565217391</v>
      </c>
      <c r="Q3878" t="str">
        <f t="shared" si="2"/>
        <v>theater</v>
      </c>
      <c r="R3878" t="str">
        <f t="shared" si="3"/>
        <v>musical</v>
      </c>
      <c r="S3878" s="9">
        <f t="shared" si="4"/>
        <v>42372.624166666668</v>
      </c>
      <c r="T3878" s="9">
        <f t="shared" si="5"/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0"/>
        <v>4.9640000000000004</v>
      </c>
      <c r="P3879">
        <f t="shared" si="1"/>
        <v>88.642857142857139</v>
      </c>
      <c r="Q3879" t="str">
        <f t="shared" si="2"/>
        <v>theater</v>
      </c>
      <c r="R3879" t="str">
        <f t="shared" si="3"/>
        <v>musical</v>
      </c>
      <c r="S3879" s="9">
        <f t="shared" si="4"/>
        <v>42682.67768518519</v>
      </c>
      <c r="T3879" s="9">
        <f t="shared" si="5"/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0"/>
        <v>5.5555555555555552E-2</v>
      </c>
      <c r="P3880">
        <f t="shared" si="1"/>
        <v>10</v>
      </c>
      <c r="Q3880" t="str">
        <f t="shared" si="2"/>
        <v>theater</v>
      </c>
      <c r="R3880" t="str">
        <f t="shared" si="3"/>
        <v>musical</v>
      </c>
      <c r="S3880" s="9">
        <f t="shared" si="4"/>
        <v>42154.818819444445</v>
      </c>
      <c r="T3880" s="9">
        <f t="shared" si="5"/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0"/>
        <v>0</v>
      </c>
      <c r="P3881" t="e">
        <f t="shared" si="1"/>
        <v>#DIV/0!</v>
      </c>
      <c r="Q3881" t="str">
        <f t="shared" si="2"/>
        <v>theater</v>
      </c>
      <c r="R3881" t="str">
        <f t="shared" si="3"/>
        <v>musical</v>
      </c>
      <c r="S3881" s="9">
        <f t="shared" si="4"/>
        <v>41999.861064814817</v>
      </c>
      <c r="T3881" s="9">
        <f t="shared" si="5"/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0"/>
        <v>13.066666666666666</v>
      </c>
      <c r="P3882">
        <f t="shared" si="1"/>
        <v>57.647058823529413</v>
      </c>
      <c r="Q3882" t="str">
        <f t="shared" si="2"/>
        <v>theater</v>
      </c>
      <c r="R3882" t="str">
        <f t="shared" si="3"/>
        <v>musical</v>
      </c>
      <c r="S3882" s="9">
        <f t="shared" si="4"/>
        <v>41815.815046296295</v>
      </c>
      <c r="T3882" s="9">
        <f t="shared" si="5"/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0"/>
        <v>5</v>
      </c>
      <c r="P3883">
        <f t="shared" si="1"/>
        <v>25</v>
      </c>
      <c r="Q3883" t="str">
        <f t="shared" si="2"/>
        <v>theater</v>
      </c>
      <c r="R3883" t="str">
        <f t="shared" si="3"/>
        <v>musical</v>
      </c>
      <c r="S3883" s="9">
        <f t="shared" si="4"/>
        <v>42756.018506944441</v>
      </c>
      <c r="T3883" s="9">
        <f t="shared" si="5"/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0"/>
        <v>0</v>
      </c>
      <c r="P3884" t="e">
        <f t="shared" si="1"/>
        <v>#DIV/0!</v>
      </c>
      <c r="Q3884" t="str">
        <f t="shared" si="2"/>
        <v>theater</v>
      </c>
      <c r="R3884" t="str">
        <f t="shared" si="3"/>
        <v>musical</v>
      </c>
      <c r="S3884" s="9">
        <f t="shared" si="4"/>
        <v>42373.983449074076</v>
      </c>
      <c r="T3884" s="9">
        <f t="shared" si="5"/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0"/>
        <v>0</v>
      </c>
      <c r="P3885" t="e">
        <f t="shared" si="1"/>
        <v>#DIV/0!</v>
      </c>
      <c r="Q3885" t="str">
        <f t="shared" si="2"/>
        <v>theater</v>
      </c>
      <c r="R3885" t="str">
        <f t="shared" si="3"/>
        <v>musical</v>
      </c>
      <c r="S3885" s="9">
        <f t="shared" si="4"/>
        <v>41854.602650462963</v>
      </c>
      <c r="T3885" s="9">
        <f t="shared" si="5"/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0"/>
        <v>0</v>
      </c>
      <c r="P3886" t="e">
        <f t="shared" si="1"/>
        <v>#DIV/0!</v>
      </c>
      <c r="Q3886" t="str">
        <f t="shared" si="2"/>
        <v>theater</v>
      </c>
      <c r="R3886" t="str">
        <f t="shared" si="3"/>
        <v>musical</v>
      </c>
      <c r="S3886" s="9">
        <f t="shared" si="4"/>
        <v>42065.791574074072</v>
      </c>
      <c r="T3886" s="9">
        <f t="shared" si="5"/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0"/>
        <v>0</v>
      </c>
      <c r="P3887" t="e">
        <f t="shared" si="1"/>
        <v>#DIV/0!</v>
      </c>
      <c r="Q3887" t="str">
        <f t="shared" si="2"/>
        <v>theater</v>
      </c>
      <c r="R3887" t="str">
        <f t="shared" si="3"/>
        <v>musical</v>
      </c>
      <c r="S3887" s="9">
        <f t="shared" si="4"/>
        <v>42469.951284722221</v>
      </c>
      <c r="T3887" s="9">
        <f t="shared" si="5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0"/>
        <v>0</v>
      </c>
      <c r="P3888" t="e">
        <f t="shared" si="1"/>
        <v>#DIV/0!</v>
      </c>
      <c r="Q3888" t="str">
        <f t="shared" si="2"/>
        <v>theater</v>
      </c>
      <c r="R3888" t="str">
        <f t="shared" si="3"/>
        <v>musical</v>
      </c>
      <c r="S3888" s="9">
        <f t="shared" si="4"/>
        <v>41954.228032407409</v>
      </c>
      <c r="T3888" s="9">
        <f t="shared" si="5"/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0"/>
        <v>1.75</v>
      </c>
      <c r="P3889">
        <f t="shared" si="1"/>
        <v>17.5</v>
      </c>
      <c r="Q3889" t="str">
        <f t="shared" si="2"/>
        <v>theater</v>
      </c>
      <c r="R3889" t="str">
        <f t="shared" si="3"/>
        <v>musical</v>
      </c>
      <c r="S3889" s="9">
        <f t="shared" si="4"/>
        <v>42079.857974537037</v>
      </c>
      <c r="T3889" s="9">
        <f t="shared" si="5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0"/>
        <v>27.1</v>
      </c>
      <c r="P3890">
        <f t="shared" si="1"/>
        <v>38.714285714285715</v>
      </c>
      <c r="Q3890" t="str">
        <f t="shared" si="2"/>
        <v>theater</v>
      </c>
      <c r="R3890" t="str">
        <f t="shared" si="3"/>
        <v>plays</v>
      </c>
      <c r="S3890" s="9">
        <f t="shared" si="4"/>
        <v>42762.545810185184</v>
      </c>
      <c r="T3890" s="9">
        <f t="shared" si="5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0"/>
        <v>1.4750000000000001</v>
      </c>
      <c r="P3891">
        <f t="shared" si="1"/>
        <v>13.111111111111111</v>
      </c>
      <c r="Q3891" t="str">
        <f t="shared" si="2"/>
        <v>theater</v>
      </c>
      <c r="R3891" t="str">
        <f t="shared" si="3"/>
        <v>plays</v>
      </c>
      <c r="S3891" s="9">
        <f t="shared" si="4"/>
        <v>41977.004976851851</v>
      </c>
      <c r="T3891" s="9">
        <f t="shared" si="5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0"/>
        <v>16.826666666666668</v>
      </c>
      <c r="P3892">
        <f t="shared" si="1"/>
        <v>315.5</v>
      </c>
      <c r="Q3892" t="str">
        <f t="shared" si="2"/>
        <v>theater</v>
      </c>
      <c r="R3892" t="str">
        <f t="shared" si="3"/>
        <v>plays</v>
      </c>
      <c r="S3892" s="9">
        <f t="shared" si="4"/>
        <v>42171.758611111116</v>
      </c>
      <c r="T3892" s="9">
        <f t="shared" si="5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0"/>
        <v>32.5</v>
      </c>
      <c r="P3893">
        <f t="shared" si="1"/>
        <v>37.142857142857146</v>
      </c>
      <c r="Q3893" t="str">
        <f t="shared" si="2"/>
        <v>theater</v>
      </c>
      <c r="R3893" t="str">
        <f t="shared" si="3"/>
        <v>plays</v>
      </c>
      <c r="S3893" s="9">
        <f t="shared" si="4"/>
        <v>42056.1324537037</v>
      </c>
      <c r="T3893" s="9">
        <f t="shared" si="5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0"/>
        <v>0</v>
      </c>
      <c r="P3894" t="e">
        <f t="shared" si="1"/>
        <v>#DIV/0!</v>
      </c>
      <c r="Q3894" t="str">
        <f t="shared" si="2"/>
        <v>theater</v>
      </c>
      <c r="R3894" t="str">
        <f t="shared" si="3"/>
        <v>plays</v>
      </c>
      <c r="S3894" s="9">
        <f t="shared" si="4"/>
        <v>41867.652280092596</v>
      </c>
      <c r="T3894" s="9">
        <f t="shared" si="5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0"/>
        <v>21.55</v>
      </c>
      <c r="P3895">
        <f t="shared" si="1"/>
        <v>128.27380952380952</v>
      </c>
      <c r="Q3895" t="str">
        <f t="shared" si="2"/>
        <v>theater</v>
      </c>
      <c r="R3895" t="str">
        <f t="shared" si="3"/>
        <v>plays</v>
      </c>
      <c r="S3895" s="9">
        <f t="shared" si="4"/>
        <v>41779.657870370371</v>
      </c>
      <c r="T3895" s="9">
        <f t="shared" si="5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0"/>
        <v>3.4666666666666668</v>
      </c>
      <c r="P3896">
        <f t="shared" si="1"/>
        <v>47.272727272727273</v>
      </c>
      <c r="Q3896" t="str">
        <f t="shared" si="2"/>
        <v>theater</v>
      </c>
      <c r="R3896" t="str">
        <f t="shared" si="3"/>
        <v>plays</v>
      </c>
      <c r="S3896" s="9">
        <f t="shared" si="4"/>
        <v>42679.958472222221</v>
      </c>
      <c r="T3896" s="9">
        <f t="shared" si="5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0"/>
        <v>5</v>
      </c>
      <c r="P3897">
        <f t="shared" si="1"/>
        <v>50</v>
      </c>
      <c r="Q3897" t="str">
        <f t="shared" si="2"/>
        <v>theater</v>
      </c>
      <c r="R3897" t="str">
        <f t="shared" si="3"/>
        <v>plays</v>
      </c>
      <c r="S3897" s="9">
        <f t="shared" si="4"/>
        <v>42032.250208333338</v>
      </c>
      <c r="T3897" s="9">
        <f t="shared" si="5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0"/>
        <v>10.625</v>
      </c>
      <c r="P3898">
        <f t="shared" si="1"/>
        <v>42.5</v>
      </c>
      <c r="Q3898" t="str">
        <f t="shared" si="2"/>
        <v>theater</v>
      </c>
      <c r="R3898" t="str">
        <f t="shared" si="3"/>
        <v>plays</v>
      </c>
      <c r="S3898" s="9">
        <f t="shared" si="4"/>
        <v>41793.191875000004</v>
      </c>
      <c r="T3898" s="9">
        <f t="shared" si="5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0"/>
        <v>17.600000000000001</v>
      </c>
      <c r="P3899">
        <f t="shared" si="1"/>
        <v>44</v>
      </c>
      <c r="Q3899" t="str">
        <f t="shared" si="2"/>
        <v>theater</v>
      </c>
      <c r="R3899" t="str">
        <f t="shared" si="3"/>
        <v>plays</v>
      </c>
      <c r="S3899" s="9">
        <f t="shared" si="4"/>
        <v>41982.87364583333</v>
      </c>
      <c r="T3899" s="9">
        <f t="shared" si="5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0"/>
        <v>32.56</v>
      </c>
      <c r="P3900">
        <f t="shared" si="1"/>
        <v>50.875</v>
      </c>
      <c r="Q3900" t="str">
        <f t="shared" si="2"/>
        <v>theater</v>
      </c>
      <c r="R3900" t="str">
        <f t="shared" si="3"/>
        <v>plays</v>
      </c>
      <c r="S3900" s="9">
        <f t="shared" si="4"/>
        <v>42193.482291666667</v>
      </c>
      <c r="T3900" s="9">
        <f t="shared" si="5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0"/>
        <v>1.25</v>
      </c>
      <c r="P3901">
        <f t="shared" si="1"/>
        <v>62.5</v>
      </c>
      <c r="Q3901" t="str">
        <f t="shared" si="2"/>
        <v>theater</v>
      </c>
      <c r="R3901" t="str">
        <f t="shared" si="3"/>
        <v>plays</v>
      </c>
      <c r="S3901" s="9">
        <f t="shared" si="4"/>
        <v>41843.775011574071</v>
      </c>
      <c r="T3901" s="9">
        <f t="shared" si="5"/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0"/>
        <v>5.4</v>
      </c>
      <c r="P3902">
        <f t="shared" si="1"/>
        <v>27</v>
      </c>
      <c r="Q3902" t="str">
        <f t="shared" si="2"/>
        <v>theater</v>
      </c>
      <c r="R3902" t="str">
        <f t="shared" si="3"/>
        <v>plays</v>
      </c>
      <c r="S3902" s="9">
        <f t="shared" si="4"/>
        <v>42136.092488425929</v>
      </c>
      <c r="T3902" s="9">
        <f t="shared" si="5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0"/>
        <v>0.83333333333333337</v>
      </c>
      <c r="P3903">
        <f t="shared" si="1"/>
        <v>25</v>
      </c>
      <c r="Q3903" t="str">
        <f t="shared" si="2"/>
        <v>theater</v>
      </c>
      <c r="R3903" t="str">
        <f t="shared" si="3"/>
        <v>plays</v>
      </c>
      <c r="S3903" s="9">
        <f t="shared" si="4"/>
        <v>42317.826377314821</v>
      </c>
      <c r="T3903" s="9">
        <f t="shared" si="5"/>
        <v>42357.826377314821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0"/>
        <v>48.833333333333336</v>
      </c>
      <c r="P3904">
        <f t="shared" si="1"/>
        <v>47.258064516129032</v>
      </c>
      <c r="Q3904" t="str">
        <f t="shared" si="2"/>
        <v>theater</v>
      </c>
      <c r="R3904" t="str">
        <f t="shared" si="3"/>
        <v>plays</v>
      </c>
      <c r="S3904" s="9">
        <f t="shared" si="4"/>
        <v>42663.468078703707</v>
      </c>
      <c r="T3904" s="9">
        <f t="shared" si="5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0"/>
        <v>0</v>
      </c>
      <c r="P3905" t="e">
        <f t="shared" si="1"/>
        <v>#DIV/0!</v>
      </c>
      <c r="Q3905" t="str">
        <f t="shared" si="2"/>
        <v>theater</v>
      </c>
      <c r="R3905" t="str">
        <f t="shared" si="3"/>
        <v>plays</v>
      </c>
      <c r="S3905" s="9">
        <f t="shared" si="4"/>
        <v>42186.01116898148</v>
      </c>
      <c r="T3905" s="9">
        <f t="shared" si="5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6">IF($D3906=0,0,$E3906*100/$D3906)</f>
        <v>0.03</v>
      </c>
      <c r="P3906">
        <f t="shared" ref="P3906:P3969" si="7">$E3906/$L3906</f>
        <v>1.5</v>
      </c>
      <c r="Q3906" t="str">
        <f t="shared" si="2"/>
        <v>theater</v>
      </c>
      <c r="R3906" t="str">
        <f t="shared" si="3"/>
        <v>plays</v>
      </c>
      <c r="S3906" s="9">
        <f t="shared" ref="S3906:S3969" si="8">((($J3906/60)/60)/24)+DATE(1970,1,1)</f>
        <v>42095.229166666672</v>
      </c>
      <c r="T3906" s="9">
        <f t="shared" ref="T3906:T3969" si="9">((($I3906/60)/60)/24)+DATE(1970,1,1)</f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6"/>
        <v>11.533333333333333</v>
      </c>
      <c r="P3907">
        <f t="shared" si="7"/>
        <v>24.714285714285715</v>
      </c>
      <c r="Q3907" t="str">
        <f t="shared" ref="Q3907:Q3970" si="10">LEFT($N3907,SEARCH("/",$N3907) - 1)</f>
        <v>theater</v>
      </c>
      <c r="R3907" t="str">
        <f t="shared" ref="R3907:R3970" si="11">RIGHT($N3907,LEN($N3907) - SEARCH("/",$N3907))</f>
        <v>plays</v>
      </c>
      <c r="S3907" s="9">
        <f t="shared" si="8"/>
        <v>42124.623877314814</v>
      </c>
      <c r="T3907" s="9">
        <f t="shared" si="9"/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6"/>
        <v>67.333333333333329</v>
      </c>
      <c r="P3908">
        <f t="shared" si="7"/>
        <v>63.125</v>
      </c>
      <c r="Q3908" t="str">
        <f t="shared" si="10"/>
        <v>theater</v>
      </c>
      <c r="R3908" t="str">
        <f t="shared" si="11"/>
        <v>plays</v>
      </c>
      <c r="S3908" s="9">
        <f t="shared" si="8"/>
        <v>42143.917743055557</v>
      </c>
      <c r="T3908" s="9">
        <f t="shared" si="9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6"/>
        <v>15.3</v>
      </c>
      <c r="P3909">
        <f t="shared" si="7"/>
        <v>38.25</v>
      </c>
      <c r="Q3909" t="str">
        <f t="shared" si="10"/>
        <v>theater</v>
      </c>
      <c r="R3909" t="str">
        <f t="shared" si="11"/>
        <v>plays</v>
      </c>
      <c r="S3909" s="9">
        <f t="shared" si="8"/>
        <v>41906.819513888891</v>
      </c>
      <c r="T3909" s="9">
        <f t="shared" si="9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6"/>
        <v>8.6666666666666661</v>
      </c>
      <c r="P3910">
        <f t="shared" si="7"/>
        <v>16.25</v>
      </c>
      <c r="Q3910" t="str">
        <f t="shared" si="10"/>
        <v>theater</v>
      </c>
      <c r="R3910" t="str">
        <f t="shared" si="11"/>
        <v>plays</v>
      </c>
      <c r="S3910" s="9">
        <f t="shared" si="8"/>
        <v>41834.135370370372</v>
      </c>
      <c r="T3910" s="9">
        <f t="shared" si="9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6"/>
        <v>0.22500000000000001</v>
      </c>
      <c r="P3911">
        <f t="shared" si="7"/>
        <v>33.75</v>
      </c>
      <c r="Q3911" t="str">
        <f t="shared" si="10"/>
        <v>theater</v>
      </c>
      <c r="R3911" t="str">
        <f t="shared" si="11"/>
        <v>plays</v>
      </c>
      <c r="S3911" s="9">
        <f t="shared" si="8"/>
        <v>41863.359282407408</v>
      </c>
      <c r="T3911" s="9">
        <f t="shared" si="9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6"/>
        <v>3.0833333333333335</v>
      </c>
      <c r="P3912">
        <f t="shared" si="7"/>
        <v>61.666666666666664</v>
      </c>
      <c r="Q3912" t="str">
        <f t="shared" si="10"/>
        <v>theater</v>
      </c>
      <c r="R3912" t="str">
        <f t="shared" si="11"/>
        <v>plays</v>
      </c>
      <c r="S3912" s="9">
        <f t="shared" si="8"/>
        <v>42224.756909722222</v>
      </c>
      <c r="T3912" s="9">
        <f t="shared" si="9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6"/>
        <v>37.412500000000001</v>
      </c>
      <c r="P3913">
        <f t="shared" si="7"/>
        <v>83.138888888888886</v>
      </c>
      <c r="Q3913" t="str">
        <f t="shared" si="10"/>
        <v>theater</v>
      </c>
      <c r="R3913" t="str">
        <f t="shared" si="11"/>
        <v>plays</v>
      </c>
      <c r="S3913" s="9">
        <f t="shared" si="8"/>
        <v>41939.8122337963</v>
      </c>
      <c r="T3913" s="9">
        <f t="shared" si="9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6"/>
        <v>6.6666666666666671E-3</v>
      </c>
      <c r="P3914">
        <f t="shared" si="7"/>
        <v>1</v>
      </c>
      <c r="Q3914" t="str">
        <f t="shared" si="10"/>
        <v>theater</v>
      </c>
      <c r="R3914" t="str">
        <f t="shared" si="11"/>
        <v>plays</v>
      </c>
      <c r="S3914" s="9">
        <f t="shared" si="8"/>
        <v>42059.270023148143</v>
      </c>
      <c r="T3914" s="9">
        <f t="shared" si="9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6"/>
        <v>10</v>
      </c>
      <c r="P3915">
        <f t="shared" si="7"/>
        <v>142.85714285714286</v>
      </c>
      <c r="Q3915" t="str">
        <f t="shared" si="10"/>
        <v>theater</v>
      </c>
      <c r="R3915" t="str">
        <f t="shared" si="11"/>
        <v>plays</v>
      </c>
      <c r="S3915" s="9">
        <f t="shared" si="8"/>
        <v>42308.211215277777</v>
      </c>
      <c r="T3915" s="9">
        <f t="shared" si="9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6"/>
        <v>36.36</v>
      </c>
      <c r="P3916">
        <f t="shared" si="7"/>
        <v>33.666666666666664</v>
      </c>
      <c r="Q3916" t="str">
        <f t="shared" si="10"/>
        <v>theater</v>
      </c>
      <c r="R3916" t="str">
        <f t="shared" si="11"/>
        <v>plays</v>
      </c>
      <c r="S3916" s="9">
        <f t="shared" si="8"/>
        <v>42114.818935185183</v>
      </c>
      <c r="T3916" s="9">
        <f t="shared" si="9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6"/>
        <v>0.33333333333333331</v>
      </c>
      <c r="P3917">
        <f t="shared" si="7"/>
        <v>5</v>
      </c>
      <c r="Q3917" t="str">
        <f t="shared" si="10"/>
        <v>theater</v>
      </c>
      <c r="R3917" t="str">
        <f t="shared" si="11"/>
        <v>plays</v>
      </c>
      <c r="S3917" s="9">
        <f t="shared" si="8"/>
        <v>42492.98505787037</v>
      </c>
      <c r="T3917" s="9">
        <f t="shared" si="9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6"/>
        <v>0</v>
      </c>
      <c r="P3918" t="e">
        <f t="shared" si="7"/>
        <v>#DIV/0!</v>
      </c>
      <c r="Q3918" t="str">
        <f t="shared" si="10"/>
        <v>theater</v>
      </c>
      <c r="R3918" t="str">
        <f t="shared" si="11"/>
        <v>plays</v>
      </c>
      <c r="S3918" s="9">
        <f t="shared" si="8"/>
        <v>42494.471666666665</v>
      </c>
      <c r="T3918" s="9">
        <f t="shared" si="9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6"/>
        <v>0.2857142857142857</v>
      </c>
      <c r="P3919">
        <f t="shared" si="7"/>
        <v>10</v>
      </c>
      <c r="Q3919" t="str">
        <f t="shared" si="10"/>
        <v>theater</v>
      </c>
      <c r="R3919" t="str">
        <f t="shared" si="11"/>
        <v>plays</v>
      </c>
      <c r="S3919" s="9">
        <f t="shared" si="8"/>
        <v>41863.527326388888</v>
      </c>
      <c r="T3919" s="9">
        <f t="shared" si="9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6"/>
        <v>0.2</v>
      </c>
      <c r="P3920">
        <f t="shared" si="7"/>
        <v>40</v>
      </c>
      <c r="Q3920" t="str">
        <f t="shared" si="10"/>
        <v>theater</v>
      </c>
      <c r="R3920" t="str">
        <f t="shared" si="11"/>
        <v>plays</v>
      </c>
      <c r="S3920" s="9">
        <f t="shared" si="8"/>
        <v>41843.664618055554</v>
      </c>
      <c r="T3920" s="9">
        <f t="shared" si="9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6"/>
        <v>1.8</v>
      </c>
      <c r="P3921">
        <f t="shared" si="7"/>
        <v>30</v>
      </c>
      <c r="Q3921" t="str">
        <f t="shared" si="10"/>
        <v>theater</v>
      </c>
      <c r="R3921" t="str">
        <f t="shared" si="11"/>
        <v>plays</v>
      </c>
      <c r="S3921" s="9">
        <f t="shared" si="8"/>
        <v>42358.684872685189</v>
      </c>
      <c r="T3921" s="9">
        <f t="shared" si="9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6"/>
        <v>5.4</v>
      </c>
      <c r="P3922">
        <f t="shared" si="7"/>
        <v>45</v>
      </c>
      <c r="Q3922" t="str">
        <f t="shared" si="10"/>
        <v>theater</v>
      </c>
      <c r="R3922" t="str">
        <f t="shared" si="11"/>
        <v>plays</v>
      </c>
      <c r="S3922" s="9">
        <f t="shared" si="8"/>
        <v>42657.38726851852</v>
      </c>
      <c r="T3922" s="9">
        <f t="shared" si="9"/>
        <v>42687.428935185191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6"/>
        <v>0</v>
      </c>
      <c r="P3923" t="e">
        <f t="shared" si="7"/>
        <v>#DIV/0!</v>
      </c>
      <c r="Q3923" t="str">
        <f t="shared" si="10"/>
        <v>theater</v>
      </c>
      <c r="R3923" t="str">
        <f t="shared" si="11"/>
        <v>plays</v>
      </c>
      <c r="S3923" s="9">
        <f t="shared" si="8"/>
        <v>41926.542303240742</v>
      </c>
      <c r="T3923" s="9">
        <f t="shared" si="9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6"/>
        <v>8.1333333333333329</v>
      </c>
      <c r="P3924">
        <f t="shared" si="7"/>
        <v>10.166666666666666</v>
      </c>
      <c r="Q3924" t="str">
        <f t="shared" si="10"/>
        <v>theater</v>
      </c>
      <c r="R3924" t="str">
        <f t="shared" si="11"/>
        <v>plays</v>
      </c>
      <c r="S3924" s="9">
        <f t="shared" si="8"/>
        <v>42020.768634259264</v>
      </c>
      <c r="T3924" s="9">
        <f t="shared" si="9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6"/>
        <v>12.034782608695652</v>
      </c>
      <c r="P3925">
        <f t="shared" si="7"/>
        <v>81.411764705882348</v>
      </c>
      <c r="Q3925" t="str">
        <f t="shared" si="10"/>
        <v>theater</v>
      </c>
      <c r="R3925" t="str">
        <f t="shared" si="11"/>
        <v>plays</v>
      </c>
      <c r="S3925" s="9">
        <f t="shared" si="8"/>
        <v>42075.979988425926</v>
      </c>
      <c r="T3925" s="9">
        <f t="shared" si="9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6"/>
        <v>15.266666666666667</v>
      </c>
      <c r="P3926">
        <f t="shared" si="7"/>
        <v>57.25</v>
      </c>
      <c r="Q3926" t="str">
        <f t="shared" si="10"/>
        <v>theater</v>
      </c>
      <c r="R3926" t="str">
        <f t="shared" si="11"/>
        <v>plays</v>
      </c>
      <c r="S3926" s="9">
        <f t="shared" si="8"/>
        <v>41786.959745370368</v>
      </c>
      <c r="T3926" s="9">
        <f t="shared" si="9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6"/>
        <v>10</v>
      </c>
      <c r="P3927">
        <f t="shared" si="7"/>
        <v>5</v>
      </c>
      <c r="Q3927" t="str">
        <f t="shared" si="10"/>
        <v>theater</v>
      </c>
      <c r="R3927" t="str">
        <f t="shared" si="11"/>
        <v>plays</v>
      </c>
      <c r="S3927" s="9">
        <f t="shared" si="8"/>
        <v>41820.870821759258</v>
      </c>
      <c r="T3927" s="9">
        <f t="shared" si="9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6"/>
        <v>0.3</v>
      </c>
      <c r="P3928">
        <f t="shared" si="7"/>
        <v>15</v>
      </c>
      <c r="Q3928" t="str">
        <f t="shared" si="10"/>
        <v>theater</v>
      </c>
      <c r="R3928" t="str">
        <f t="shared" si="11"/>
        <v>plays</v>
      </c>
      <c r="S3928" s="9">
        <f t="shared" si="8"/>
        <v>41970.085046296299</v>
      </c>
      <c r="T3928" s="9">
        <f t="shared" si="9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6"/>
        <v>1</v>
      </c>
      <c r="P3929">
        <f t="shared" si="7"/>
        <v>12.5</v>
      </c>
      <c r="Q3929" t="str">
        <f t="shared" si="10"/>
        <v>theater</v>
      </c>
      <c r="R3929" t="str">
        <f t="shared" si="11"/>
        <v>plays</v>
      </c>
      <c r="S3929" s="9">
        <f t="shared" si="8"/>
        <v>41830.267407407409</v>
      </c>
      <c r="T3929" s="9">
        <f t="shared" si="9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6"/>
        <v>13.02</v>
      </c>
      <c r="P3930">
        <f t="shared" si="7"/>
        <v>93</v>
      </c>
      <c r="Q3930" t="str">
        <f t="shared" si="10"/>
        <v>theater</v>
      </c>
      <c r="R3930" t="str">
        <f t="shared" si="11"/>
        <v>plays</v>
      </c>
      <c r="S3930" s="9">
        <f t="shared" si="8"/>
        <v>42265.683182870373</v>
      </c>
      <c r="T3930" s="9">
        <f t="shared" si="9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6"/>
        <v>2.2650000000000001</v>
      </c>
      <c r="P3931">
        <f t="shared" si="7"/>
        <v>32.357142857142854</v>
      </c>
      <c r="Q3931" t="str">
        <f t="shared" si="10"/>
        <v>theater</v>
      </c>
      <c r="R3931" t="str">
        <f t="shared" si="11"/>
        <v>plays</v>
      </c>
      <c r="S3931" s="9">
        <f t="shared" si="8"/>
        <v>42601.827141203699</v>
      </c>
      <c r="T3931" s="9">
        <f t="shared" si="9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6"/>
        <v>0</v>
      </c>
      <c r="P3932" t="e">
        <f t="shared" si="7"/>
        <v>#DIV/0!</v>
      </c>
      <c r="Q3932" t="str">
        <f t="shared" si="10"/>
        <v>theater</v>
      </c>
      <c r="R3932" t="str">
        <f t="shared" si="11"/>
        <v>plays</v>
      </c>
      <c r="S3932" s="9">
        <f t="shared" si="8"/>
        <v>42433.338749999995</v>
      </c>
      <c r="T3932" s="9">
        <f t="shared" si="9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6"/>
        <v>0</v>
      </c>
      <c r="P3933" t="e">
        <f t="shared" si="7"/>
        <v>#DIV/0!</v>
      </c>
      <c r="Q3933" t="str">
        <f t="shared" si="10"/>
        <v>theater</v>
      </c>
      <c r="R3933" t="str">
        <f t="shared" si="11"/>
        <v>plays</v>
      </c>
      <c r="S3933" s="9">
        <f t="shared" si="8"/>
        <v>42228.151701388888</v>
      </c>
      <c r="T3933" s="9">
        <f t="shared" si="9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6"/>
        <v>8.3333333333333332E-3</v>
      </c>
      <c r="P3934">
        <f t="shared" si="7"/>
        <v>1</v>
      </c>
      <c r="Q3934" t="str">
        <f t="shared" si="10"/>
        <v>theater</v>
      </c>
      <c r="R3934" t="str">
        <f t="shared" si="11"/>
        <v>plays</v>
      </c>
      <c r="S3934" s="9">
        <f t="shared" si="8"/>
        <v>42415.168564814812</v>
      </c>
      <c r="T3934" s="9">
        <f t="shared" si="9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6"/>
        <v>15.742857142857142</v>
      </c>
      <c r="P3935">
        <f t="shared" si="7"/>
        <v>91.833333333333329</v>
      </c>
      <c r="Q3935" t="str">
        <f t="shared" si="10"/>
        <v>theater</v>
      </c>
      <c r="R3935" t="str">
        <f t="shared" si="11"/>
        <v>plays</v>
      </c>
      <c r="S3935" s="9">
        <f t="shared" si="8"/>
        <v>42538.968310185184</v>
      </c>
      <c r="T3935" s="9">
        <f t="shared" si="9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6"/>
        <v>11</v>
      </c>
      <c r="P3936">
        <f t="shared" si="7"/>
        <v>45.833333333333336</v>
      </c>
      <c r="Q3936" t="str">
        <f t="shared" si="10"/>
        <v>theater</v>
      </c>
      <c r="R3936" t="str">
        <f t="shared" si="11"/>
        <v>plays</v>
      </c>
      <c r="S3936" s="9">
        <f t="shared" si="8"/>
        <v>42233.671747685185</v>
      </c>
      <c r="T3936" s="9">
        <f t="shared" si="9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6"/>
        <v>43.833333333333336</v>
      </c>
      <c r="P3937">
        <f t="shared" si="7"/>
        <v>57.173913043478258</v>
      </c>
      <c r="Q3937" t="str">
        <f t="shared" si="10"/>
        <v>theater</v>
      </c>
      <c r="R3937" t="str">
        <f t="shared" si="11"/>
        <v>plays</v>
      </c>
      <c r="S3937" s="9">
        <f t="shared" si="8"/>
        <v>42221.656782407401</v>
      </c>
      <c r="T3937" s="9">
        <f t="shared" si="9"/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6"/>
        <v>0</v>
      </c>
      <c r="P3938" t="e">
        <f t="shared" si="7"/>
        <v>#DIV/0!</v>
      </c>
      <c r="Q3938" t="str">
        <f t="shared" si="10"/>
        <v>theater</v>
      </c>
      <c r="R3938" t="str">
        <f t="shared" si="11"/>
        <v>plays</v>
      </c>
      <c r="S3938" s="9">
        <f t="shared" si="8"/>
        <v>42675.262962962966</v>
      </c>
      <c r="T3938" s="9">
        <f t="shared" si="9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6"/>
        <v>86.135181975736572</v>
      </c>
      <c r="P3939">
        <f t="shared" si="7"/>
        <v>248.5</v>
      </c>
      <c r="Q3939" t="str">
        <f t="shared" si="10"/>
        <v>theater</v>
      </c>
      <c r="R3939" t="str">
        <f t="shared" si="11"/>
        <v>plays</v>
      </c>
      <c r="S3939" s="9">
        <f t="shared" si="8"/>
        <v>42534.631481481483</v>
      </c>
      <c r="T3939" s="9">
        <f t="shared" si="9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6"/>
        <v>12.196620583717358</v>
      </c>
      <c r="P3940">
        <f t="shared" si="7"/>
        <v>79.400000000000006</v>
      </c>
      <c r="Q3940" t="str">
        <f t="shared" si="10"/>
        <v>theater</v>
      </c>
      <c r="R3940" t="str">
        <f t="shared" si="11"/>
        <v>plays</v>
      </c>
      <c r="S3940" s="9">
        <f t="shared" si="8"/>
        <v>42151.905717592599</v>
      </c>
      <c r="T3940" s="9">
        <f t="shared" si="9"/>
        <v>42182.905717592599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6"/>
        <v>0.1</v>
      </c>
      <c r="P3941">
        <f t="shared" si="7"/>
        <v>5</v>
      </c>
      <c r="Q3941" t="str">
        <f t="shared" si="10"/>
        <v>theater</v>
      </c>
      <c r="R3941" t="str">
        <f t="shared" si="11"/>
        <v>plays</v>
      </c>
      <c r="S3941" s="9">
        <f t="shared" si="8"/>
        <v>41915.400219907409</v>
      </c>
      <c r="T3941" s="9">
        <f t="shared" si="9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6"/>
        <v>0.22</v>
      </c>
      <c r="P3942">
        <f t="shared" si="7"/>
        <v>5.5</v>
      </c>
      <c r="Q3942" t="str">
        <f t="shared" si="10"/>
        <v>theater</v>
      </c>
      <c r="R3942" t="str">
        <f t="shared" si="11"/>
        <v>plays</v>
      </c>
      <c r="S3942" s="9">
        <f t="shared" si="8"/>
        <v>41961.492488425924</v>
      </c>
      <c r="T3942" s="9">
        <f t="shared" si="9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6"/>
        <v>0.90909090909090906</v>
      </c>
      <c r="P3943">
        <f t="shared" si="7"/>
        <v>25</v>
      </c>
      <c r="Q3943" t="str">
        <f t="shared" si="10"/>
        <v>theater</v>
      </c>
      <c r="R3943" t="str">
        <f t="shared" si="11"/>
        <v>plays</v>
      </c>
      <c r="S3943" s="9">
        <f t="shared" si="8"/>
        <v>41940.587233796294</v>
      </c>
      <c r="T3943" s="9">
        <f t="shared" si="9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6"/>
        <v>0</v>
      </c>
      <c r="P3944" t="e">
        <f t="shared" si="7"/>
        <v>#DIV/0!</v>
      </c>
      <c r="Q3944" t="str">
        <f t="shared" si="10"/>
        <v>theater</v>
      </c>
      <c r="R3944" t="str">
        <f t="shared" si="11"/>
        <v>plays</v>
      </c>
      <c r="S3944" s="9">
        <f t="shared" si="8"/>
        <v>42111.904097222221</v>
      </c>
      <c r="T3944" s="9">
        <f t="shared" si="9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6"/>
        <v>35.64</v>
      </c>
      <c r="P3945">
        <f t="shared" si="7"/>
        <v>137.07692307692307</v>
      </c>
      <c r="Q3945" t="str">
        <f t="shared" si="10"/>
        <v>theater</v>
      </c>
      <c r="R3945" t="str">
        <f t="shared" si="11"/>
        <v>plays</v>
      </c>
      <c r="S3945" s="9">
        <f t="shared" si="8"/>
        <v>42279.778564814813</v>
      </c>
      <c r="T3945" s="9">
        <f t="shared" si="9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6"/>
        <v>0</v>
      </c>
      <c r="P3946" t="e">
        <f t="shared" si="7"/>
        <v>#DIV/0!</v>
      </c>
      <c r="Q3946" t="str">
        <f t="shared" si="10"/>
        <v>theater</v>
      </c>
      <c r="R3946" t="str">
        <f t="shared" si="11"/>
        <v>plays</v>
      </c>
      <c r="S3946" s="9">
        <f t="shared" si="8"/>
        <v>42213.662905092591</v>
      </c>
      <c r="T3946" s="9">
        <f t="shared" si="9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6"/>
        <v>0.25</v>
      </c>
      <c r="P3947">
        <f t="shared" si="7"/>
        <v>5</v>
      </c>
      <c r="Q3947" t="str">
        <f t="shared" si="10"/>
        <v>theater</v>
      </c>
      <c r="R3947" t="str">
        <f t="shared" si="11"/>
        <v>plays</v>
      </c>
      <c r="S3947" s="9">
        <f t="shared" si="8"/>
        <v>42109.801712962959</v>
      </c>
      <c r="T3947" s="9">
        <f t="shared" si="9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6"/>
        <v>3.25</v>
      </c>
      <c r="P3948">
        <f t="shared" si="7"/>
        <v>39</v>
      </c>
      <c r="Q3948" t="str">
        <f t="shared" si="10"/>
        <v>theater</v>
      </c>
      <c r="R3948" t="str">
        <f t="shared" si="11"/>
        <v>plays</v>
      </c>
      <c r="S3948" s="9">
        <f t="shared" si="8"/>
        <v>42031.833587962959</v>
      </c>
      <c r="T3948" s="9">
        <f t="shared" si="9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6"/>
        <v>3.3666666666666667</v>
      </c>
      <c r="P3949">
        <f t="shared" si="7"/>
        <v>50.5</v>
      </c>
      <c r="Q3949" t="str">
        <f t="shared" si="10"/>
        <v>theater</v>
      </c>
      <c r="R3949" t="str">
        <f t="shared" si="11"/>
        <v>plays</v>
      </c>
      <c r="S3949" s="9">
        <f t="shared" si="8"/>
        <v>42615.142870370371</v>
      </c>
      <c r="T3949" s="9">
        <f t="shared" si="9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6"/>
        <v>0</v>
      </c>
      <c r="P3950" t="e">
        <f t="shared" si="7"/>
        <v>#DIV/0!</v>
      </c>
      <c r="Q3950" t="str">
        <f t="shared" si="10"/>
        <v>theater</v>
      </c>
      <c r="R3950" t="str">
        <f t="shared" si="11"/>
        <v>plays</v>
      </c>
      <c r="S3950" s="9">
        <f t="shared" si="8"/>
        <v>41829.325497685182</v>
      </c>
      <c r="T3950" s="9">
        <f t="shared" si="9"/>
        <v>41889.325497685182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6"/>
        <v>15.77</v>
      </c>
      <c r="P3951">
        <f t="shared" si="7"/>
        <v>49.28125</v>
      </c>
      <c r="Q3951" t="str">
        <f t="shared" si="10"/>
        <v>theater</v>
      </c>
      <c r="R3951" t="str">
        <f t="shared" si="11"/>
        <v>plays</v>
      </c>
      <c r="S3951" s="9">
        <f t="shared" si="8"/>
        <v>42016.120613425926</v>
      </c>
      <c r="T3951" s="9">
        <f t="shared" si="9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6"/>
        <v>0.625</v>
      </c>
      <c r="P3952">
        <f t="shared" si="7"/>
        <v>25</v>
      </c>
      <c r="Q3952" t="str">
        <f t="shared" si="10"/>
        <v>theater</v>
      </c>
      <c r="R3952" t="str">
        <f t="shared" si="11"/>
        <v>plays</v>
      </c>
      <c r="S3952" s="9">
        <f t="shared" si="8"/>
        <v>42439.702314814815</v>
      </c>
      <c r="T3952" s="9">
        <f t="shared" si="9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6"/>
        <v>5.0000000000000001E-4</v>
      </c>
      <c r="P3953">
        <f t="shared" si="7"/>
        <v>1</v>
      </c>
      <c r="Q3953" t="str">
        <f t="shared" si="10"/>
        <v>theater</v>
      </c>
      <c r="R3953" t="str">
        <f t="shared" si="11"/>
        <v>plays</v>
      </c>
      <c r="S3953" s="9">
        <f t="shared" si="8"/>
        <v>42433.825717592597</v>
      </c>
      <c r="T3953" s="9">
        <f t="shared" si="9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6"/>
        <v>9.6153846153846159E-2</v>
      </c>
      <c r="P3954">
        <f t="shared" si="7"/>
        <v>25</v>
      </c>
      <c r="Q3954" t="str">
        <f t="shared" si="10"/>
        <v>theater</v>
      </c>
      <c r="R3954" t="str">
        <f t="shared" si="11"/>
        <v>plays</v>
      </c>
      <c r="S3954" s="9">
        <f t="shared" si="8"/>
        <v>42243.790393518517</v>
      </c>
      <c r="T3954" s="9">
        <f t="shared" si="9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6"/>
        <v>0</v>
      </c>
      <c r="P3955" t="e">
        <f t="shared" si="7"/>
        <v>#DIV/0!</v>
      </c>
      <c r="Q3955" t="str">
        <f t="shared" si="10"/>
        <v>theater</v>
      </c>
      <c r="R3955" t="str">
        <f t="shared" si="11"/>
        <v>plays</v>
      </c>
      <c r="S3955" s="9">
        <f t="shared" si="8"/>
        <v>42550.048449074078</v>
      </c>
      <c r="T3955" s="9">
        <f t="shared" si="9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6"/>
        <v>0</v>
      </c>
      <c r="P3956" t="e">
        <f t="shared" si="7"/>
        <v>#DIV/0!</v>
      </c>
      <c r="Q3956" t="str">
        <f t="shared" si="10"/>
        <v>theater</v>
      </c>
      <c r="R3956" t="str">
        <f t="shared" si="11"/>
        <v>plays</v>
      </c>
      <c r="S3956" s="9">
        <f t="shared" si="8"/>
        <v>41774.651203703703</v>
      </c>
      <c r="T3956" s="9">
        <f t="shared" si="9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6"/>
        <v>24.285714285714285</v>
      </c>
      <c r="P3957">
        <f t="shared" si="7"/>
        <v>53.125</v>
      </c>
      <c r="Q3957" t="str">
        <f t="shared" si="10"/>
        <v>theater</v>
      </c>
      <c r="R3957" t="str">
        <f t="shared" si="11"/>
        <v>plays</v>
      </c>
      <c r="S3957" s="9">
        <f t="shared" si="8"/>
        <v>42306.848854166667</v>
      </c>
      <c r="T3957" s="9">
        <f t="shared" si="9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6"/>
        <v>0</v>
      </c>
      <c r="P3958" t="e">
        <f t="shared" si="7"/>
        <v>#DIV/0!</v>
      </c>
      <c r="Q3958" t="str">
        <f t="shared" si="10"/>
        <v>theater</v>
      </c>
      <c r="R3958" t="str">
        <f t="shared" si="11"/>
        <v>plays</v>
      </c>
      <c r="S3958" s="9">
        <f t="shared" si="8"/>
        <v>42457.932025462964</v>
      </c>
      <c r="T3958" s="9">
        <f t="shared" si="9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6"/>
        <v>2.5000000000000001E-2</v>
      </c>
      <c r="P3959">
        <f t="shared" si="7"/>
        <v>7</v>
      </c>
      <c r="Q3959" t="str">
        <f t="shared" si="10"/>
        <v>theater</v>
      </c>
      <c r="R3959" t="str">
        <f t="shared" si="11"/>
        <v>plays</v>
      </c>
      <c r="S3959" s="9">
        <f t="shared" si="8"/>
        <v>42513.976319444439</v>
      </c>
      <c r="T3959" s="9">
        <f t="shared" si="9"/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6"/>
        <v>32.049999999999997</v>
      </c>
      <c r="P3960">
        <f t="shared" si="7"/>
        <v>40.0625</v>
      </c>
      <c r="Q3960" t="str">
        <f t="shared" si="10"/>
        <v>theater</v>
      </c>
      <c r="R3960" t="str">
        <f t="shared" si="11"/>
        <v>plays</v>
      </c>
      <c r="S3960" s="9">
        <f t="shared" si="8"/>
        <v>41816.950370370374</v>
      </c>
      <c r="T3960" s="9">
        <f t="shared" si="9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6"/>
        <v>24.333333333333332</v>
      </c>
      <c r="P3961">
        <f t="shared" si="7"/>
        <v>24.333333333333332</v>
      </c>
      <c r="Q3961" t="str">
        <f t="shared" si="10"/>
        <v>theater</v>
      </c>
      <c r="R3961" t="str">
        <f t="shared" si="11"/>
        <v>plays</v>
      </c>
      <c r="S3961" s="9">
        <f t="shared" si="8"/>
        <v>41880.788842592592</v>
      </c>
      <c r="T3961" s="9">
        <f t="shared" si="9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6"/>
        <v>1.5</v>
      </c>
      <c r="P3962">
        <f t="shared" si="7"/>
        <v>11.25</v>
      </c>
      <c r="Q3962" t="str">
        <f t="shared" si="10"/>
        <v>theater</v>
      </c>
      <c r="R3962" t="str">
        <f t="shared" si="11"/>
        <v>plays</v>
      </c>
      <c r="S3962" s="9">
        <f t="shared" si="8"/>
        <v>42342.845555555556</v>
      </c>
      <c r="T3962" s="9">
        <f t="shared" si="9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6"/>
        <v>0.42</v>
      </c>
      <c r="P3963">
        <f t="shared" si="7"/>
        <v>10.5</v>
      </c>
      <c r="Q3963" t="str">
        <f t="shared" si="10"/>
        <v>theater</v>
      </c>
      <c r="R3963" t="str">
        <f t="shared" si="11"/>
        <v>plays</v>
      </c>
      <c r="S3963" s="9">
        <f t="shared" si="8"/>
        <v>41745.891319444447</v>
      </c>
      <c r="T3963" s="9">
        <f t="shared" si="9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6"/>
        <v>3.2142857142857144</v>
      </c>
      <c r="P3964">
        <f t="shared" si="7"/>
        <v>15</v>
      </c>
      <c r="Q3964" t="str">
        <f t="shared" si="10"/>
        <v>theater</v>
      </c>
      <c r="R3964" t="str">
        <f t="shared" si="11"/>
        <v>plays</v>
      </c>
      <c r="S3964" s="9">
        <f t="shared" si="8"/>
        <v>42311.621458333335</v>
      </c>
      <c r="T3964" s="9">
        <f t="shared" si="9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6"/>
        <v>0</v>
      </c>
      <c r="P3965" t="e">
        <f t="shared" si="7"/>
        <v>#DIV/0!</v>
      </c>
      <c r="Q3965" t="str">
        <f t="shared" si="10"/>
        <v>theater</v>
      </c>
      <c r="R3965" t="str">
        <f t="shared" si="11"/>
        <v>plays</v>
      </c>
      <c r="S3965" s="9">
        <f t="shared" si="8"/>
        <v>42296.154131944444</v>
      </c>
      <c r="T3965" s="9">
        <f t="shared" si="9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6"/>
        <v>6.3</v>
      </c>
      <c r="P3966">
        <f t="shared" si="7"/>
        <v>42</v>
      </c>
      <c r="Q3966" t="str">
        <f t="shared" si="10"/>
        <v>theater</v>
      </c>
      <c r="R3966" t="str">
        <f t="shared" si="11"/>
        <v>plays</v>
      </c>
      <c r="S3966" s="9">
        <f t="shared" si="8"/>
        <v>42053.722060185188</v>
      </c>
      <c r="T3966" s="9">
        <f t="shared" si="9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6"/>
        <v>14.25</v>
      </c>
      <c r="P3967">
        <f t="shared" si="7"/>
        <v>71.25</v>
      </c>
      <c r="Q3967" t="str">
        <f t="shared" si="10"/>
        <v>theater</v>
      </c>
      <c r="R3967" t="str">
        <f t="shared" si="11"/>
        <v>plays</v>
      </c>
      <c r="S3967" s="9">
        <f t="shared" si="8"/>
        <v>42414.235879629632</v>
      </c>
      <c r="T3967" s="9">
        <f t="shared" si="9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6"/>
        <v>0.6</v>
      </c>
      <c r="P3968">
        <f t="shared" si="7"/>
        <v>22.5</v>
      </c>
      <c r="Q3968" t="str">
        <f t="shared" si="10"/>
        <v>theater</v>
      </c>
      <c r="R3968" t="str">
        <f t="shared" si="11"/>
        <v>plays</v>
      </c>
      <c r="S3968" s="9">
        <f t="shared" si="8"/>
        <v>41801.711550925924</v>
      </c>
      <c r="T3968" s="9">
        <f t="shared" si="9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6"/>
        <v>24.117647058823529</v>
      </c>
      <c r="P3969">
        <f t="shared" si="7"/>
        <v>41</v>
      </c>
      <c r="Q3969" t="str">
        <f t="shared" si="10"/>
        <v>theater</v>
      </c>
      <c r="R3969" t="str">
        <f t="shared" si="11"/>
        <v>plays</v>
      </c>
      <c r="S3969" s="9">
        <f t="shared" si="8"/>
        <v>42770.290590277778</v>
      </c>
      <c r="T3969" s="9">
        <f t="shared" si="9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12">IF($D3970=0,0,$E3970*100/$D3970)</f>
        <v>10.54</v>
      </c>
      <c r="P3970">
        <f t="shared" ref="P3970:P4033" si="13">$E3970/$L3970</f>
        <v>47.909090909090907</v>
      </c>
      <c r="Q3970" t="str">
        <f t="shared" si="10"/>
        <v>theater</v>
      </c>
      <c r="R3970" t="str">
        <f t="shared" si="11"/>
        <v>plays</v>
      </c>
      <c r="S3970" s="9">
        <f t="shared" ref="S3970:S4033" si="14">((($J3970/60)/60)/24)+DATE(1970,1,1)</f>
        <v>42452.815659722226</v>
      </c>
      <c r="T3970" s="9">
        <f t="shared" ref="T3970:T4033" si="15">((($I3970/60)/60)/24)+DATE(1970,1,1)</f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12"/>
        <v>7.4690265486725664</v>
      </c>
      <c r="P3971">
        <f t="shared" si="13"/>
        <v>35.166666666666664</v>
      </c>
      <c r="Q3971" t="str">
        <f t="shared" ref="Q3971:Q4034" si="16">LEFT($N3971,SEARCH("/",$N3971) - 1)</f>
        <v>theater</v>
      </c>
      <c r="R3971" t="str">
        <f t="shared" ref="R3971:R4034" si="17">RIGHT($N3971,LEN($N3971) - SEARCH("/",$N3971))</f>
        <v>plays</v>
      </c>
      <c r="S3971" s="9">
        <f t="shared" si="14"/>
        <v>42601.854699074072</v>
      </c>
      <c r="T3971" s="9">
        <f t="shared" si="15"/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2"/>
        <v>7.3333333333333334E-2</v>
      </c>
      <c r="P3972">
        <f t="shared" si="13"/>
        <v>5.5</v>
      </c>
      <c r="Q3972" t="str">
        <f t="shared" si="16"/>
        <v>theater</v>
      </c>
      <c r="R3972" t="str">
        <f t="shared" si="17"/>
        <v>plays</v>
      </c>
      <c r="S3972" s="9">
        <f t="shared" si="14"/>
        <v>42447.863553240735</v>
      </c>
      <c r="T3972" s="9">
        <f t="shared" si="15"/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2"/>
        <v>0.97142857142857142</v>
      </c>
      <c r="P3973">
        <f t="shared" si="13"/>
        <v>22.666666666666668</v>
      </c>
      <c r="Q3973" t="str">
        <f t="shared" si="16"/>
        <v>theater</v>
      </c>
      <c r="R3973" t="str">
        <f t="shared" si="17"/>
        <v>plays</v>
      </c>
      <c r="S3973" s="9">
        <f t="shared" si="14"/>
        <v>41811.536180555559</v>
      </c>
      <c r="T3973" s="9">
        <f t="shared" si="15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2"/>
        <v>21.1</v>
      </c>
      <c r="P3974">
        <f t="shared" si="13"/>
        <v>26.375</v>
      </c>
      <c r="Q3974" t="str">
        <f t="shared" si="16"/>
        <v>theater</v>
      </c>
      <c r="R3974" t="str">
        <f t="shared" si="17"/>
        <v>plays</v>
      </c>
      <c r="S3974" s="9">
        <f t="shared" si="14"/>
        <v>41981.067523148144</v>
      </c>
      <c r="T3974" s="9">
        <f t="shared" si="15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2"/>
        <v>78.099999999999994</v>
      </c>
      <c r="P3975">
        <f t="shared" si="13"/>
        <v>105.54054054054055</v>
      </c>
      <c r="Q3975" t="str">
        <f t="shared" si="16"/>
        <v>theater</v>
      </c>
      <c r="R3975" t="str">
        <f t="shared" si="17"/>
        <v>plays</v>
      </c>
      <c r="S3975" s="9">
        <f t="shared" si="14"/>
        <v>42469.68414351852</v>
      </c>
      <c r="T3975" s="9">
        <f t="shared" si="15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2"/>
        <v>32</v>
      </c>
      <c r="P3976">
        <f t="shared" si="13"/>
        <v>29.09090909090909</v>
      </c>
      <c r="Q3976" t="str">
        <f t="shared" si="16"/>
        <v>theater</v>
      </c>
      <c r="R3976" t="str">
        <f t="shared" si="17"/>
        <v>plays</v>
      </c>
      <c r="S3976" s="9">
        <f t="shared" si="14"/>
        <v>42493.546851851846</v>
      </c>
      <c r="T3976" s="9">
        <f t="shared" si="15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2"/>
        <v>0</v>
      </c>
      <c r="P3977" t="e">
        <f t="shared" si="13"/>
        <v>#DIV/0!</v>
      </c>
      <c r="Q3977" t="str">
        <f t="shared" si="16"/>
        <v>theater</v>
      </c>
      <c r="R3977" t="str">
        <f t="shared" si="17"/>
        <v>plays</v>
      </c>
      <c r="S3977" s="9">
        <f t="shared" si="14"/>
        <v>42534.866875</v>
      </c>
      <c r="T3977" s="9">
        <f t="shared" si="15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2"/>
        <v>47.692307692307693</v>
      </c>
      <c r="P3978">
        <f t="shared" si="13"/>
        <v>62</v>
      </c>
      <c r="Q3978" t="str">
        <f t="shared" si="16"/>
        <v>theater</v>
      </c>
      <c r="R3978" t="str">
        <f t="shared" si="17"/>
        <v>plays</v>
      </c>
      <c r="S3978" s="9">
        <f t="shared" si="14"/>
        <v>41830.858344907407</v>
      </c>
      <c r="T3978" s="9">
        <f t="shared" si="15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2"/>
        <v>1.45</v>
      </c>
      <c r="P3979">
        <f t="shared" si="13"/>
        <v>217.5</v>
      </c>
      <c r="Q3979" t="str">
        <f t="shared" si="16"/>
        <v>theater</v>
      </c>
      <c r="R3979" t="str">
        <f t="shared" si="17"/>
        <v>plays</v>
      </c>
      <c r="S3979" s="9">
        <f t="shared" si="14"/>
        <v>42543.788564814815</v>
      </c>
      <c r="T3979" s="9">
        <f t="shared" si="15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2"/>
        <v>10.7</v>
      </c>
      <c r="P3980">
        <f t="shared" si="13"/>
        <v>26.75</v>
      </c>
      <c r="Q3980" t="str">
        <f t="shared" si="16"/>
        <v>theater</v>
      </c>
      <c r="R3980" t="str">
        <f t="shared" si="17"/>
        <v>plays</v>
      </c>
      <c r="S3980" s="9">
        <f t="shared" si="14"/>
        <v>41975.642974537041</v>
      </c>
      <c r="T3980" s="9">
        <f t="shared" si="15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2"/>
        <v>1.8333333333333333</v>
      </c>
      <c r="P3981">
        <f t="shared" si="13"/>
        <v>18.333333333333332</v>
      </c>
      <c r="Q3981" t="str">
        <f t="shared" si="16"/>
        <v>theater</v>
      </c>
      <c r="R3981" t="str">
        <f t="shared" si="17"/>
        <v>plays</v>
      </c>
      <c r="S3981" s="9">
        <f t="shared" si="14"/>
        <v>42069.903437500005</v>
      </c>
      <c r="T3981" s="9">
        <f t="shared" si="15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2"/>
        <v>18</v>
      </c>
      <c r="P3982">
        <f t="shared" si="13"/>
        <v>64.285714285714292</v>
      </c>
      <c r="Q3982" t="str">
        <f t="shared" si="16"/>
        <v>theater</v>
      </c>
      <c r="R3982" t="str">
        <f t="shared" si="17"/>
        <v>plays</v>
      </c>
      <c r="S3982" s="9">
        <f t="shared" si="14"/>
        <v>41795.598923611113</v>
      </c>
      <c r="T3982" s="9">
        <f t="shared" si="15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2"/>
        <v>4.083333333333333</v>
      </c>
      <c r="P3983">
        <f t="shared" si="13"/>
        <v>175</v>
      </c>
      <c r="Q3983" t="str">
        <f t="shared" si="16"/>
        <v>theater</v>
      </c>
      <c r="R3983" t="str">
        <f t="shared" si="17"/>
        <v>plays</v>
      </c>
      <c r="S3983" s="9">
        <f t="shared" si="14"/>
        <v>42508.179965277777</v>
      </c>
      <c r="T3983" s="9">
        <f t="shared" si="15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2"/>
        <v>20</v>
      </c>
      <c r="P3984">
        <f t="shared" si="13"/>
        <v>34</v>
      </c>
      <c r="Q3984" t="str">
        <f t="shared" si="16"/>
        <v>theater</v>
      </c>
      <c r="R3984" t="str">
        <f t="shared" si="17"/>
        <v>plays</v>
      </c>
      <c r="S3984" s="9">
        <f t="shared" si="14"/>
        <v>42132.809953703705</v>
      </c>
      <c r="T3984" s="9">
        <f t="shared" si="15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2"/>
        <v>34.802513464991023</v>
      </c>
      <c r="P3985">
        <f t="shared" si="13"/>
        <v>84.282608695652172</v>
      </c>
      <c r="Q3985" t="str">
        <f t="shared" si="16"/>
        <v>theater</v>
      </c>
      <c r="R3985" t="str">
        <f t="shared" si="17"/>
        <v>plays</v>
      </c>
      <c r="S3985" s="9">
        <f t="shared" si="14"/>
        <v>41747.86986111111</v>
      </c>
      <c r="T3985" s="9">
        <f t="shared" si="15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2"/>
        <v>6.333333333333333</v>
      </c>
      <c r="P3986">
        <f t="shared" si="13"/>
        <v>9.5</v>
      </c>
      <c r="Q3986" t="str">
        <f t="shared" si="16"/>
        <v>theater</v>
      </c>
      <c r="R3986" t="str">
        <f t="shared" si="17"/>
        <v>plays</v>
      </c>
      <c r="S3986" s="9">
        <f t="shared" si="14"/>
        <v>41920.963472222218</v>
      </c>
      <c r="T3986" s="9">
        <f t="shared" si="15"/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2"/>
        <v>32.049999999999997</v>
      </c>
      <c r="P3987">
        <f t="shared" si="13"/>
        <v>33.736842105263158</v>
      </c>
      <c r="Q3987" t="str">
        <f t="shared" si="16"/>
        <v>theater</v>
      </c>
      <c r="R3987" t="str">
        <f t="shared" si="17"/>
        <v>plays</v>
      </c>
      <c r="S3987" s="9">
        <f t="shared" si="14"/>
        <v>42399.707407407404</v>
      </c>
      <c r="T3987" s="9">
        <f t="shared" si="15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2"/>
        <v>9.76</v>
      </c>
      <c r="P3988">
        <f t="shared" si="13"/>
        <v>37.53846153846154</v>
      </c>
      <c r="Q3988" t="str">
        <f t="shared" si="16"/>
        <v>theater</v>
      </c>
      <c r="R3988" t="str">
        <f t="shared" si="17"/>
        <v>plays</v>
      </c>
      <c r="S3988" s="9">
        <f t="shared" si="14"/>
        <v>42467.548541666663</v>
      </c>
      <c r="T3988" s="9">
        <f t="shared" si="15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2"/>
        <v>37.75</v>
      </c>
      <c r="P3989">
        <f t="shared" si="13"/>
        <v>11.615384615384615</v>
      </c>
      <c r="Q3989" t="str">
        <f t="shared" si="16"/>
        <v>theater</v>
      </c>
      <c r="R3989" t="str">
        <f t="shared" si="17"/>
        <v>plays</v>
      </c>
      <c r="S3989" s="9">
        <f t="shared" si="14"/>
        <v>41765.92465277778</v>
      </c>
      <c r="T3989" s="9">
        <f t="shared" si="15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2"/>
        <v>2.1333333333333333</v>
      </c>
      <c r="P3990">
        <f t="shared" si="13"/>
        <v>8</v>
      </c>
      <c r="Q3990" t="str">
        <f t="shared" si="16"/>
        <v>theater</v>
      </c>
      <c r="R3990" t="str">
        <f t="shared" si="17"/>
        <v>plays</v>
      </c>
      <c r="S3990" s="9">
        <f t="shared" si="14"/>
        <v>42230.08116898148</v>
      </c>
      <c r="T3990" s="9">
        <f t="shared" si="15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2"/>
        <v>0</v>
      </c>
      <c r="P3991" t="e">
        <f t="shared" si="13"/>
        <v>#DIV/0!</v>
      </c>
      <c r="Q3991" t="str">
        <f t="shared" si="16"/>
        <v>theater</v>
      </c>
      <c r="R3991" t="str">
        <f t="shared" si="17"/>
        <v>plays</v>
      </c>
      <c r="S3991" s="9">
        <f t="shared" si="14"/>
        <v>42286.749780092592</v>
      </c>
      <c r="T3991" s="9">
        <f t="shared" si="15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2"/>
        <v>4.1818181818181817</v>
      </c>
      <c r="P3992">
        <f t="shared" si="13"/>
        <v>23</v>
      </c>
      <c r="Q3992" t="str">
        <f t="shared" si="16"/>
        <v>theater</v>
      </c>
      <c r="R3992" t="str">
        <f t="shared" si="17"/>
        <v>plays</v>
      </c>
      <c r="S3992" s="9">
        <f t="shared" si="14"/>
        <v>42401.672372685185</v>
      </c>
      <c r="T3992" s="9">
        <f t="shared" si="15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2"/>
        <v>20</v>
      </c>
      <c r="P3993">
        <f t="shared" si="13"/>
        <v>100</v>
      </c>
      <c r="Q3993" t="str">
        <f t="shared" si="16"/>
        <v>theater</v>
      </c>
      <c r="R3993" t="str">
        <f t="shared" si="17"/>
        <v>plays</v>
      </c>
      <c r="S3993" s="9">
        <f t="shared" si="14"/>
        <v>42125.644467592589</v>
      </c>
      <c r="T3993" s="9">
        <f t="shared" si="15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2"/>
        <v>5.41</v>
      </c>
      <c r="P3994">
        <f t="shared" si="13"/>
        <v>60.111111111111114</v>
      </c>
      <c r="Q3994" t="str">
        <f t="shared" si="16"/>
        <v>theater</v>
      </c>
      <c r="R3994" t="str">
        <f t="shared" si="17"/>
        <v>plays</v>
      </c>
      <c r="S3994" s="9">
        <f t="shared" si="14"/>
        <v>42289.94049768518</v>
      </c>
      <c r="T3994" s="9">
        <f t="shared" si="15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2"/>
        <v>6.0000000000000001E-3</v>
      </c>
      <c r="P3995">
        <f t="shared" si="13"/>
        <v>3</v>
      </c>
      <c r="Q3995" t="str">
        <f t="shared" si="16"/>
        <v>theater</v>
      </c>
      <c r="R3995" t="str">
        <f t="shared" si="17"/>
        <v>plays</v>
      </c>
      <c r="S3995" s="9">
        <f t="shared" si="14"/>
        <v>42107.864722222221</v>
      </c>
      <c r="T3995" s="9">
        <f t="shared" si="15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2"/>
        <v>0.25</v>
      </c>
      <c r="P3996">
        <f t="shared" si="13"/>
        <v>5</v>
      </c>
      <c r="Q3996" t="str">
        <f t="shared" si="16"/>
        <v>theater</v>
      </c>
      <c r="R3996" t="str">
        <f t="shared" si="17"/>
        <v>plays</v>
      </c>
      <c r="S3996" s="9">
        <f t="shared" si="14"/>
        <v>41809.389930555553</v>
      </c>
      <c r="T3996" s="9">
        <f t="shared" si="15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2"/>
        <v>35</v>
      </c>
      <c r="P3997">
        <f t="shared" si="13"/>
        <v>17.5</v>
      </c>
      <c r="Q3997" t="str">
        <f t="shared" si="16"/>
        <v>theater</v>
      </c>
      <c r="R3997" t="str">
        <f t="shared" si="17"/>
        <v>plays</v>
      </c>
      <c r="S3997" s="9">
        <f t="shared" si="14"/>
        <v>42019.683761574073</v>
      </c>
      <c r="T3997" s="9">
        <f t="shared" si="15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2"/>
        <v>16.566666666666666</v>
      </c>
      <c r="P3998">
        <f t="shared" si="13"/>
        <v>29.235294117647058</v>
      </c>
      <c r="Q3998" t="str">
        <f t="shared" si="16"/>
        <v>theater</v>
      </c>
      <c r="R3998" t="str">
        <f t="shared" si="17"/>
        <v>plays</v>
      </c>
      <c r="S3998" s="9">
        <f t="shared" si="14"/>
        <v>41950.26694444444</v>
      </c>
      <c r="T3998" s="9">
        <f t="shared" si="15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2"/>
        <v>0</v>
      </c>
      <c r="P3999" t="e">
        <f t="shared" si="13"/>
        <v>#DIV/0!</v>
      </c>
      <c r="Q3999" t="str">
        <f t="shared" si="16"/>
        <v>theater</v>
      </c>
      <c r="R3999" t="str">
        <f t="shared" si="17"/>
        <v>plays</v>
      </c>
      <c r="S3999" s="9">
        <f t="shared" si="14"/>
        <v>42069.391446759255</v>
      </c>
      <c r="T3999" s="9">
        <f t="shared" si="15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2"/>
        <v>57.2</v>
      </c>
      <c r="P4000">
        <f t="shared" si="13"/>
        <v>59.583333333333336</v>
      </c>
      <c r="Q4000" t="str">
        <f t="shared" si="16"/>
        <v>theater</v>
      </c>
      <c r="R4000" t="str">
        <f t="shared" si="17"/>
        <v>plays</v>
      </c>
      <c r="S4000" s="9">
        <f t="shared" si="14"/>
        <v>42061.963263888887</v>
      </c>
      <c r="T4000" s="9">
        <f t="shared" si="15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2"/>
        <v>16.514285714285716</v>
      </c>
      <c r="P4001">
        <f t="shared" si="13"/>
        <v>82.571428571428569</v>
      </c>
      <c r="Q4001" t="str">
        <f t="shared" si="16"/>
        <v>theater</v>
      </c>
      <c r="R4001" t="str">
        <f t="shared" si="17"/>
        <v>plays</v>
      </c>
      <c r="S4001" s="9">
        <f t="shared" si="14"/>
        <v>41842.828680555554</v>
      </c>
      <c r="T4001" s="9">
        <f t="shared" si="15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2"/>
        <v>0.125</v>
      </c>
      <c r="P4002">
        <f t="shared" si="13"/>
        <v>10</v>
      </c>
      <c r="Q4002" t="str">
        <f t="shared" si="16"/>
        <v>theater</v>
      </c>
      <c r="R4002" t="str">
        <f t="shared" si="17"/>
        <v>plays</v>
      </c>
      <c r="S4002" s="9">
        <f t="shared" si="14"/>
        <v>42437.64534722222</v>
      </c>
      <c r="T4002" s="9">
        <f t="shared" si="15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2"/>
        <v>37.75</v>
      </c>
      <c r="P4003">
        <f t="shared" si="13"/>
        <v>32.357142857142854</v>
      </c>
      <c r="Q4003" t="str">
        <f t="shared" si="16"/>
        <v>theater</v>
      </c>
      <c r="R4003" t="str">
        <f t="shared" si="17"/>
        <v>plays</v>
      </c>
      <c r="S4003" s="9">
        <f t="shared" si="14"/>
        <v>42775.964212962965</v>
      </c>
      <c r="T4003" s="9">
        <f t="shared" si="15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2"/>
        <v>1.84</v>
      </c>
      <c r="P4004">
        <f t="shared" si="13"/>
        <v>5.75</v>
      </c>
      <c r="Q4004" t="str">
        <f t="shared" si="16"/>
        <v>theater</v>
      </c>
      <c r="R4004" t="str">
        <f t="shared" si="17"/>
        <v>plays</v>
      </c>
      <c r="S4004" s="9">
        <f t="shared" si="14"/>
        <v>41879.043530092589</v>
      </c>
      <c r="T4004" s="9">
        <f t="shared" si="15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2"/>
        <v>10.050000000000001</v>
      </c>
      <c r="P4005">
        <f t="shared" si="13"/>
        <v>100.5</v>
      </c>
      <c r="Q4005" t="str">
        <f t="shared" si="16"/>
        <v>theater</v>
      </c>
      <c r="R4005" t="str">
        <f t="shared" si="17"/>
        <v>plays</v>
      </c>
      <c r="S4005" s="9">
        <f t="shared" si="14"/>
        <v>42020.587349537032</v>
      </c>
      <c r="T4005" s="9">
        <f t="shared" si="15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2"/>
        <v>0.2</v>
      </c>
      <c r="P4006">
        <f t="shared" si="13"/>
        <v>1</v>
      </c>
      <c r="Q4006" t="str">
        <f t="shared" si="16"/>
        <v>theater</v>
      </c>
      <c r="R4006" t="str">
        <f t="shared" si="17"/>
        <v>plays</v>
      </c>
      <c r="S4006" s="9">
        <f t="shared" si="14"/>
        <v>41890.16269675926</v>
      </c>
      <c r="T4006" s="9">
        <f t="shared" si="15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2"/>
        <v>1.3333333333333333</v>
      </c>
      <c r="P4007">
        <f t="shared" si="13"/>
        <v>20</v>
      </c>
      <c r="Q4007" t="str">
        <f t="shared" si="16"/>
        <v>theater</v>
      </c>
      <c r="R4007" t="str">
        <f t="shared" si="17"/>
        <v>plays</v>
      </c>
      <c r="S4007" s="9">
        <f t="shared" si="14"/>
        <v>41872.807696759257</v>
      </c>
      <c r="T4007" s="9">
        <f t="shared" si="15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2"/>
        <v>6.6666666666666671E-3</v>
      </c>
      <c r="P4008">
        <f t="shared" si="13"/>
        <v>2</v>
      </c>
      <c r="Q4008" t="str">
        <f t="shared" si="16"/>
        <v>theater</v>
      </c>
      <c r="R4008" t="str">
        <f t="shared" si="17"/>
        <v>plays</v>
      </c>
      <c r="S4008" s="9">
        <f t="shared" si="14"/>
        <v>42391.772997685184</v>
      </c>
      <c r="T4008" s="9">
        <f t="shared" si="15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2"/>
        <v>0.25</v>
      </c>
      <c r="P4009">
        <f t="shared" si="13"/>
        <v>5</v>
      </c>
      <c r="Q4009" t="str">
        <f t="shared" si="16"/>
        <v>theater</v>
      </c>
      <c r="R4009" t="str">
        <f t="shared" si="17"/>
        <v>plays</v>
      </c>
      <c r="S4009" s="9">
        <f t="shared" si="14"/>
        <v>41848.772928240738</v>
      </c>
      <c r="T4009" s="9">
        <f t="shared" si="15"/>
        <v>41877.686111111114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2"/>
        <v>6</v>
      </c>
      <c r="P4010">
        <f t="shared" si="13"/>
        <v>15</v>
      </c>
      <c r="Q4010" t="str">
        <f t="shared" si="16"/>
        <v>theater</v>
      </c>
      <c r="R4010" t="str">
        <f t="shared" si="17"/>
        <v>plays</v>
      </c>
      <c r="S4010" s="9">
        <f t="shared" si="14"/>
        <v>42177.964201388888</v>
      </c>
      <c r="T4010" s="9">
        <f t="shared" si="15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2"/>
        <v>3.8860103626943006</v>
      </c>
      <c r="P4011">
        <f t="shared" si="13"/>
        <v>25</v>
      </c>
      <c r="Q4011" t="str">
        <f t="shared" si="16"/>
        <v>theater</v>
      </c>
      <c r="R4011" t="str">
        <f t="shared" si="17"/>
        <v>plays</v>
      </c>
      <c r="S4011" s="9">
        <f t="shared" si="14"/>
        <v>41851.700925925928</v>
      </c>
      <c r="T4011" s="9">
        <f t="shared" si="15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2"/>
        <v>24.194444444444443</v>
      </c>
      <c r="P4012">
        <f t="shared" si="13"/>
        <v>45.842105263157897</v>
      </c>
      <c r="Q4012" t="str">
        <f t="shared" si="16"/>
        <v>theater</v>
      </c>
      <c r="R4012" t="str">
        <f t="shared" si="17"/>
        <v>plays</v>
      </c>
      <c r="S4012" s="9">
        <f t="shared" si="14"/>
        <v>41921.770439814813</v>
      </c>
      <c r="T4012" s="9">
        <f t="shared" si="15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2"/>
        <v>7.6</v>
      </c>
      <c r="P4013">
        <f t="shared" si="13"/>
        <v>4.75</v>
      </c>
      <c r="Q4013" t="str">
        <f t="shared" si="16"/>
        <v>theater</v>
      </c>
      <c r="R4013" t="str">
        <f t="shared" si="17"/>
        <v>plays</v>
      </c>
      <c r="S4013" s="9">
        <f t="shared" si="14"/>
        <v>42002.54488425926</v>
      </c>
      <c r="T4013" s="9">
        <f t="shared" si="15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2"/>
        <v>0</v>
      </c>
      <c r="P4014" t="e">
        <f t="shared" si="13"/>
        <v>#DIV/0!</v>
      </c>
      <c r="Q4014" t="str">
        <f t="shared" si="16"/>
        <v>theater</v>
      </c>
      <c r="R4014" t="str">
        <f t="shared" si="17"/>
        <v>plays</v>
      </c>
      <c r="S4014" s="9">
        <f t="shared" si="14"/>
        <v>42096.544548611113</v>
      </c>
      <c r="T4014" s="9">
        <f t="shared" si="15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2"/>
        <v>1.3</v>
      </c>
      <c r="P4015">
        <f t="shared" si="13"/>
        <v>13</v>
      </c>
      <c r="Q4015" t="str">
        <f t="shared" si="16"/>
        <v>theater</v>
      </c>
      <c r="R4015" t="str">
        <f t="shared" si="17"/>
        <v>plays</v>
      </c>
      <c r="S4015" s="9">
        <f t="shared" si="14"/>
        <v>42021.301192129627</v>
      </c>
      <c r="T4015" s="9">
        <f t="shared" si="15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2"/>
        <v>0</v>
      </c>
      <c r="P4016" t="e">
        <f t="shared" si="13"/>
        <v>#DIV/0!</v>
      </c>
      <c r="Q4016" t="str">
        <f t="shared" si="16"/>
        <v>theater</v>
      </c>
      <c r="R4016" t="str">
        <f t="shared" si="17"/>
        <v>plays</v>
      </c>
      <c r="S4016" s="9">
        <f t="shared" si="14"/>
        <v>42419.246168981481</v>
      </c>
      <c r="T4016" s="9">
        <f t="shared" si="15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2"/>
        <v>1.4285714285714285E-2</v>
      </c>
      <c r="P4017">
        <f t="shared" si="13"/>
        <v>1</v>
      </c>
      <c r="Q4017" t="str">
        <f t="shared" si="16"/>
        <v>theater</v>
      </c>
      <c r="R4017" t="str">
        <f t="shared" si="17"/>
        <v>plays</v>
      </c>
      <c r="S4017" s="9">
        <f t="shared" si="14"/>
        <v>42174.780821759254</v>
      </c>
      <c r="T4017" s="9">
        <f t="shared" si="15"/>
        <v>42204.780821759254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2"/>
        <v>14</v>
      </c>
      <c r="P4018">
        <f t="shared" si="13"/>
        <v>10</v>
      </c>
      <c r="Q4018" t="str">
        <f t="shared" si="16"/>
        <v>theater</v>
      </c>
      <c r="R4018" t="str">
        <f t="shared" si="17"/>
        <v>plays</v>
      </c>
      <c r="S4018" s="9">
        <f t="shared" si="14"/>
        <v>41869.872685185182</v>
      </c>
      <c r="T4018" s="9">
        <f t="shared" si="15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2"/>
        <v>1.05</v>
      </c>
      <c r="P4019">
        <f t="shared" si="13"/>
        <v>52.5</v>
      </c>
      <c r="Q4019" t="str">
        <f t="shared" si="16"/>
        <v>theater</v>
      </c>
      <c r="R4019" t="str">
        <f t="shared" si="17"/>
        <v>plays</v>
      </c>
      <c r="S4019" s="9">
        <f t="shared" si="14"/>
        <v>41856.672152777777</v>
      </c>
      <c r="T4019" s="9">
        <f t="shared" si="15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2"/>
        <v>8.6666666666666661</v>
      </c>
      <c r="P4020">
        <f t="shared" si="13"/>
        <v>32.5</v>
      </c>
      <c r="Q4020" t="str">
        <f t="shared" si="16"/>
        <v>theater</v>
      </c>
      <c r="R4020" t="str">
        <f t="shared" si="17"/>
        <v>plays</v>
      </c>
      <c r="S4020" s="9">
        <f t="shared" si="14"/>
        <v>42620.91097222222</v>
      </c>
      <c r="T4020" s="9">
        <f t="shared" si="15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2"/>
        <v>0.82857142857142863</v>
      </c>
      <c r="P4021">
        <f t="shared" si="13"/>
        <v>7.25</v>
      </c>
      <c r="Q4021" t="str">
        <f t="shared" si="16"/>
        <v>theater</v>
      </c>
      <c r="R4021" t="str">
        <f t="shared" si="17"/>
        <v>plays</v>
      </c>
      <c r="S4021" s="9">
        <f t="shared" si="14"/>
        <v>42417.675879629634</v>
      </c>
      <c r="T4021" s="9">
        <f t="shared" si="15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2"/>
        <v>16.666666666666668</v>
      </c>
      <c r="P4022">
        <f t="shared" si="13"/>
        <v>33.333333333333336</v>
      </c>
      <c r="Q4022" t="str">
        <f t="shared" si="16"/>
        <v>theater</v>
      </c>
      <c r="R4022" t="str">
        <f t="shared" si="17"/>
        <v>plays</v>
      </c>
      <c r="S4022" s="9">
        <f t="shared" si="14"/>
        <v>42057.190960648149</v>
      </c>
      <c r="T4022" s="9">
        <f t="shared" si="15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2"/>
        <v>0.83333333333333337</v>
      </c>
      <c r="P4023">
        <f t="shared" si="13"/>
        <v>62.5</v>
      </c>
      <c r="Q4023" t="str">
        <f t="shared" si="16"/>
        <v>theater</v>
      </c>
      <c r="R4023" t="str">
        <f t="shared" si="17"/>
        <v>plays</v>
      </c>
      <c r="S4023" s="9">
        <f t="shared" si="14"/>
        <v>41878.911550925928</v>
      </c>
      <c r="T4023" s="9">
        <f t="shared" si="15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2"/>
        <v>69.561111111111117</v>
      </c>
      <c r="P4024">
        <f t="shared" si="13"/>
        <v>63.558375634517766</v>
      </c>
      <c r="Q4024" t="str">
        <f t="shared" si="16"/>
        <v>theater</v>
      </c>
      <c r="R4024" t="str">
        <f t="shared" si="17"/>
        <v>plays</v>
      </c>
      <c r="S4024" s="9">
        <f t="shared" si="14"/>
        <v>41990.584108796291</v>
      </c>
      <c r="T4024" s="9">
        <f t="shared" si="15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2"/>
        <v>0</v>
      </c>
      <c r="P4025" t="e">
        <f t="shared" si="13"/>
        <v>#DIV/0!</v>
      </c>
      <c r="Q4025" t="str">
        <f t="shared" si="16"/>
        <v>theater</v>
      </c>
      <c r="R4025" t="str">
        <f t="shared" si="17"/>
        <v>plays</v>
      </c>
      <c r="S4025" s="9">
        <f t="shared" si="14"/>
        <v>42408.999571759254</v>
      </c>
      <c r="T4025" s="9">
        <f t="shared" si="15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2"/>
        <v>1.25</v>
      </c>
      <c r="P4026">
        <f t="shared" si="13"/>
        <v>10</v>
      </c>
      <c r="Q4026" t="str">
        <f t="shared" si="16"/>
        <v>theater</v>
      </c>
      <c r="R4026" t="str">
        <f t="shared" si="17"/>
        <v>plays</v>
      </c>
      <c r="S4026" s="9">
        <f t="shared" si="14"/>
        <v>42217.670104166667</v>
      </c>
      <c r="T4026" s="9">
        <f t="shared" si="15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2"/>
        <v>5</v>
      </c>
      <c r="P4027">
        <f t="shared" si="13"/>
        <v>62.5</v>
      </c>
      <c r="Q4027" t="str">
        <f t="shared" si="16"/>
        <v>theater</v>
      </c>
      <c r="R4027" t="str">
        <f t="shared" si="17"/>
        <v>plays</v>
      </c>
      <c r="S4027" s="9">
        <f t="shared" si="14"/>
        <v>42151.237685185188</v>
      </c>
      <c r="T4027" s="9">
        <f t="shared" si="15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2"/>
        <v>0</v>
      </c>
      <c r="P4028" t="e">
        <f t="shared" si="13"/>
        <v>#DIV/0!</v>
      </c>
      <c r="Q4028" t="str">
        <f t="shared" si="16"/>
        <v>theater</v>
      </c>
      <c r="R4028" t="str">
        <f t="shared" si="17"/>
        <v>plays</v>
      </c>
      <c r="S4028" s="9">
        <f t="shared" si="14"/>
        <v>42282.655543981484</v>
      </c>
      <c r="T4028" s="9">
        <f t="shared" si="15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2"/>
        <v>7.166666666666667</v>
      </c>
      <c r="P4029">
        <f t="shared" si="13"/>
        <v>30.714285714285715</v>
      </c>
      <c r="Q4029" t="str">
        <f t="shared" si="16"/>
        <v>theater</v>
      </c>
      <c r="R4029" t="str">
        <f t="shared" si="17"/>
        <v>plays</v>
      </c>
      <c r="S4029" s="9">
        <f t="shared" si="14"/>
        <v>42768.97084490741</v>
      </c>
      <c r="T4029" s="9">
        <f t="shared" si="15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2"/>
        <v>28.05</v>
      </c>
      <c r="P4030">
        <f t="shared" si="13"/>
        <v>51</v>
      </c>
      <c r="Q4030" t="str">
        <f t="shared" si="16"/>
        <v>theater</v>
      </c>
      <c r="R4030" t="str">
        <f t="shared" si="17"/>
        <v>plays</v>
      </c>
      <c r="S4030" s="9">
        <f t="shared" si="14"/>
        <v>41765.938657407409</v>
      </c>
      <c r="T4030" s="9">
        <f t="shared" si="15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2"/>
        <v>0</v>
      </c>
      <c r="P4031" t="e">
        <f t="shared" si="13"/>
        <v>#DIV/0!</v>
      </c>
      <c r="Q4031" t="str">
        <f t="shared" si="16"/>
        <v>theater</v>
      </c>
      <c r="R4031" t="str">
        <f t="shared" si="17"/>
        <v>plays</v>
      </c>
      <c r="S4031" s="9">
        <f t="shared" si="14"/>
        <v>42322.025115740747</v>
      </c>
      <c r="T4031" s="9">
        <f t="shared" si="15"/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2"/>
        <v>16</v>
      </c>
      <c r="P4032">
        <f t="shared" si="13"/>
        <v>66.666666666666671</v>
      </c>
      <c r="Q4032" t="str">
        <f t="shared" si="16"/>
        <v>theater</v>
      </c>
      <c r="R4032" t="str">
        <f t="shared" si="17"/>
        <v>plays</v>
      </c>
      <c r="S4032" s="9">
        <f t="shared" si="14"/>
        <v>42374.655081018514</v>
      </c>
      <c r="T4032" s="9">
        <f t="shared" si="15"/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2"/>
        <v>0</v>
      </c>
      <c r="P4033" t="e">
        <f t="shared" si="13"/>
        <v>#DIV/0!</v>
      </c>
      <c r="Q4033" t="str">
        <f t="shared" si="16"/>
        <v>theater</v>
      </c>
      <c r="R4033" t="str">
        <f t="shared" si="17"/>
        <v>plays</v>
      </c>
      <c r="S4033" s="9">
        <f t="shared" si="14"/>
        <v>41941.585231481484</v>
      </c>
      <c r="T4033" s="9">
        <f t="shared" si="15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18">IF($D4034=0,0,$E4034*100/$D4034)</f>
        <v>6.8287037037037033</v>
      </c>
      <c r="P4034">
        <f t="shared" ref="P4034:P4097" si="19">$E4034/$L4034</f>
        <v>59</v>
      </c>
      <c r="Q4034" t="str">
        <f t="shared" si="16"/>
        <v>theater</v>
      </c>
      <c r="R4034" t="str">
        <f t="shared" si="17"/>
        <v>plays</v>
      </c>
      <c r="S4034" s="9">
        <f t="shared" ref="S4034:S4097" si="20">((($J4034/60)/60)/24)+DATE(1970,1,1)</f>
        <v>42293.809212962966</v>
      </c>
      <c r="T4034" s="9">
        <f t="shared" ref="T4034:T4097" si="21">((($I4034/60)/60)/24)+DATE(1970,1,1)</f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18"/>
        <v>25.698702928870294</v>
      </c>
      <c r="P4035">
        <f t="shared" si="19"/>
        <v>65.340319148936175</v>
      </c>
      <c r="Q4035" t="str">
        <f t="shared" ref="Q4035:Q4098" si="22">LEFT($N4035,SEARCH("/",$N4035) - 1)</f>
        <v>theater</v>
      </c>
      <c r="R4035" t="str">
        <f t="shared" ref="R4035:R4098" si="23">RIGHT($N4035,LEN($N4035) - SEARCH("/",$N4035))</f>
        <v>plays</v>
      </c>
      <c r="S4035" s="9">
        <f t="shared" si="20"/>
        <v>42614.268796296295</v>
      </c>
      <c r="T4035" s="9">
        <f t="shared" si="21"/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8"/>
        <v>1.4814814814814814</v>
      </c>
      <c r="P4036">
        <f t="shared" si="19"/>
        <v>100</v>
      </c>
      <c r="Q4036" t="str">
        <f t="shared" si="22"/>
        <v>theater</v>
      </c>
      <c r="R4036" t="str">
        <f t="shared" si="23"/>
        <v>plays</v>
      </c>
      <c r="S4036" s="9">
        <f t="shared" si="20"/>
        <v>42067.947337962964</v>
      </c>
      <c r="T4036" s="9">
        <f t="shared" si="21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8"/>
        <v>36.85</v>
      </c>
      <c r="P4037">
        <f t="shared" si="19"/>
        <v>147.4</v>
      </c>
      <c r="Q4037" t="str">
        <f t="shared" si="22"/>
        <v>theater</v>
      </c>
      <c r="R4037" t="str">
        <f t="shared" si="23"/>
        <v>plays</v>
      </c>
      <c r="S4037" s="9">
        <f t="shared" si="20"/>
        <v>41903.882951388885</v>
      </c>
      <c r="T4037" s="9">
        <f t="shared" si="21"/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8"/>
        <v>47.05</v>
      </c>
      <c r="P4038">
        <f t="shared" si="19"/>
        <v>166.05882352941177</v>
      </c>
      <c r="Q4038" t="str">
        <f t="shared" si="22"/>
        <v>theater</v>
      </c>
      <c r="R4038" t="str">
        <f t="shared" si="23"/>
        <v>plays</v>
      </c>
      <c r="S4038" s="9">
        <f t="shared" si="20"/>
        <v>41804.937083333331</v>
      </c>
      <c r="T4038" s="9">
        <f t="shared" si="21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8"/>
        <v>11.428571428571429</v>
      </c>
      <c r="P4039">
        <f t="shared" si="19"/>
        <v>40</v>
      </c>
      <c r="Q4039" t="str">
        <f t="shared" si="22"/>
        <v>theater</v>
      </c>
      <c r="R4039" t="str">
        <f t="shared" si="23"/>
        <v>plays</v>
      </c>
      <c r="S4039" s="9">
        <f t="shared" si="20"/>
        <v>42497.070775462969</v>
      </c>
      <c r="T4039" s="9">
        <f t="shared" si="21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8"/>
        <v>12.04</v>
      </c>
      <c r="P4040">
        <f t="shared" si="19"/>
        <v>75.25</v>
      </c>
      <c r="Q4040" t="str">
        <f t="shared" si="22"/>
        <v>theater</v>
      </c>
      <c r="R4040" t="str">
        <f t="shared" si="23"/>
        <v>plays</v>
      </c>
      <c r="S4040" s="9">
        <f t="shared" si="20"/>
        <v>41869.798726851855</v>
      </c>
      <c r="T4040" s="9">
        <f t="shared" si="21"/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8"/>
        <v>60</v>
      </c>
      <c r="P4041">
        <f t="shared" si="19"/>
        <v>60</v>
      </c>
      <c r="Q4041" t="str">
        <f t="shared" si="22"/>
        <v>theater</v>
      </c>
      <c r="R4041" t="str">
        <f t="shared" si="23"/>
        <v>plays</v>
      </c>
      <c r="S4041" s="9">
        <f t="shared" si="20"/>
        <v>42305.670914351853</v>
      </c>
      <c r="T4041" s="9">
        <f t="shared" si="21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8"/>
        <v>31.25</v>
      </c>
      <c r="P4042">
        <f t="shared" si="19"/>
        <v>1250</v>
      </c>
      <c r="Q4042" t="str">
        <f t="shared" si="22"/>
        <v>theater</v>
      </c>
      <c r="R4042" t="str">
        <f t="shared" si="23"/>
        <v>plays</v>
      </c>
      <c r="S4042" s="9">
        <f t="shared" si="20"/>
        <v>42144.231527777782</v>
      </c>
      <c r="T4042" s="9">
        <f t="shared" si="21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8"/>
        <v>0.42</v>
      </c>
      <c r="P4043">
        <f t="shared" si="19"/>
        <v>10.5</v>
      </c>
      <c r="Q4043" t="str">
        <f t="shared" si="22"/>
        <v>theater</v>
      </c>
      <c r="R4043" t="str">
        <f t="shared" si="23"/>
        <v>plays</v>
      </c>
      <c r="S4043" s="9">
        <f t="shared" si="20"/>
        <v>42559.474004629628</v>
      </c>
      <c r="T4043" s="9">
        <f t="shared" si="21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8"/>
        <v>0.21</v>
      </c>
      <c r="P4044">
        <f t="shared" si="19"/>
        <v>7</v>
      </c>
      <c r="Q4044" t="str">
        <f t="shared" si="22"/>
        <v>theater</v>
      </c>
      <c r="R4044" t="str">
        <f t="shared" si="23"/>
        <v>plays</v>
      </c>
      <c r="S4044" s="9">
        <f t="shared" si="20"/>
        <v>41995.084074074075</v>
      </c>
      <c r="T4044" s="9">
        <f t="shared" si="21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8"/>
        <v>0</v>
      </c>
      <c r="P4045" t="e">
        <f t="shared" si="19"/>
        <v>#DIV/0!</v>
      </c>
      <c r="Q4045" t="str">
        <f t="shared" si="22"/>
        <v>theater</v>
      </c>
      <c r="R4045" t="str">
        <f t="shared" si="23"/>
        <v>plays</v>
      </c>
      <c r="S4045" s="9">
        <f t="shared" si="20"/>
        <v>41948.957465277781</v>
      </c>
      <c r="T4045" s="9">
        <f t="shared" si="21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8"/>
        <v>37.5</v>
      </c>
      <c r="P4046">
        <f t="shared" si="19"/>
        <v>56.25</v>
      </c>
      <c r="Q4046" t="str">
        <f t="shared" si="22"/>
        <v>theater</v>
      </c>
      <c r="R4046" t="str">
        <f t="shared" si="23"/>
        <v>plays</v>
      </c>
      <c r="S4046" s="9">
        <f t="shared" si="20"/>
        <v>42074.219699074078</v>
      </c>
      <c r="T4046" s="9">
        <f t="shared" si="21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8"/>
        <v>0.02</v>
      </c>
      <c r="P4047">
        <f t="shared" si="19"/>
        <v>1</v>
      </c>
      <c r="Q4047" t="str">
        <f t="shared" si="22"/>
        <v>theater</v>
      </c>
      <c r="R4047" t="str">
        <f t="shared" si="23"/>
        <v>plays</v>
      </c>
      <c r="S4047" s="9">
        <f t="shared" si="20"/>
        <v>41842.201261574075</v>
      </c>
      <c r="T4047" s="9">
        <f t="shared" si="21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8"/>
        <v>8.2142857142857135</v>
      </c>
      <c r="P4048">
        <f t="shared" si="19"/>
        <v>38.333333333333336</v>
      </c>
      <c r="Q4048" t="str">
        <f t="shared" si="22"/>
        <v>theater</v>
      </c>
      <c r="R4048" t="str">
        <f t="shared" si="23"/>
        <v>plays</v>
      </c>
      <c r="S4048" s="9">
        <f t="shared" si="20"/>
        <v>41904.650578703702</v>
      </c>
      <c r="T4048" s="9">
        <f t="shared" si="21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8"/>
        <v>2.2000000000000002</v>
      </c>
      <c r="P4049">
        <f t="shared" si="19"/>
        <v>27.5</v>
      </c>
      <c r="Q4049" t="str">
        <f t="shared" si="22"/>
        <v>theater</v>
      </c>
      <c r="R4049" t="str">
        <f t="shared" si="23"/>
        <v>plays</v>
      </c>
      <c r="S4049" s="9">
        <f t="shared" si="20"/>
        <v>41991.022488425922</v>
      </c>
      <c r="T4049" s="9">
        <f t="shared" si="21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8"/>
        <v>17.652941176470588</v>
      </c>
      <c r="P4050">
        <f t="shared" si="19"/>
        <v>32.978021978021978</v>
      </c>
      <c r="Q4050" t="str">
        <f t="shared" si="22"/>
        <v>theater</v>
      </c>
      <c r="R4050" t="str">
        <f t="shared" si="23"/>
        <v>plays</v>
      </c>
      <c r="S4050" s="9">
        <f t="shared" si="20"/>
        <v>42436.509108796294</v>
      </c>
      <c r="T4050" s="9">
        <f t="shared" si="21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8"/>
        <v>0.08</v>
      </c>
      <c r="P4051">
        <f t="shared" si="19"/>
        <v>16</v>
      </c>
      <c r="Q4051" t="str">
        <f t="shared" si="22"/>
        <v>theater</v>
      </c>
      <c r="R4051" t="str">
        <f t="shared" si="23"/>
        <v>plays</v>
      </c>
      <c r="S4051" s="9">
        <f t="shared" si="20"/>
        <v>42169.958506944444</v>
      </c>
      <c r="T4051" s="9">
        <f t="shared" si="21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8"/>
        <v>6.6666666666666666E-2</v>
      </c>
      <c r="P4052">
        <f t="shared" si="19"/>
        <v>1</v>
      </c>
      <c r="Q4052" t="str">
        <f t="shared" si="22"/>
        <v>theater</v>
      </c>
      <c r="R4052" t="str">
        <f t="shared" si="23"/>
        <v>plays</v>
      </c>
      <c r="S4052" s="9">
        <f t="shared" si="20"/>
        <v>41905.636469907404</v>
      </c>
      <c r="T4052" s="9">
        <f t="shared" si="21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8"/>
        <v>0</v>
      </c>
      <c r="P4053" t="e">
        <f t="shared" si="19"/>
        <v>#DIV/0!</v>
      </c>
      <c r="Q4053" t="str">
        <f t="shared" si="22"/>
        <v>theater</v>
      </c>
      <c r="R4053" t="str">
        <f t="shared" si="23"/>
        <v>plays</v>
      </c>
      <c r="S4053" s="9">
        <f t="shared" si="20"/>
        <v>41761.810150462967</v>
      </c>
      <c r="T4053" s="9">
        <f t="shared" si="21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8"/>
        <v>37.533333333333331</v>
      </c>
      <c r="P4054">
        <f t="shared" si="19"/>
        <v>86.615384615384613</v>
      </c>
      <c r="Q4054" t="str">
        <f t="shared" si="22"/>
        <v>theater</v>
      </c>
      <c r="R4054" t="str">
        <f t="shared" si="23"/>
        <v>plays</v>
      </c>
      <c r="S4054" s="9">
        <f t="shared" si="20"/>
        <v>41865.878657407404</v>
      </c>
      <c r="T4054" s="9">
        <f t="shared" si="21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8"/>
        <v>22</v>
      </c>
      <c r="P4055">
        <f t="shared" si="19"/>
        <v>55</v>
      </c>
      <c r="Q4055" t="str">
        <f t="shared" si="22"/>
        <v>theater</v>
      </c>
      <c r="R4055" t="str">
        <f t="shared" si="23"/>
        <v>plays</v>
      </c>
      <c r="S4055" s="9">
        <f t="shared" si="20"/>
        <v>41928.690138888887</v>
      </c>
      <c r="T4055" s="9">
        <f t="shared" si="21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8"/>
        <v>0</v>
      </c>
      <c r="P4056" t="e">
        <f t="shared" si="19"/>
        <v>#DIV/0!</v>
      </c>
      <c r="Q4056" t="str">
        <f t="shared" si="22"/>
        <v>theater</v>
      </c>
      <c r="R4056" t="str">
        <f t="shared" si="23"/>
        <v>plays</v>
      </c>
      <c r="S4056" s="9">
        <f t="shared" si="20"/>
        <v>42613.841261574074</v>
      </c>
      <c r="T4056" s="9">
        <f t="shared" si="21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8"/>
        <v>17.62</v>
      </c>
      <c r="P4057">
        <f t="shared" si="19"/>
        <v>41.952380952380949</v>
      </c>
      <c r="Q4057" t="str">
        <f t="shared" si="22"/>
        <v>theater</v>
      </c>
      <c r="R4057" t="str">
        <f t="shared" si="23"/>
        <v>plays</v>
      </c>
      <c r="S4057" s="9">
        <f t="shared" si="20"/>
        <v>41779.648506944446</v>
      </c>
      <c r="T4057" s="9">
        <f t="shared" si="21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8"/>
        <v>53</v>
      </c>
      <c r="P4058">
        <f t="shared" si="19"/>
        <v>88.333333333333329</v>
      </c>
      <c r="Q4058" t="str">
        <f t="shared" si="22"/>
        <v>theater</v>
      </c>
      <c r="R4058" t="str">
        <f t="shared" si="23"/>
        <v>plays</v>
      </c>
      <c r="S4058" s="9">
        <f t="shared" si="20"/>
        <v>42534.933321759265</v>
      </c>
      <c r="T4058" s="9">
        <f t="shared" si="21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8"/>
        <v>22.142857142857142</v>
      </c>
      <c r="P4059">
        <f t="shared" si="19"/>
        <v>129.16666666666666</v>
      </c>
      <c r="Q4059" t="str">
        <f t="shared" si="22"/>
        <v>theater</v>
      </c>
      <c r="R4059" t="str">
        <f t="shared" si="23"/>
        <v>plays</v>
      </c>
      <c r="S4059" s="9">
        <f t="shared" si="20"/>
        <v>42310.968518518523</v>
      </c>
      <c r="T4059" s="9">
        <f t="shared" si="21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8"/>
        <v>2.5333333333333332</v>
      </c>
      <c r="P4060">
        <f t="shared" si="19"/>
        <v>23.75</v>
      </c>
      <c r="Q4060" t="str">
        <f t="shared" si="22"/>
        <v>theater</v>
      </c>
      <c r="R4060" t="str">
        <f t="shared" si="23"/>
        <v>plays</v>
      </c>
      <c r="S4060" s="9">
        <f t="shared" si="20"/>
        <v>42446.060694444444</v>
      </c>
      <c r="T4060" s="9">
        <f t="shared" si="21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8"/>
        <v>2.5</v>
      </c>
      <c r="P4061">
        <f t="shared" si="19"/>
        <v>35.714285714285715</v>
      </c>
      <c r="Q4061" t="str">
        <f t="shared" si="22"/>
        <v>theater</v>
      </c>
      <c r="R4061" t="str">
        <f t="shared" si="23"/>
        <v>plays</v>
      </c>
      <c r="S4061" s="9">
        <f t="shared" si="20"/>
        <v>41866.640648148146</v>
      </c>
      <c r="T4061" s="9">
        <f t="shared" si="21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8"/>
        <v>2.85</v>
      </c>
      <c r="P4062">
        <f t="shared" si="19"/>
        <v>57</v>
      </c>
      <c r="Q4062" t="str">
        <f t="shared" si="22"/>
        <v>theater</v>
      </c>
      <c r="R4062" t="str">
        <f t="shared" si="23"/>
        <v>plays</v>
      </c>
      <c r="S4062" s="9">
        <f t="shared" si="20"/>
        <v>41779.695092592592</v>
      </c>
      <c r="T4062" s="9">
        <f t="shared" si="21"/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8"/>
        <v>0</v>
      </c>
      <c r="P4063" t="e">
        <f t="shared" si="19"/>
        <v>#DIV/0!</v>
      </c>
      <c r="Q4063" t="str">
        <f t="shared" si="22"/>
        <v>theater</v>
      </c>
      <c r="R4063" t="str">
        <f t="shared" si="23"/>
        <v>plays</v>
      </c>
      <c r="S4063" s="9">
        <f t="shared" si="20"/>
        <v>42421.141469907408</v>
      </c>
      <c r="T4063" s="9">
        <f t="shared" si="21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8"/>
        <v>2.4500000000000002</v>
      </c>
      <c r="P4064">
        <f t="shared" si="19"/>
        <v>163.33333333333334</v>
      </c>
      <c r="Q4064" t="str">
        <f t="shared" si="22"/>
        <v>theater</v>
      </c>
      <c r="R4064" t="str">
        <f t="shared" si="23"/>
        <v>plays</v>
      </c>
      <c r="S4064" s="9">
        <f t="shared" si="20"/>
        <v>42523.739212962959</v>
      </c>
      <c r="T4064" s="9">
        <f t="shared" si="21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8"/>
        <v>1.4210526315789473</v>
      </c>
      <c r="P4065">
        <f t="shared" si="19"/>
        <v>15</v>
      </c>
      <c r="Q4065" t="str">
        <f t="shared" si="22"/>
        <v>theater</v>
      </c>
      <c r="R4065" t="str">
        <f t="shared" si="23"/>
        <v>plays</v>
      </c>
      <c r="S4065" s="9">
        <f t="shared" si="20"/>
        <v>41787.681527777779</v>
      </c>
      <c r="T4065" s="9">
        <f t="shared" si="21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8"/>
        <v>19.25</v>
      </c>
      <c r="P4066">
        <f t="shared" si="19"/>
        <v>64.166666666666671</v>
      </c>
      <c r="Q4066" t="str">
        <f t="shared" si="22"/>
        <v>theater</v>
      </c>
      <c r="R4066" t="str">
        <f t="shared" si="23"/>
        <v>plays</v>
      </c>
      <c r="S4066" s="9">
        <f t="shared" si="20"/>
        <v>42093.588263888887</v>
      </c>
      <c r="T4066" s="9">
        <f t="shared" si="21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8"/>
        <v>0.67500000000000004</v>
      </c>
      <c r="P4067">
        <f t="shared" si="19"/>
        <v>6.75</v>
      </c>
      <c r="Q4067" t="str">
        <f t="shared" si="22"/>
        <v>theater</v>
      </c>
      <c r="R4067" t="str">
        <f t="shared" si="23"/>
        <v>plays</v>
      </c>
      <c r="S4067" s="9">
        <f t="shared" si="20"/>
        <v>41833.951516203706</v>
      </c>
      <c r="T4067" s="9">
        <f t="shared" si="21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8"/>
        <v>0.16666666666666666</v>
      </c>
      <c r="P4068">
        <f t="shared" si="19"/>
        <v>25</v>
      </c>
      <c r="Q4068" t="str">
        <f t="shared" si="22"/>
        <v>theater</v>
      </c>
      <c r="R4068" t="str">
        <f t="shared" si="23"/>
        <v>plays</v>
      </c>
      <c r="S4068" s="9">
        <f t="shared" si="20"/>
        <v>42479.039212962962</v>
      </c>
      <c r="T4068" s="9">
        <f t="shared" si="21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8"/>
        <v>60.9</v>
      </c>
      <c r="P4069">
        <f t="shared" si="19"/>
        <v>179.11764705882354</v>
      </c>
      <c r="Q4069" t="str">
        <f t="shared" si="22"/>
        <v>theater</v>
      </c>
      <c r="R4069" t="str">
        <f t="shared" si="23"/>
        <v>plays</v>
      </c>
      <c r="S4069" s="9">
        <f t="shared" si="20"/>
        <v>42235.117476851854</v>
      </c>
      <c r="T4069" s="9">
        <f t="shared" si="21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8"/>
        <v>1.0000000000000002</v>
      </c>
      <c r="P4070">
        <f t="shared" si="19"/>
        <v>34.950000000000003</v>
      </c>
      <c r="Q4070" t="str">
        <f t="shared" si="22"/>
        <v>theater</v>
      </c>
      <c r="R4070" t="str">
        <f t="shared" si="23"/>
        <v>plays</v>
      </c>
      <c r="S4070" s="9">
        <f t="shared" si="20"/>
        <v>42718.963599537034</v>
      </c>
      <c r="T4070" s="9">
        <f t="shared" si="21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8"/>
        <v>34.4</v>
      </c>
      <c r="P4071">
        <f t="shared" si="19"/>
        <v>33.07692307692308</v>
      </c>
      <c r="Q4071" t="str">
        <f t="shared" si="22"/>
        <v>theater</v>
      </c>
      <c r="R4071" t="str">
        <f t="shared" si="23"/>
        <v>plays</v>
      </c>
      <c r="S4071" s="9">
        <f t="shared" si="20"/>
        <v>42022.661527777775</v>
      </c>
      <c r="T4071" s="9">
        <f t="shared" si="21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8"/>
        <v>16.5</v>
      </c>
      <c r="P4072">
        <f t="shared" si="19"/>
        <v>27.5</v>
      </c>
      <c r="Q4072" t="str">
        <f t="shared" si="22"/>
        <v>theater</v>
      </c>
      <c r="R4072" t="str">
        <f t="shared" si="23"/>
        <v>plays</v>
      </c>
      <c r="S4072" s="9">
        <f t="shared" si="20"/>
        <v>42031.666898148149</v>
      </c>
      <c r="T4072" s="9">
        <f t="shared" si="21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8"/>
        <v>0</v>
      </c>
      <c r="P4073" t="e">
        <f t="shared" si="19"/>
        <v>#DIV/0!</v>
      </c>
      <c r="Q4073" t="str">
        <f t="shared" si="22"/>
        <v>theater</v>
      </c>
      <c r="R4073" t="str">
        <f t="shared" si="23"/>
        <v>plays</v>
      </c>
      <c r="S4073" s="9">
        <f t="shared" si="20"/>
        <v>42700.804756944446</v>
      </c>
      <c r="T4073" s="9">
        <f t="shared" si="21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8"/>
        <v>0.4</v>
      </c>
      <c r="P4074">
        <f t="shared" si="19"/>
        <v>2</v>
      </c>
      <c r="Q4074" t="str">
        <f t="shared" si="22"/>
        <v>theater</v>
      </c>
      <c r="R4074" t="str">
        <f t="shared" si="23"/>
        <v>plays</v>
      </c>
      <c r="S4074" s="9">
        <f t="shared" si="20"/>
        <v>41812.77443287037</v>
      </c>
      <c r="T4074" s="9">
        <f t="shared" si="21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8"/>
        <v>1.0571428571428572</v>
      </c>
      <c r="P4075">
        <f t="shared" si="19"/>
        <v>18.5</v>
      </c>
      <c r="Q4075" t="str">
        <f t="shared" si="22"/>
        <v>theater</v>
      </c>
      <c r="R4075" t="str">
        <f t="shared" si="23"/>
        <v>plays</v>
      </c>
      <c r="S4075" s="9">
        <f t="shared" si="20"/>
        <v>42078.34520833334</v>
      </c>
      <c r="T4075" s="9">
        <f t="shared" si="21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8"/>
        <v>26.727272727272727</v>
      </c>
      <c r="P4076">
        <f t="shared" si="19"/>
        <v>35</v>
      </c>
      <c r="Q4076" t="str">
        <f t="shared" si="22"/>
        <v>theater</v>
      </c>
      <c r="R4076" t="str">
        <f t="shared" si="23"/>
        <v>plays</v>
      </c>
      <c r="S4076" s="9">
        <f t="shared" si="20"/>
        <v>42283.552951388891</v>
      </c>
      <c r="T4076" s="9">
        <f t="shared" si="21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8"/>
        <v>28.8</v>
      </c>
      <c r="P4077">
        <f t="shared" si="19"/>
        <v>44.307692307692307</v>
      </c>
      <c r="Q4077" t="str">
        <f t="shared" si="22"/>
        <v>theater</v>
      </c>
      <c r="R4077" t="str">
        <f t="shared" si="23"/>
        <v>plays</v>
      </c>
      <c r="S4077" s="9">
        <f t="shared" si="20"/>
        <v>41779.045937499999</v>
      </c>
      <c r="T4077" s="9">
        <f t="shared" si="21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8"/>
        <v>0</v>
      </c>
      <c r="P4078" t="e">
        <f t="shared" si="19"/>
        <v>#DIV/0!</v>
      </c>
      <c r="Q4078" t="str">
        <f t="shared" si="22"/>
        <v>theater</v>
      </c>
      <c r="R4078" t="str">
        <f t="shared" si="23"/>
        <v>plays</v>
      </c>
      <c r="S4078" s="9">
        <f t="shared" si="20"/>
        <v>41905.795706018522</v>
      </c>
      <c r="T4078" s="9">
        <f t="shared" si="21"/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8"/>
        <v>8.9</v>
      </c>
      <c r="P4079">
        <f t="shared" si="19"/>
        <v>222.5</v>
      </c>
      <c r="Q4079" t="str">
        <f t="shared" si="22"/>
        <v>theater</v>
      </c>
      <c r="R4079" t="str">
        <f t="shared" si="23"/>
        <v>plays</v>
      </c>
      <c r="S4079" s="9">
        <f t="shared" si="20"/>
        <v>42695.7105787037</v>
      </c>
      <c r="T4079" s="9">
        <f t="shared" si="21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8"/>
        <v>0</v>
      </c>
      <c r="P4080" t="e">
        <f t="shared" si="19"/>
        <v>#DIV/0!</v>
      </c>
      <c r="Q4080" t="str">
        <f t="shared" si="22"/>
        <v>theater</v>
      </c>
      <c r="R4080" t="str">
        <f t="shared" si="23"/>
        <v>plays</v>
      </c>
      <c r="S4080" s="9">
        <f t="shared" si="20"/>
        <v>42732.787523148145</v>
      </c>
      <c r="T4080" s="9">
        <f t="shared" si="21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8"/>
        <v>0.16666666666666666</v>
      </c>
      <c r="P4081">
        <f t="shared" si="19"/>
        <v>5</v>
      </c>
      <c r="Q4081" t="str">
        <f t="shared" si="22"/>
        <v>theater</v>
      </c>
      <c r="R4081" t="str">
        <f t="shared" si="23"/>
        <v>plays</v>
      </c>
      <c r="S4081" s="9">
        <f t="shared" si="20"/>
        <v>42510.938900462963</v>
      </c>
      <c r="T4081" s="9">
        <f t="shared" si="21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8"/>
        <v>0</v>
      </c>
      <c r="P4082" t="e">
        <f t="shared" si="19"/>
        <v>#DIV/0!</v>
      </c>
      <c r="Q4082" t="str">
        <f t="shared" si="22"/>
        <v>theater</v>
      </c>
      <c r="R4082" t="str">
        <f t="shared" si="23"/>
        <v>plays</v>
      </c>
      <c r="S4082" s="9">
        <f t="shared" si="20"/>
        <v>42511.698101851856</v>
      </c>
      <c r="T4082" s="9">
        <f t="shared" si="21"/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8"/>
        <v>15.737410071942445</v>
      </c>
      <c r="P4083">
        <f t="shared" si="19"/>
        <v>29.166666666666668</v>
      </c>
      <c r="Q4083" t="str">
        <f t="shared" si="22"/>
        <v>theater</v>
      </c>
      <c r="R4083" t="str">
        <f t="shared" si="23"/>
        <v>plays</v>
      </c>
      <c r="S4083" s="9">
        <f t="shared" si="20"/>
        <v>42041.581307870365</v>
      </c>
      <c r="T4083" s="9">
        <f t="shared" si="21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8"/>
        <v>2</v>
      </c>
      <c r="P4084">
        <f t="shared" si="19"/>
        <v>1.5</v>
      </c>
      <c r="Q4084" t="str">
        <f t="shared" si="22"/>
        <v>theater</v>
      </c>
      <c r="R4084" t="str">
        <f t="shared" si="23"/>
        <v>plays</v>
      </c>
      <c r="S4084" s="9">
        <f t="shared" si="20"/>
        <v>42307.189270833333</v>
      </c>
      <c r="T4084" s="9">
        <f t="shared" si="21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8"/>
        <v>21.685714285714287</v>
      </c>
      <c r="P4085">
        <f t="shared" si="19"/>
        <v>126.5</v>
      </c>
      <c r="Q4085" t="str">
        <f t="shared" si="22"/>
        <v>theater</v>
      </c>
      <c r="R4085" t="str">
        <f t="shared" si="23"/>
        <v>plays</v>
      </c>
      <c r="S4085" s="9">
        <f t="shared" si="20"/>
        <v>42353.761759259258</v>
      </c>
      <c r="T4085" s="9">
        <f t="shared" si="21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8"/>
        <v>0.33333333333333331</v>
      </c>
      <c r="P4086">
        <f t="shared" si="19"/>
        <v>10</v>
      </c>
      <c r="Q4086" t="str">
        <f t="shared" si="22"/>
        <v>theater</v>
      </c>
      <c r="R4086" t="str">
        <f t="shared" si="23"/>
        <v>plays</v>
      </c>
      <c r="S4086" s="9">
        <f t="shared" si="20"/>
        <v>42622.436412037037</v>
      </c>
      <c r="T4086" s="9">
        <f t="shared" si="21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8"/>
        <v>0.2857142857142857</v>
      </c>
      <c r="P4087">
        <f t="shared" si="19"/>
        <v>10</v>
      </c>
      <c r="Q4087" t="str">
        <f t="shared" si="22"/>
        <v>theater</v>
      </c>
      <c r="R4087" t="str">
        <f t="shared" si="23"/>
        <v>plays</v>
      </c>
      <c r="S4087" s="9">
        <f t="shared" si="20"/>
        <v>42058.603877314818</v>
      </c>
      <c r="T4087" s="9">
        <f t="shared" si="21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8"/>
        <v>4.7</v>
      </c>
      <c r="P4088">
        <f t="shared" si="19"/>
        <v>9.4</v>
      </c>
      <c r="Q4088" t="str">
        <f t="shared" si="22"/>
        <v>theater</v>
      </c>
      <c r="R4088" t="str">
        <f t="shared" si="23"/>
        <v>plays</v>
      </c>
      <c r="S4088" s="9">
        <f t="shared" si="20"/>
        <v>42304.940960648149</v>
      </c>
      <c r="T4088" s="9">
        <f t="shared" si="21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8"/>
        <v>0</v>
      </c>
      <c r="P4089" t="e">
        <f t="shared" si="19"/>
        <v>#DIV/0!</v>
      </c>
      <c r="Q4089" t="str">
        <f t="shared" si="22"/>
        <v>theater</v>
      </c>
      <c r="R4089" t="str">
        <f t="shared" si="23"/>
        <v>plays</v>
      </c>
      <c r="S4089" s="9">
        <f t="shared" si="20"/>
        <v>42538.742893518516</v>
      </c>
      <c r="T4089" s="9">
        <f t="shared" si="21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8"/>
        <v>10.8</v>
      </c>
      <c r="P4090">
        <f t="shared" si="19"/>
        <v>72</v>
      </c>
      <c r="Q4090" t="str">
        <f t="shared" si="22"/>
        <v>theater</v>
      </c>
      <c r="R4090" t="str">
        <f t="shared" si="23"/>
        <v>plays</v>
      </c>
      <c r="S4090" s="9">
        <f t="shared" si="20"/>
        <v>41990.612546296295</v>
      </c>
      <c r="T4090" s="9">
        <f t="shared" si="21"/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8"/>
        <v>4.8</v>
      </c>
      <c r="P4091">
        <f t="shared" si="19"/>
        <v>30</v>
      </c>
      <c r="Q4091" t="str">
        <f t="shared" si="22"/>
        <v>theater</v>
      </c>
      <c r="R4091" t="str">
        <f t="shared" si="23"/>
        <v>plays</v>
      </c>
      <c r="S4091" s="9">
        <f t="shared" si="20"/>
        <v>42122.732499999998</v>
      </c>
      <c r="T4091" s="9">
        <f t="shared" si="21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8"/>
        <v>3.2</v>
      </c>
      <c r="P4092">
        <f t="shared" si="19"/>
        <v>10.666666666666666</v>
      </c>
      <c r="Q4092" t="str">
        <f t="shared" si="22"/>
        <v>theater</v>
      </c>
      <c r="R4092" t="str">
        <f t="shared" si="23"/>
        <v>plays</v>
      </c>
      <c r="S4092" s="9">
        <f t="shared" si="20"/>
        <v>42209.67288194444</v>
      </c>
      <c r="T4092" s="9">
        <f t="shared" si="21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8"/>
        <v>12.75</v>
      </c>
      <c r="P4093">
        <f t="shared" si="19"/>
        <v>25.5</v>
      </c>
      <c r="Q4093" t="str">
        <f t="shared" si="22"/>
        <v>theater</v>
      </c>
      <c r="R4093" t="str">
        <f t="shared" si="23"/>
        <v>plays</v>
      </c>
      <c r="S4093" s="9">
        <f t="shared" si="20"/>
        <v>41990.506377314814</v>
      </c>
      <c r="T4093" s="9">
        <f t="shared" si="21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8"/>
        <v>1.8181818181818181E-2</v>
      </c>
      <c r="P4094">
        <f t="shared" si="19"/>
        <v>20</v>
      </c>
      <c r="Q4094" t="str">
        <f t="shared" si="22"/>
        <v>theater</v>
      </c>
      <c r="R4094" t="str">
        <f t="shared" si="23"/>
        <v>plays</v>
      </c>
      <c r="S4094" s="9">
        <f t="shared" si="20"/>
        <v>42039.194988425923</v>
      </c>
      <c r="T4094" s="9">
        <f t="shared" si="21"/>
        <v>42099.153321759266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8"/>
        <v>2.4</v>
      </c>
      <c r="P4095">
        <f t="shared" si="19"/>
        <v>15</v>
      </c>
      <c r="Q4095" t="str">
        <f t="shared" si="22"/>
        <v>theater</v>
      </c>
      <c r="R4095" t="str">
        <f t="shared" si="23"/>
        <v>plays</v>
      </c>
      <c r="S4095" s="9">
        <f t="shared" si="20"/>
        <v>42178.815891203703</v>
      </c>
      <c r="T4095" s="9">
        <f t="shared" si="21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8"/>
        <v>36.5</v>
      </c>
      <c r="P4096">
        <f t="shared" si="19"/>
        <v>91.25</v>
      </c>
      <c r="Q4096" t="str">
        <f t="shared" si="22"/>
        <v>theater</v>
      </c>
      <c r="R4096" t="str">
        <f t="shared" si="23"/>
        <v>plays</v>
      </c>
      <c r="S4096" s="9">
        <f t="shared" si="20"/>
        <v>41890.086805555555</v>
      </c>
      <c r="T4096" s="9">
        <f t="shared" si="21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8"/>
        <v>2.6666666666666665</v>
      </c>
      <c r="P4097">
        <f t="shared" si="19"/>
        <v>800</v>
      </c>
      <c r="Q4097" t="str">
        <f t="shared" si="22"/>
        <v>theater</v>
      </c>
      <c r="R4097" t="str">
        <f t="shared" si="23"/>
        <v>plays</v>
      </c>
      <c r="S4097" s="9">
        <f t="shared" si="20"/>
        <v>42693.031828703708</v>
      </c>
      <c r="T4097" s="9">
        <f t="shared" si="21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4">IF($D4098=0,0,$E4098*100/$D4098)</f>
        <v>11.428571428571429</v>
      </c>
      <c r="P4098">
        <f t="shared" ref="P4098:P4115" si="25">$E4098/$L4098</f>
        <v>80</v>
      </c>
      <c r="Q4098" t="str">
        <f t="shared" si="22"/>
        <v>theater</v>
      </c>
      <c r="R4098" t="str">
        <f t="shared" si="23"/>
        <v>plays</v>
      </c>
      <c r="S4098" s="9">
        <f t="shared" ref="S4098:S4115" si="26">((($J4098/60)/60)/24)+DATE(1970,1,1)</f>
        <v>42750.530312499999</v>
      </c>
      <c r="T4098" s="9">
        <f t="shared" ref="T4098:T4115" si="27">((($I4098/60)/60)/24)+DATE(1970,1,1)</f>
        <v>42794.368749999994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4"/>
        <v>0</v>
      </c>
      <c r="P4099" t="e">
        <f t="shared" si="25"/>
        <v>#DIV/0!</v>
      </c>
      <c r="Q4099" t="str">
        <f t="shared" ref="Q4099:Q4115" si="28">LEFT($N4099,SEARCH("/",$N4099) - 1)</f>
        <v>theater</v>
      </c>
      <c r="R4099" t="str">
        <f t="shared" ref="R4099:R4115" si="29">RIGHT($N4099,LEN($N4099) - SEARCH("/",$N4099))</f>
        <v>plays</v>
      </c>
      <c r="S4099" s="9">
        <f t="shared" si="26"/>
        <v>42344.824502314819</v>
      </c>
      <c r="T4099" s="9">
        <f t="shared" si="27"/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4"/>
        <v>0</v>
      </c>
      <c r="P4100" t="e">
        <f t="shared" si="25"/>
        <v>#DIV/0!</v>
      </c>
      <c r="Q4100" t="str">
        <f t="shared" si="28"/>
        <v>theater</v>
      </c>
      <c r="R4100" t="str">
        <f t="shared" si="29"/>
        <v>plays</v>
      </c>
      <c r="S4100" s="9">
        <f t="shared" si="26"/>
        <v>42495.722187499996</v>
      </c>
      <c r="T4100" s="9">
        <f t="shared" si="27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4"/>
        <v>1.1111111111111112</v>
      </c>
      <c r="P4101">
        <f t="shared" si="25"/>
        <v>50</v>
      </c>
      <c r="Q4101" t="str">
        <f t="shared" si="28"/>
        <v>theater</v>
      </c>
      <c r="R4101" t="str">
        <f t="shared" si="29"/>
        <v>plays</v>
      </c>
      <c r="S4101" s="9">
        <f t="shared" si="26"/>
        <v>42570.850381944445</v>
      </c>
      <c r="T4101" s="9">
        <f t="shared" si="27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4"/>
        <v>0</v>
      </c>
      <c r="P4102" t="e">
        <f t="shared" si="25"/>
        <v>#DIV/0!</v>
      </c>
      <c r="Q4102" t="str">
        <f t="shared" si="28"/>
        <v>theater</v>
      </c>
      <c r="R4102" t="str">
        <f t="shared" si="29"/>
        <v>plays</v>
      </c>
      <c r="S4102" s="9">
        <f t="shared" si="26"/>
        <v>41927.124884259261</v>
      </c>
      <c r="T4102" s="9">
        <f t="shared" si="27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4"/>
        <v>0</v>
      </c>
      <c r="P4103" t="e">
        <f t="shared" si="25"/>
        <v>#DIV/0!</v>
      </c>
      <c r="Q4103" t="str">
        <f t="shared" si="28"/>
        <v>theater</v>
      </c>
      <c r="R4103" t="str">
        <f t="shared" si="29"/>
        <v>plays</v>
      </c>
      <c r="S4103" s="9">
        <f t="shared" si="26"/>
        <v>42730.903726851851</v>
      </c>
      <c r="T4103" s="9">
        <f t="shared" si="27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4"/>
        <v>27.4</v>
      </c>
      <c r="P4104">
        <f t="shared" si="25"/>
        <v>22.833333333333332</v>
      </c>
      <c r="Q4104" t="str">
        <f t="shared" si="28"/>
        <v>theater</v>
      </c>
      <c r="R4104" t="str">
        <f t="shared" si="29"/>
        <v>plays</v>
      </c>
      <c r="S4104" s="9">
        <f t="shared" si="26"/>
        <v>42475.848067129627</v>
      </c>
      <c r="T4104" s="9">
        <f t="shared" si="27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4"/>
        <v>10</v>
      </c>
      <c r="P4105">
        <f t="shared" si="25"/>
        <v>16.666666666666668</v>
      </c>
      <c r="Q4105" t="str">
        <f t="shared" si="28"/>
        <v>theater</v>
      </c>
      <c r="R4105" t="str">
        <f t="shared" si="29"/>
        <v>plays</v>
      </c>
      <c r="S4105" s="9">
        <f t="shared" si="26"/>
        <v>42188.83293981482</v>
      </c>
      <c r="T4105" s="9">
        <f t="shared" si="27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4"/>
        <v>21.366666666666667</v>
      </c>
      <c r="P4106">
        <f t="shared" si="25"/>
        <v>45.785714285714285</v>
      </c>
      <c r="Q4106" t="str">
        <f t="shared" si="28"/>
        <v>theater</v>
      </c>
      <c r="R4106" t="str">
        <f t="shared" si="29"/>
        <v>plays</v>
      </c>
      <c r="S4106" s="9">
        <f t="shared" si="26"/>
        <v>42640.278171296297</v>
      </c>
      <c r="T4106" s="9">
        <f t="shared" si="27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4"/>
        <v>6.9696969696969697</v>
      </c>
      <c r="P4107">
        <f t="shared" si="25"/>
        <v>383.33333333333331</v>
      </c>
      <c r="Q4107" t="str">
        <f t="shared" si="28"/>
        <v>theater</v>
      </c>
      <c r="R4107" t="str">
        <f t="shared" si="29"/>
        <v>plays</v>
      </c>
      <c r="S4107" s="9">
        <f t="shared" si="26"/>
        <v>42697.010520833333</v>
      </c>
      <c r="T4107" s="9">
        <f t="shared" si="27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4"/>
        <v>70.599999999999994</v>
      </c>
      <c r="P4108">
        <f t="shared" si="25"/>
        <v>106.96969696969697</v>
      </c>
      <c r="Q4108" t="str">
        <f t="shared" si="28"/>
        <v>theater</v>
      </c>
      <c r="R4108" t="str">
        <f t="shared" si="29"/>
        <v>plays</v>
      </c>
      <c r="S4108" s="9">
        <f t="shared" si="26"/>
        <v>42053.049375000002</v>
      </c>
      <c r="T4108" s="9">
        <f t="shared" si="27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4"/>
        <v>2.0499999999999998</v>
      </c>
      <c r="P4109">
        <f t="shared" si="25"/>
        <v>10.25</v>
      </c>
      <c r="Q4109" t="str">
        <f t="shared" si="28"/>
        <v>theater</v>
      </c>
      <c r="R4109" t="str">
        <f t="shared" si="29"/>
        <v>plays</v>
      </c>
      <c r="S4109" s="9">
        <f t="shared" si="26"/>
        <v>41883.916678240741</v>
      </c>
      <c r="T4109" s="9">
        <f t="shared" si="27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4"/>
        <v>1.9666666666666666</v>
      </c>
      <c r="P4110">
        <f t="shared" si="25"/>
        <v>59</v>
      </c>
      <c r="Q4110" t="str">
        <f t="shared" si="28"/>
        <v>theater</v>
      </c>
      <c r="R4110" t="str">
        <f t="shared" si="29"/>
        <v>plays</v>
      </c>
      <c r="S4110" s="9">
        <f t="shared" si="26"/>
        <v>42767.031678240746</v>
      </c>
      <c r="T4110" s="9">
        <f t="shared" si="27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4"/>
        <v>0</v>
      </c>
      <c r="P4111" t="e">
        <f t="shared" si="25"/>
        <v>#DIV/0!</v>
      </c>
      <c r="Q4111" t="str">
        <f t="shared" si="28"/>
        <v>theater</v>
      </c>
      <c r="R4111" t="str">
        <f t="shared" si="29"/>
        <v>plays</v>
      </c>
      <c r="S4111" s="9">
        <f t="shared" si="26"/>
        <v>42307.539398148147</v>
      </c>
      <c r="T4111" s="9">
        <f t="shared" si="27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4"/>
        <v>28.666666666666668</v>
      </c>
      <c r="P4112">
        <f t="shared" si="25"/>
        <v>14.333333333333334</v>
      </c>
      <c r="Q4112" t="str">
        <f t="shared" si="28"/>
        <v>theater</v>
      </c>
      <c r="R4112" t="str">
        <f t="shared" si="29"/>
        <v>plays</v>
      </c>
      <c r="S4112" s="9">
        <f t="shared" si="26"/>
        <v>42512.626747685179</v>
      </c>
      <c r="T4112" s="9">
        <f t="shared" si="27"/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4"/>
        <v>3.1333333333333333</v>
      </c>
      <c r="P4113">
        <f t="shared" si="25"/>
        <v>15.666666666666666</v>
      </c>
      <c r="Q4113" t="str">
        <f t="shared" si="28"/>
        <v>theater</v>
      </c>
      <c r="R4113" t="str">
        <f t="shared" si="29"/>
        <v>plays</v>
      </c>
      <c r="S4113" s="9">
        <f t="shared" si="26"/>
        <v>42029.135879629626</v>
      </c>
      <c r="T4113" s="9">
        <f t="shared" si="27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4"/>
        <v>0.04</v>
      </c>
      <c r="P4114">
        <f t="shared" si="25"/>
        <v>1</v>
      </c>
      <c r="Q4114" t="str">
        <f t="shared" si="28"/>
        <v>theater</v>
      </c>
      <c r="R4114" t="str">
        <f t="shared" si="29"/>
        <v>plays</v>
      </c>
      <c r="S4114" s="9">
        <f t="shared" si="26"/>
        <v>42400.946597222224</v>
      </c>
      <c r="T4114" s="9">
        <f t="shared" si="27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4"/>
        <v>0.2</v>
      </c>
      <c r="P4115">
        <f t="shared" si="25"/>
        <v>1</v>
      </c>
      <c r="Q4115" t="str">
        <f t="shared" si="28"/>
        <v>theater</v>
      </c>
      <c r="R4115" t="str">
        <f t="shared" si="29"/>
        <v>plays</v>
      </c>
      <c r="S4115" s="9">
        <f t="shared" si="26"/>
        <v>42358.573182870372</v>
      </c>
      <c r="T4115" s="9">
        <f t="shared" si="27"/>
        <v>42377.273611111115</v>
      </c>
    </row>
  </sheetData>
  <autoFilter ref="A1:T4115" xr:uid="{61B04A4B-3DC7-49E8-9495-4F3EC252F24D}">
    <sortState xmlns:xlrd2="http://schemas.microsoft.com/office/spreadsheetml/2017/richdata2" ref="A2:T3842">
      <sortCondition ref="A1:A4115"/>
    </sortState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5A140-6B75-4F44-B3E1-DA86977B0ACB}">
  <sheetPr codeName="Sheet2"/>
  <dimension ref="A1:F14"/>
  <sheetViews>
    <sheetView zoomScale="80" zoomScaleNormal="80" workbookViewId="0">
      <selection activeCell="C33" sqref="C33"/>
    </sheetView>
  </sheetViews>
  <sheetFormatPr defaultRowHeight="14.35" x14ac:dyDescent="0.5"/>
  <cols>
    <col min="1" max="1" width="12.41015625" bestFit="1" customWidth="1"/>
    <col min="2" max="2" width="15.0585937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  <col min="9" max="9" width="12.05859375" bestFit="1" customWidth="1"/>
    <col min="10" max="10" width="14.64453125" bestFit="1" customWidth="1"/>
    <col min="11" max="11" width="5.29296875" bestFit="1" customWidth="1"/>
    <col min="12" max="12" width="3.64453125" bestFit="1" customWidth="1"/>
    <col min="13" max="13" width="8.87890625" bestFit="1" customWidth="1"/>
    <col min="14" max="14" width="6.41015625" bestFit="1" customWidth="1"/>
    <col min="15" max="15" width="10.234375" bestFit="1" customWidth="1"/>
  </cols>
  <sheetData>
    <row r="1" spans="1:6" x14ac:dyDescent="0.5">
      <c r="A1" s="6" t="s">
        <v>8223</v>
      </c>
      <c r="B1" t="s">
        <v>8323</v>
      </c>
    </row>
    <row r="3" spans="1:6" x14ac:dyDescent="0.5">
      <c r="A3" s="6" t="s">
        <v>8312</v>
      </c>
      <c r="B3" s="6" t="s">
        <v>8322</v>
      </c>
    </row>
    <row r="4" spans="1:6" x14ac:dyDescent="0.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">
      <c r="A5" s="7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5">
      <c r="A6" s="7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5">
      <c r="A7" s="7" t="s">
        <v>8320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5">
      <c r="A8" s="7" t="s">
        <v>8315</v>
      </c>
      <c r="B8" s="8">
        <v>24</v>
      </c>
      <c r="C8" s="8"/>
      <c r="D8" s="8"/>
      <c r="E8" s="8"/>
      <c r="F8" s="8">
        <v>24</v>
      </c>
    </row>
    <row r="9" spans="1:6" x14ac:dyDescent="0.5">
      <c r="A9" s="7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5">
      <c r="A10" s="7" t="s">
        <v>8321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BC1E5-3E93-4EA0-B7EC-A07CE3A9B56A}">
  <sheetPr codeName="Sheet3"/>
  <dimension ref="A1:F47"/>
  <sheetViews>
    <sheetView tabSelected="1" topLeftCell="A18" workbookViewId="0">
      <selection activeCell="F3" sqref="F3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6" x14ac:dyDescent="0.5">
      <c r="A1" s="6" t="s">
        <v>8223</v>
      </c>
      <c r="B1" t="s">
        <v>8323</v>
      </c>
    </row>
    <row r="2" spans="1:6" x14ac:dyDescent="0.5">
      <c r="A2" s="6" t="s">
        <v>8308</v>
      </c>
      <c r="B2" t="s">
        <v>8323</v>
      </c>
    </row>
    <row r="4" spans="1:6" x14ac:dyDescent="0.5">
      <c r="A4" s="6" t="s">
        <v>8312</v>
      </c>
      <c r="B4" s="6" t="s">
        <v>8322</v>
      </c>
    </row>
    <row r="5" spans="1:6" x14ac:dyDescent="0.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5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8E996-5A26-47F9-90EA-3F1E66478FE6}">
  <sheetPr codeName="Sheet4"/>
  <dimension ref="A1:F18"/>
  <sheetViews>
    <sheetView workbookViewId="0"/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6" x14ac:dyDescent="0.5">
      <c r="A1" s="6" t="s">
        <v>8308</v>
      </c>
      <c r="B1" t="s">
        <v>8323</v>
      </c>
    </row>
    <row r="2" spans="1:6" x14ac:dyDescent="0.5">
      <c r="A2" s="6" t="s">
        <v>8379</v>
      </c>
      <c r="B2" t="s">
        <v>8323</v>
      </c>
    </row>
    <row r="4" spans="1:6" x14ac:dyDescent="0.5">
      <c r="A4" s="6" t="s">
        <v>8312</v>
      </c>
      <c r="B4" s="6" t="s">
        <v>8322</v>
      </c>
    </row>
    <row r="5" spans="1:6" x14ac:dyDescent="0.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">
      <c r="A6" s="7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5">
      <c r="A7" s="7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5">
      <c r="A8" s="7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5">
      <c r="A9" s="7" t="s">
        <v>8376</v>
      </c>
      <c r="B9" s="8">
        <v>27</v>
      </c>
      <c r="C9" s="8">
        <v>102</v>
      </c>
      <c r="D9" s="8">
        <v>0</v>
      </c>
      <c r="E9" s="8">
        <v>192</v>
      </c>
      <c r="F9" s="8">
        <v>321</v>
      </c>
    </row>
    <row r="10" spans="1:6" x14ac:dyDescent="0.5">
      <c r="A10" s="7" t="s">
        <v>8367</v>
      </c>
      <c r="B10" s="8">
        <v>26</v>
      </c>
      <c r="C10" s="8">
        <v>126</v>
      </c>
      <c r="D10" s="8">
        <v>0</v>
      </c>
      <c r="E10" s="8">
        <v>234</v>
      </c>
      <c r="F10" s="8">
        <v>386</v>
      </c>
    </row>
    <row r="11" spans="1:6" x14ac:dyDescent="0.5">
      <c r="A11" s="7" t="s">
        <v>8377</v>
      </c>
      <c r="B11" s="8">
        <v>27</v>
      </c>
      <c r="C11" s="8">
        <v>147</v>
      </c>
      <c r="D11" s="8">
        <v>0</v>
      </c>
      <c r="E11" s="8">
        <v>211</v>
      </c>
      <c r="F11" s="8">
        <v>385</v>
      </c>
    </row>
    <row r="12" spans="1:6" x14ac:dyDescent="0.5">
      <c r="A12" s="7" t="s">
        <v>8368</v>
      </c>
      <c r="B12" s="8">
        <v>43</v>
      </c>
      <c r="C12" s="8">
        <v>150</v>
      </c>
      <c r="D12" s="8">
        <v>0</v>
      </c>
      <c r="E12" s="8">
        <v>194</v>
      </c>
      <c r="F12" s="8">
        <v>387</v>
      </c>
    </row>
    <row r="13" spans="1:6" x14ac:dyDescent="0.5">
      <c r="A13" s="7" t="s">
        <v>8369</v>
      </c>
      <c r="B13" s="8">
        <v>33</v>
      </c>
      <c r="C13" s="8">
        <v>134</v>
      </c>
      <c r="D13" s="8">
        <v>0</v>
      </c>
      <c r="E13" s="8">
        <v>166</v>
      </c>
      <c r="F13" s="8">
        <v>333</v>
      </c>
    </row>
    <row r="14" spans="1:6" x14ac:dyDescent="0.5">
      <c r="A14" s="7" t="s">
        <v>8370</v>
      </c>
      <c r="B14" s="8">
        <v>24</v>
      </c>
      <c r="C14" s="8">
        <v>127</v>
      </c>
      <c r="D14" s="8">
        <v>0</v>
      </c>
      <c r="E14" s="8">
        <v>147</v>
      </c>
      <c r="F14" s="8">
        <v>298</v>
      </c>
    </row>
    <row r="15" spans="1:6" x14ac:dyDescent="0.5">
      <c r="A15" s="7" t="s">
        <v>8371</v>
      </c>
      <c r="B15" s="8">
        <v>20</v>
      </c>
      <c r="C15" s="8">
        <v>149</v>
      </c>
      <c r="D15" s="8">
        <v>0</v>
      </c>
      <c r="E15" s="8">
        <v>183</v>
      </c>
      <c r="F15" s="8">
        <v>352</v>
      </c>
    </row>
    <row r="16" spans="1:6" x14ac:dyDescent="0.5">
      <c r="A16" s="7" t="s">
        <v>8372</v>
      </c>
      <c r="B16" s="8">
        <v>37</v>
      </c>
      <c r="C16" s="8">
        <v>114</v>
      </c>
      <c r="D16" s="8">
        <v>0</v>
      </c>
      <c r="E16" s="8">
        <v>183</v>
      </c>
      <c r="F16" s="8">
        <v>334</v>
      </c>
    </row>
    <row r="17" spans="1:6" x14ac:dyDescent="0.5">
      <c r="A17" s="7" t="s">
        <v>8378</v>
      </c>
      <c r="B17" s="8">
        <v>23</v>
      </c>
      <c r="C17" s="8">
        <v>118</v>
      </c>
      <c r="D17" s="8">
        <v>0</v>
      </c>
      <c r="E17" s="8">
        <v>111</v>
      </c>
      <c r="F17" s="8">
        <v>252</v>
      </c>
    </row>
    <row r="18" spans="1:6" x14ac:dyDescent="0.5">
      <c r="A18" s="7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AAB62-DE3E-4FD2-BA66-33588C7FC880}">
  <sheetPr codeName="Sheet5"/>
  <dimension ref="A1:H13"/>
  <sheetViews>
    <sheetView topLeftCell="B1" workbookViewId="0">
      <selection activeCell="I12" sqref="I12"/>
    </sheetView>
  </sheetViews>
  <sheetFormatPr defaultRowHeight="14.35" x14ac:dyDescent="0.5"/>
  <cols>
    <col min="1" max="1" width="25.46875" bestFit="1" customWidth="1"/>
    <col min="2" max="2" width="16.234375" bestFit="1" customWidth="1"/>
    <col min="3" max="3" width="12.703125" bestFit="1" customWidth="1"/>
    <col min="4" max="4" width="15.29296875" bestFit="1" customWidth="1"/>
    <col min="5" max="5" width="11.76171875" bestFit="1" customWidth="1"/>
    <col min="6" max="6" width="18.76171875" bestFit="1" customWidth="1"/>
    <col min="7" max="7" width="16.234375" bestFit="1" customWidth="1"/>
    <col min="8" max="8" width="17.8203125" bestFit="1" customWidth="1"/>
  </cols>
  <sheetData>
    <row r="1" spans="1:8" s="5" customFormat="1" x14ac:dyDescent="0.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5">
      <c r="A2" t="s">
        <v>8388</v>
      </c>
      <c r="B2">
        <f>COUNTIFS(Sheet1!$F$2:$F$4115, "successful", Sheet1!$D$2:$D$4115,"&lt;1000")</f>
        <v>322</v>
      </c>
      <c r="C2">
        <f>COUNTIFS(Sheet1!$F$2:$F$4115, "failed", Sheet1!$D$2:$D$4115,"&lt;1000")</f>
        <v>113</v>
      </c>
      <c r="D2">
        <f>COUNTIFS(Sheet1!$F$2:$F$4115, "canceled", Sheet1!$D$2:$D$4115,"&lt;1000")</f>
        <v>18</v>
      </c>
      <c r="E2">
        <f>$B2+$C2+$D2</f>
        <v>453</v>
      </c>
      <c r="F2">
        <f>B2/$E2</f>
        <v>0.71081677704194257</v>
      </c>
      <c r="G2">
        <f t="shared" ref="G2:H2" si="0">C2/$E2</f>
        <v>0.24944812362030905</v>
      </c>
      <c r="H2">
        <f t="shared" si="0"/>
        <v>3.9735099337748346E-2</v>
      </c>
    </row>
    <row r="3" spans="1:8" x14ac:dyDescent="0.5">
      <c r="A3" t="s">
        <v>8389</v>
      </c>
      <c r="B3">
        <f>COUNTIFS(Sheet1!$F$2:$F$4115, "successful", Sheet1!$D$2:$D$4115,"&gt;=1000",Sheet1!$D$2:$D$4115,"&lt;4999")</f>
        <v>931</v>
      </c>
      <c r="C3">
        <f>COUNTIFS(Sheet1!$F$2:$F$4115, "failed", Sheet1!$D$2:$D$4115,"&gt;=1000",Sheet1!$D$2:$D$4115,"&lt;4999")</f>
        <v>420</v>
      </c>
      <c r="D3">
        <f>COUNTIFS(Sheet1!$F$2:$F$4115, "canceled", Sheet1!$D$2:$D$4115,"&gt;=1000",Sheet1!$D$2:$D$4115,"&lt;4999")</f>
        <v>60</v>
      </c>
      <c r="E3">
        <f t="shared" ref="E3:E13" si="1">$B3+$C3+$D3</f>
        <v>1411</v>
      </c>
      <c r="F3">
        <f t="shared" ref="F3:F13" si="2">B3/$E3</f>
        <v>0.65981573352232459</v>
      </c>
      <c r="G3">
        <f t="shared" ref="G3:G13" si="3">C3/$E3</f>
        <v>0.297661233167966</v>
      </c>
      <c r="H3">
        <f t="shared" ref="H3:H13" si="4">D3/$E3</f>
        <v>4.2523033309709427E-2</v>
      </c>
    </row>
    <row r="4" spans="1:8" x14ac:dyDescent="0.5">
      <c r="A4" t="s">
        <v>8390</v>
      </c>
      <c r="B4">
        <f>COUNTIFS(Sheet1!$F$2:$F$4115, "successful", Sheet1!$D$2:$D$4115,"&gt;=5000",Sheet1!$D$2:$D$4115,"&lt;9999")</f>
        <v>380</v>
      </c>
      <c r="C4">
        <f>COUNTIFS(Sheet1!$F$2:$F$4115, "failed", Sheet1!$D$2:$D$4115,"&gt;=5000",Sheet1!$D$2:$D$4115,"&lt;9999")</f>
        <v>282</v>
      </c>
      <c r="D4">
        <f>COUNTIFS(Sheet1!$F$2:$F$4115, "canceled", Sheet1!$D$2:$D$4115,"&gt;=5000",Sheet1!$D$2:$D$4115,"&lt;9999")</f>
        <v>51</v>
      </c>
      <c r="E4">
        <f t="shared" si="1"/>
        <v>713</v>
      </c>
      <c r="F4">
        <f t="shared" si="2"/>
        <v>0.53295932678821878</v>
      </c>
      <c r="G4">
        <f t="shared" si="3"/>
        <v>0.39551192145862551</v>
      </c>
      <c r="H4">
        <f t="shared" si="4"/>
        <v>7.1528751753155678E-2</v>
      </c>
    </row>
    <row r="5" spans="1:8" x14ac:dyDescent="0.5">
      <c r="A5" t="s">
        <v>8391</v>
      </c>
      <c r="B5">
        <f>COUNTIFS(Sheet1!$F$2:$F$4115, "successful", Sheet1!$D$2:$D$4115,"&gt;=10000",Sheet1!$D$2:$D$4115,"&lt;14999")</f>
        <v>168</v>
      </c>
      <c r="C5">
        <f>COUNTIFS(Sheet1!$F$2:$F$4115, "failed", Sheet1!$D$2:$D$4115,"&gt;=10000",Sheet1!$D$2:$D$4115,"&lt;14999")</f>
        <v>144</v>
      </c>
      <c r="D5">
        <f>COUNTIFS(Sheet1!$F$2:$F$4115, "canceled", Sheet1!$D$2:$D$4115,"&gt;=10000",Sheet1!$D$2:$D$4115,"&lt;14999")</f>
        <v>40</v>
      </c>
      <c r="E5">
        <f t="shared" si="1"/>
        <v>352</v>
      </c>
      <c r="F5">
        <f t="shared" si="2"/>
        <v>0.47727272727272729</v>
      </c>
      <c r="G5">
        <f t="shared" si="3"/>
        <v>0.40909090909090912</v>
      </c>
      <c r="H5">
        <f t="shared" si="4"/>
        <v>0.11363636363636363</v>
      </c>
    </row>
    <row r="6" spans="1:8" x14ac:dyDescent="0.5">
      <c r="A6" t="s">
        <v>8392</v>
      </c>
      <c r="B6">
        <f>COUNTIFS(Sheet1!$F$2:$F$4115, "successful", Sheet1!$D$2:$D$4115,"&gt;=15000",Sheet1!$D$2:$D$4115,"&lt;19999")</f>
        <v>94</v>
      </c>
      <c r="C6">
        <f>COUNTIFS(Sheet1!$F$2:$F$4115, "failed", Sheet1!$D$2:$D$4115,"&gt;=15000",Sheet1!$D$2:$D$4115,"&lt;19999")</f>
        <v>90</v>
      </c>
      <c r="D6">
        <f>COUNTIFS(Sheet1!$F$2:$F$4115, "canceled", Sheet1!$D$2:$D$4115,"&gt;=15000",Sheet1!$D$2:$D$4115,"&lt;19999")</f>
        <v>17</v>
      </c>
      <c r="E6">
        <f t="shared" si="1"/>
        <v>201</v>
      </c>
      <c r="F6">
        <f t="shared" si="2"/>
        <v>0.46766169154228854</v>
      </c>
      <c r="G6">
        <f t="shared" si="3"/>
        <v>0.44776119402985076</v>
      </c>
      <c r="H6">
        <f t="shared" si="4"/>
        <v>8.45771144278607E-2</v>
      </c>
    </row>
    <row r="7" spans="1:8" x14ac:dyDescent="0.5">
      <c r="A7" t="s">
        <v>8394</v>
      </c>
      <c r="B7">
        <f>COUNTIFS(Sheet1!$F$2:$F$4115, "successful", Sheet1!$D$2:$D$4115,"&gt;=20000",Sheet1!$D$2:$D$4115,"&lt;24999")</f>
        <v>62</v>
      </c>
      <c r="C7">
        <f>COUNTIFS(Sheet1!$F$2:$F$4115, "failed", Sheet1!$D$2:$D$4115,"&gt;=20000",Sheet1!$D$2:$D$4115,"&lt;24999")</f>
        <v>72</v>
      </c>
      <c r="D7">
        <f>COUNTIFS(Sheet1!$F$2:$F$4115, "canceled", Sheet1!$D$2:$D$4115,"&gt;=20000",Sheet1!$D$2:$D$4115,"&lt;24999")</f>
        <v>14</v>
      </c>
      <c r="E7">
        <f t="shared" si="1"/>
        <v>148</v>
      </c>
      <c r="F7">
        <f t="shared" si="2"/>
        <v>0.41891891891891891</v>
      </c>
      <c r="G7">
        <f t="shared" si="3"/>
        <v>0.48648648648648651</v>
      </c>
      <c r="H7">
        <f t="shared" si="4"/>
        <v>9.45945945945946E-2</v>
      </c>
    </row>
    <row r="8" spans="1:8" x14ac:dyDescent="0.5">
      <c r="A8" t="s">
        <v>8393</v>
      </c>
      <c r="B8">
        <f>COUNTIFS(Sheet1!$F$2:$F$4115, "successful", Sheet1!$D$2:$D$4115,"&gt;=25000",Sheet1!$D$2:$D$4115,"&lt;29999")</f>
        <v>55</v>
      </c>
      <c r="C8">
        <f>COUNTIFS(Sheet1!$F$2:$F$4115, "failed", Sheet1!$D$2:$D$4115,"&gt;=25000",Sheet1!$D$2:$D$4115,"&lt;29999")</f>
        <v>64</v>
      </c>
      <c r="D8">
        <f>COUNTIFS(Sheet1!$F$2:$F$4115, "canceled", Sheet1!$D$2:$D$4115,"&gt;=25000",Sheet1!$D$2:$D$4115,"&lt;29999")</f>
        <v>18</v>
      </c>
      <c r="E8">
        <f t="shared" si="1"/>
        <v>137</v>
      </c>
      <c r="F8">
        <f t="shared" si="2"/>
        <v>0.40145985401459855</v>
      </c>
      <c r="G8">
        <f t="shared" si="3"/>
        <v>0.46715328467153283</v>
      </c>
      <c r="H8">
        <f t="shared" si="4"/>
        <v>0.13138686131386862</v>
      </c>
    </row>
    <row r="9" spans="1:8" x14ac:dyDescent="0.5">
      <c r="A9" t="s">
        <v>8395</v>
      </c>
      <c r="B9">
        <f>COUNTIFS(Sheet1!$F$2:$F$4115, "successful", Sheet1!$D$2:$D$4115,"&gt;=30000",Sheet1!$D$2:$D$4115,"&lt;34999")</f>
        <v>32</v>
      </c>
      <c r="C9">
        <f>COUNTIFS(Sheet1!$F$2:$F$4115, "failed", Sheet1!$D$2:$D$4115,"&gt;=30000",Sheet1!$D$2:$D$4115,"&lt;34999")</f>
        <v>37</v>
      </c>
      <c r="D9">
        <f>COUNTIFS(Sheet1!$F$2:$F$4115, "canceled", Sheet1!$D$2:$D$4115,"&gt;=30000",Sheet1!$D$2:$D$4115,"&lt;34999")</f>
        <v>13</v>
      </c>
      <c r="E9">
        <f t="shared" si="1"/>
        <v>82</v>
      </c>
      <c r="F9">
        <f t="shared" si="2"/>
        <v>0.3902439024390244</v>
      </c>
      <c r="G9">
        <f t="shared" si="3"/>
        <v>0.45121951219512196</v>
      </c>
      <c r="H9">
        <f t="shared" si="4"/>
        <v>0.15853658536585366</v>
      </c>
    </row>
    <row r="10" spans="1:8" x14ac:dyDescent="0.5">
      <c r="A10" t="s">
        <v>8398</v>
      </c>
      <c r="B10">
        <f>COUNTIFS(Sheet1!$F$2:$F$4115, "successful", Sheet1!$D$2:$D$4115,"&gt;=35000",Sheet1!$D$2:$D$4115,"&lt;39999")</f>
        <v>26</v>
      </c>
      <c r="C10">
        <f>COUNTIFS(Sheet1!$F$2:$F$4115, "failed", Sheet1!$D$2:$D$4115,"&gt;=35000",Sheet1!$D$2:$D$4115,"&lt;39999")</f>
        <v>22</v>
      </c>
      <c r="D10">
        <f>COUNTIFS(Sheet1!$F$2:$F$4115, "canceled", Sheet1!$D$2:$D$4115,"&gt;=35000",Sheet1!$D$2:$D$4115,"&lt;39999")</f>
        <v>7</v>
      </c>
      <c r="E10">
        <f t="shared" si="1"/>
        <v>55</v>
      </c>
      <c r="F10">
        <f t="shared" si="2"/>
        <v>0.47272727272727272</v>
      </c>
      <c r="G10">
        <f t="shared" si="3"/>
        <v>0.4</v>
      </c>
      <c r="H10">
        <f t="shared" si="4"/>
        <v>0.12727272727272726</v>
      </c>
    </row>
    <row r="11" spans="1:8" x14ac:dyDescent="0.5">
      <c r="A11" t="s">
        <v>8399</v>
      </c>
      <c r="B11">
        <f>COUNTIFS(Sheet1!$F$2:$F$4115, "successful", Sheet1!$D$2:$D$4115,"&gt;=40000",Sheet1!$D$2:$D$4115,"&lt;44999")</f>
        <v>21</v>
      </c>
      <c r="C11">
        <f>COUNTIFS(Sheet1!$F$2:$F$4115, "failed", Sheet1!$D$2:$D$4115,"&gt;=40000",Sheet1!$D$2:$D$4115,"&lt;44999")</f>
        <v>16</v>
      </c>
      <c r="D11">
        <f>COUNTIFS(Sheet1!$F$2:$F$4115, "canceled", Sheet1!$D$2:$D$4115,"&gt;=40000",Sheet1!$D$2:$D$4115,"&lt;44999")</f>
        <v>6</v>
      </c>
      <c r="E11">
        <f t="shared" si="1"/>
        <v>43</v>
      </c>
      <c r="F11">
        <f t="shared" si="2"/>
        <v>0.48837209302325579</v>
      </c>
      <c r="G11">
        <f t="shared" si="3"/>
        <v>0.37209302325581395</v>
      </c>
      <c r="H11">
        <f t="shared" si="4"/>
        <v>0.13953488372093023</v>
      </c>
    </row>
    <row r="12" spans="1:8" x14ac:dyDescent="0.5">
      <c r="A12" t="s">
        <v>8397</v>
      </c>
      <c r="B12">
        <f>COUNTIFS(Sheet1!$F$2:$F$4115, "successful", Sheet1!$D$2:$D$4115,"&gt;=45000",Sheet1!$D$2:$D$4115,"&lt;49999")</f>
        <v>6</v>
      </c>
      <c r="C12">
        <f>COUNTIFS(Sheet1!$F$2:$F$4115, "failed", Sheet1!$D$2:$D$4115,"&gt;=45000",Sheet1!$D$2:$D$4115,"&lt;49999")</f>
        <v>11</v>
      </c>
      <c r="D12">
        <f>COUNTIFS(Sheet1!$F$2:$F$4115, "canceled", Sheet1!$D$2:$D$4115,"&gt;=45000",Sheet1!$D$2:$D$4115,"&lt;49999")</f>
        <v>4</v>
      </c>
      <c r="E12">
        <f t="shared" si="1"/>
        <v>21</v>
      </c>
      <c r="F12">
        <f t="shared" si="2"/>
        <v>0.2857142857142857</v>
      </c>
      <c r="G12">
        <f t="shared" si="3"/>
        <v>0.52380952380952384</v>
      </c>
      <c r="H12">
        <f t="shared" si="4"/>
        <v>0.19047619047619047</v>
      </c>
    </row>
    <row r="13" spans="1:8" x14ac:dyDescent="0.5">
      <c r="A13" t="s">
        <v>8396</v>
      </c>
      <c r="B13">
        <f>COUNTIFS(Sheet1!$F$2:$F$4115, "successful", Sheet1!$D$2:$D$4115,"&gt;50000")</f>
        <v>55</v>
      </c>
      <c r="C13">
        <f>COUNTIFS(Sheet1!$F$2:$F$4115, "failed", Sheet1!$D$2:$D$4115,"&gt;50000")</f>
        <v>198</v>
      </c>
      <c r="D13">
        <f>COUNTIFS(Sheet1!$F$2:$F$4115, "canceled", Sheet1!$D$2:$D$4115,"&gt;50000")</f>
        <v>83</v>
      </c>
      <c r="E13">
        <f t="shared" si="1"/>
        <v>336</v>
      </c>
      <c r="F13">
        <f t="shared" si="2"/>
        <v>0.16369047619047619</v>
      </c>
      <c r="G13">
        <f t="shared" si="3"/>
        <v>0.5892857142857143</v>
      </c>
      <c r="H13">
        <f t="shared" si="4"/>
        <v>0.24702380952380953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1518C-0AC7-4855-B924-23ED8B8AFBB1}">
  <sheetPr codeName="Sheet6"/>
  <dimension ref="A1:N2186"/>
  <sheetViews>
    <sheetView workbookViewId="0">
      <selection activeCell="M6" sqref="M6"/>
    </sheetView>
  </sheetViews>
  <sheetFormatPr defaultRowHeight="14.35" x14ac:dyDescent="0.5"/>
  <sheetData>
    <row r="1" spans="1:14" x14ac:dyDescent="0.5">
      <c r="A1" s="1" t="s">
        <v>8218</v>
      </c>
      <c r="B1" s="1" t="s">
        <v>8262</v>
      </c>
      <c r="D1" s="1" t="s">
        <v>8218</v>
      </c>
      <c r="E1" s="1" t="s">
        <v>8262</v>
      </c>
      <c r="I1" t="s">
        <v>8400</v>
      </c>
      <c r="J1" t="s">
        <v>8401</v>
      </c>
      <c r="K1" t="s">
        <v>8403</v>
      </c>
      <c r="L1" t="s">
        <v>8404</v>
      </c>
      <c r="M1" t="s">
        <v>8402</v>
      </c>
      <c r="N1" t="s">
        <v>8405</v>
      </c>
    </row>
    <row r="2" spans="1:14" x14ac:dyDescent="0.5">
      <c r="A2" t="s">
        <v>8219</v>
      </c>
      <c r="B2">
        <v>182</v>
      </c>
      <c r="D2" t="s">
        <v>8221</v>
      </c>
      <c r="E2">
        <v>0</v>
      </c>
      <c r="H2" t="s">
        <v>8406</v>
      </c>
      <c r="I2">
        <f>AVERAGE(B:B)</f>
        <v>194.42517162471395</v>
      </c>
      <c r="J2">
        <f>MEDIAN(B:B)</f>
        <v>62</v>
      </c>
      <c r="K2">
        <f>MIN(B:B)</f>
        <v>1</v>
      </c>
      <c r="L2">
        <f>MAX(B:B)</f>
        <v>26457</v>
      </c>
      <c r="M2">
        <f>VAR(B:B)</f>
        <v>713167.37912800396</v>
      </c>
      <c r="N2">
        <f>_xlfn.STDEV.S(B:B)</f>
        <v>844.49237955591047</v>
      </c>
    </row>
    <row r="3" spans="1:14" x14ac:dyDescent="0.5">
      <c r="A3" t="s">
        <v>8219</v>
      </c>
      <c r="B3">
        <v>79</v>
      </c>
      <c r="D3" t="s">
        <v>8221</v>
      </c>
      <c r="E3">
        <v>1</v>
      </c>
      <c r="H3" t="s">
        <v>8407</v>
      </c>
      <c r="I3">
        <f>AVERAGE(E:E)</f>
        <v>17.709803921568628</v>
      </c>
      <c r="J3">
        <f>MEDIAN(E:E)</f>
        <v>4</v>
      </c>
      <c r="K3">
        <f>MIN(E:E)</f>
        <v>0</v>
      </c>
      <c r="L3">
        <f>MAX(E:E)</f>
        <v>1293</v>
      </c>
      <c r="M3">
        <f>VAR(E:E)</f>
        <v>3775.6894394644714</v>
      </c>
      <c r="N3">
        <f>_xlfn.STDEV.S(E:E)</f>
        <v>61.446638959868842</v>
      </c>
    </row>
    <row r="4" spans="1:14" x14ac:dyDescent="0.5">
      <c r="A4" t="s">
        <v>8219</v>
      </c>
      <c r="B4">
        <v>35</v>
      </c>
      <c r="D4" t="s">
        <v>8221</v>
      </c>
      <c r="E4">
        <v>10</v>
      </c>
    </row>
    <row r="5" spans="1:14" x14ac:dyDescent="0.5">
      <c r="A5" t="s">
        <v>8219</v>
      </c>
      <c r="B5">
        <v>150</v>
      </c>
      <c r="D5" t="s">
        <v>8221</v>
      </c>
      <c r="E5">
        <v>0</v>
      </c>
    </row>
    <row r="6" spans="1:14" x14ac:dyDescent="0.5">
      <c r="A6" t="s">
        <v>8219</v>
      </c>
      <c r="B6">
        <v>284</v>
      </c>
      <c r="D6" t="s">
        <v>8221</v>
      </c>
      <c r="E6">
        <v>7</v>
      </c>
    </row>
    <row r="7" spans="1:14" x14ac:dyDescent="0.5">
      <c r="A7" t="s">
        <v>8219</v>
      </c>
      <c r="B7">
        <v>47</v>
      </c>
      <c r="D7" t="s">
        <v>8221</v>
      </c>
      <c r="E7">
        <v>0</v>
      </c>
    </row>
    <row r="8" spans="1:14" x14ac:dyDescent="0.5">
      <c r="A8" t="s">
        <v>8219</v>
      </c>
      <c r="B8">
        <v>58</v>
      </c>
      <c r="D8" t="s">
        <v>8221</v>
      </c>
      <c r="E8">
        <v>1</v>
      </c>
    </row>
    <row r="9" spans="1:14" x14ac:dyDescent="0.5">
      <c r="A9" t="s">
        <v>8219</v>
      </c>
      <c r="B9">
        <v>57</v>
      </c>
      <c r="D9" t="s">
        <v>8221</v>
      </c>
      <c r="E9">
        <v>2</v>
      </c>
    </row>
    <row r="10" spans="1:14" x14ac:dyDescent="0.5">
      <c r="A10" t="s">
        <v>8219</v>
      </c>
      <c r="B10">
        <v>12</v>
      </c>
      <c r="D10" t="s">
        <v>8221</v>
      </c>
      <c r="E10">
        <v>3</v>
      </c>
    </row>
    <row r="11" spans="1:14" x14ac:dyDescent="0.5">
      <c r="A11" t="s">
        <v>8219</v>
      </c>
      <c r="B11">
        <v>20</v>
      </c>
      <c r="D11" t="s">
        <v>8221</v>
      </c>
      <c r="E11">
        <v>10</v>
      </c>
    </row>
    <row r="12" spans="1:14" x14ac:dyDescent="0.5">
      <c r="A12" t="s">
        <v>8219</v>
      </c>
      <c r="B12">
        <v>19</v>
      </c>
      <c r="D12" t="s">
        <v>8221</v>
      </c>
      <c r="E12">
        <v>10</v>
      </c>
    </row>
    <row r="13" spans="1:14" x14ac:dyDescent="0.5">
      <c r="A13" t="s">
        <v>8219</v>
      </c>
      <c r="B13">
        <v>75</v>
      </c>
      <c r="D13" t="s">
        <v>8221</v>
      </c>
      <c r="E13">
        <v>1</v>
      </c>
    </row>
    <row r="14" spans="1:14" x14ac:dyDescent="0.5">
      <c r="A14" t="s">
        <v>8219</v>
      </c>
      <c r="B14">
        <v>827</v>
      </c>
      <c r="D14" t="s">
        <v>8221</v>
      </c>
      <c r="E14">
        <v>0</v>
      </c>
    </row>
    <row r="15" spans="1:14" x14ac:dyDescent="0.5">
      <c r="A15" t="s">
        <v>8219</v>
      </c>
      <c r="B15">
        <v>51</v>
      </c>
      <c r="D15" t="s">
        <v>8221</v>
      </c>
      <c r="E15">
        <v>0</v>
      </c>
    </row>
    <row r="16" spans="1:14" x14ac:dyDescent="0.5">
      <c r="A16" t="s">
        <v>8219</v>
      </c>
      <c r="B16">
        <v>41</v>
      </c>
      <c r="D16" t="s">
        <v>8221</v>
      </c>
      <c r="E16">
        <v>0</v>
      </c>
    </row>
    <row r="17" spans="1:5" x14ac:dyDescent="0.5">
      <c r="A17" t="s">
        <v>8219</v>
      </c>
      <c r="B17">
        <v>98</v>
      </c>
      <c r="D17" t="s">
        <v>8221</v>
      </c>
      <c r="E17">
        <v>26</v>
      </c>
    </row>
    <row r="18" spans="1:5" x14ac:dyDescent="0.5">
      <c r="A18" t="s">
        <v>8219</v>
      </c>
      <c r="B18">
        <v>70</v>
      </c>
      <c r="D18" t="s">
        <v>8221</v>
      </c>
      <c r="E18">
        <v>0</v>
      </c>
    </row>
    <row r="19" spans="1:5" x14ac:dyDescent="0.5">
      <c r="A19" t="s">
        <v>8219</v>
      </c>
      <c r="B19">
        <v>36</v>
      </c>
      <c r="D19" t="s">
        <v>8221</v>
      </c>
      <c r="E19">
        <v>7</v>
      </c>
    </row>
    <row r="20" spans="1:5" x14ac:dyDescent="0.5">
      <c r="A20" t="s">
        <v>8219</v>
      </c>
      <c r="B20">
        <v>342</v>
      </c>
      <c r="D20" t="s">
        <v>8221</v>
      </c>
      <c r="E20">
        <v>0</v>
      </c>
    </row>
    <row r="21" spans="1:5" x14ac:dyDescent="0.5">
      <c r="A21" t="s">
        <v>8219</v>
      </c>
      <c r="B21">
        <v>22</v>
      </c>
      <c r="D21" t="s">
        <v>8221</v>
      </c>
      <c r="E21">
        <v>2</v>
      </c>
    </row>
    <row r="22" spans="1:5" x14ac:dyDescent="0.5">
      <c r="A22" t="s">
        <v>8219</v>
      </c>
      <c r="B22">
        <v>25</v>
      </c>
      <c r="D22" t="s">
        <v>8221</v>
      </c>
      <c r="E22">
        <v>13</v>
      </c>
    </row>
    <row r="23" spans="1:5" x14ac:dyDescent="0.5">
      <c r="A23" t="s">
        <v>8219</v>
      </c>
      <c r="B23">
        <v>101</v>
      </c>
      <c r="D23" t="s">
        <v>8221</v>
      </c>
      <c r="E23">
        <v>4</v>
      </c>
    </row>
    <row r="24" spans="1:5" x14ac:dyDescent="0.5">
      <c r="A24" t="s">
        <v>8219</v>
      </c>
      <c r="B24">
        <v>8</v>
      </c>
      <c r="D24" t="s">
        <v>8221</v>
      </c>
      <c r="E24">
        <v>0</v>
      </c>
    </row>
    <row r="25" spans="1:5" x14ac:dyDescent="0.5">
      <c r="A25" t="s">
        <v>8219</v>
      </c>
      <c r="B25">
        <v>23</v>
      </c>
      <c r="D25" t="s">
        <v>8221</v>
      </c>
      <c r="E25">
        <v>12</v>
      </c>
    </row>
    <row r="26" spans="1:5" x14ac:dyDescent="0.5">
      <c r="A26" t="s">
        <v>8219</v>
      </c>
      <c r="B26">
        <v>574</v>
      </c>
      <c r="D26" t="s">
        <v>8221</v>
      </c>
      <c r="E26">
        <v>2</v>
      </c>
    </row>
    <row r="27" spans="1:5" x14ac:dyDescent="0.5">
      <c r="A27" t="s">
        <v>8219</v>
      </c>
      <c r="B27">
        <v>14</v>
      </c>
      <c r="D27" t="s">
        <v>8221</v>
      </c>
      <c r="E27">
        <v>10</v>
      </c>
    </row>
    <row r="28" spans="1:5" x14ac:dyDescent="0.5">
      <c r="A28" t="s">
        <v>8219</v>
      </c>
      <c r="B28">
        <v>19</v>
      </c>
      <c r="D28" t="s">
        <v>8221</v>
      </c>
      <c r="E28">
        <v>0</v>
      </c>
    </row>
    <row r="29" spans="1:5" x14ac:dyDescent="0.5">
      <c r="A29" t="s">
        <v>8219</v>
      </c>
      <c r="B29">
        <v>150</v>
      </c>
      <c r="D29" t="s">
        <v>8221</v>
      </c>
      <c r="E29">
        <v>5</v>
      </c>
    </row>
    <row r="30" spans="1:5" x14ac:dyDescent="0.5">
      <c r="A30" t="s">
        <v>8219</v>
      </c>
      <c r="B30">
        <v>71</v>
      </c>
      <c r="D30" t="s">
        <v>8221</v>
      </c>
      <c r="E30">
        <v>0</v>
      </c>
    </row>
    <row r="31" spans="1:5" x14ac:dyDescent="0.5">
      <c r="A31" t="s">
        <v>8219</v>
      </c>
      <c r="B31">
        <v>117</v>
      </c>
      <c r="D31" t="s">
        <v>8221</v>
      </c>
      <c r="E31">
        <v>5</v>
      </c>
    </row>
    <row r="32" spans="1:5" x14ac:dyDescent="0.5">
      <c r="A32" t="s">
        <v>8219</v>
      </c>
      <c r="B32">
        <v>53</v>
      </c>
      <c r="D32" t="s">
        <v>8221</v>
      </c>
      <c r="E32">
        <v>1</v>
      </c>
    </row>
    <row r="33" spans="1:5" x14ac:dyDescent="0.5">
      <c r="A33" t="s">
        <v>8219</v>
      </c>
      <c r="B33">
        <v>1</v>
      </c>
      <c r="D33" t="s">
        <v>8221</v>
      </c>
      <c r="E33">
        <v>3</v>
      </c>
    </row>
    <row r="34" spans="1:5" x14ac:dyDescent="0.5">
      <c r="A34" t="s">
        <v>8219</v>
      </c>
      <c r="B34">
        <v>89</v>
      </c>
      <c r="D34" t="s">
        <v>8221</v>
      </c>
      <c r="E34">
        <v>3</v>
      </c>
    </row>
    <row r="35" spans="1:5" x14ac:dyDescent="0.5">
      <c r="A35" t="s">
        <v>8219</v>
      </c>
      <c r="B35">
        <v>64</v>
      </c>
      <c r="D35" t="s">
        <v>8221</v>
      </c>
      <c r="E35">
        <v>0</v>
      </c>
    </row>
    <row r="36" spans="1:5" x14ac:dyDescent="0.5">
      <c r="A36" t="s">
        <v>8219</v>
      </c>
      <c r="B36">
        <v>68</v>
      </c>
      <c r="D36" t="s">
        <v>8221</v>
      </c>
      <c r="E36">
        <v>3</v>
      </c>
    </row>
    <row r="37" spans="1:5" x14ac:dyDescent="0.5">
      <c r="A37" t="s">
        <v>8219</v>
      </c>
      <c r="B37">
        <v>28</v>
      </c>
      <c r="D37" t="s">
        <v>8221</v>
      </c>
      <c r="E37">
        <v>0</v>
      </c>
    </row>
    <row r="38" spans="1:5" x14ac:dyDescent="0.5">
      <c r="A38" t="s">
        <v>8219</v>
      </c>
      <c r="B38">
        <v>44</v>
      </c>
      <c r="D38" t="s">
        <v>8221</v>
      </c>
      <c r="E38">
        <v>19</v>
      </c>
    </row>
    <row r="39" spans="1:5" x14ac:dyDescent="0.5">
      <c r="A39" t="s">
        <v>8219</v>
      </c>
      <c r="B39">
        <v>253</v>
      </c>
      <c r="D39" t="s">
        <v>8221</v>
      </c>
      <c r="E39">
        <v>8</v>
      </c>
    </row>
    <row r="40" spans="1:5" x14ac:dyDescent="0.5">
      <c r="A40" t="s">
        <v>8219</v>
      </c>
      <c r="B40">
        <v>66</v>
      </c>
      <c r="D40" t="s">
        <v>8221</v>
      </c>
      <c r="E40">
        <v>6</v>
      </c>
    </row>
    <row r="41" spans="1:5" x14ac:dyDescent="0.5">
      <c r="A41" t="s">
        <v>8219</v>
      </c>
      <c r="B41">
        <v>217</v>
      </c>
      <c r="D41" t="s">
        <v>8221</v>
      </c>
      <c r="E41">
        <v>0</v>
      </c>
    </row>
    <row r="42" spans="1:5" x14ac:dyDescent="0.5">
      <c r="A42" t="s">
        <v>8219</v>
      </c>
      <c r="B42">
        <v>16</v>
      </c>
      <c r="D42" t="s">
        <v>8221</v>
      </c>
      <c r="E42">
        <v>18</v>
      </c>
    </row>
    <row r="43" spans="1:5" x14ac:dyDescent="0.5">
      <c r="A43" t="s">
        <v>8219</v>
      </c>
      <c r="B43">
        <v>19</v>
      </c>
      <c r="D43" t="s">
        <v>8221</v>
      </c>
      <c r="E43">
        <v>7</v>
      </c>
    </row>
    <row r="44" spans="1:5" x14ac:dyDescent="0.5">
      <c r="A44" t="s">
        <v>8219</v>
      </c>
      <c r="B44">
        <v>169</v>
      </c>
      <c r="D44" t="s">
        <v>8221</v>
      </c>
      <c r="E44">
        <v>0</v>
      </c>
    </row>
    <row r="45" spans="1:5" x14ac:dyDescent="0.5">
      <c r="A45" t="s">
        <v>8219</v>
      </c>
      <c r="B45">
        <v>263</v>
      </c>
      <c r="D45" t="s">
        <v>8221</v>
      </c>
      <c r="E45">
        <v>8</v>
      </c>
    </row>
    <row r="46" spans="1:5" x14ac:dyDescent="0.5">
      <c r="A46" t="s">
        <v>8219</v>
      </c>
      <c r="B46">
        <v>15</v>
      </c>
      <c r="D46" t="s">
        <v>8221</v>
      </c>
      <c r="E46">
        <v>1293</v>
      </c>
    </row>
    <row r="47" spans="1:5" x14ac:dyDescent="0.5">
      <c r="A47" t="s">
        <v>8219</v>
      </c>
      <c r="B47">
        <v>61</v>
      </c>
      <c r="D47" t="s">
        <v>8221</v>
      </c>
      <c r="E47">
        <v>17</v>
      </c>
    </row>
    <row r="48" spans="1:5" x14ac:dyDescent="0.5">
      <c r="A48" t="s">
        <v>8219</v>
      </c>
      <c r="B48">
        <v>45</v>
      </c>
      <c r="D48" t="s">
        <v>8221</v>
      </c>
      <c r="E48">
        <v>0</v>
      </c>
    </row>
    <row r="49" spans="1:5" x14ac:dyDescent="0.5">
      <c r="A49" t="s">
        <v>8219</v>
      </c>
      <c r="B49">
        <v>70</v>
      </c>
      <c r="D49" t="s">
        <v>8221</v>
      </c>
      <c r="E49">
        <v>13</v>
      </c>
    </row>
    <row r="50" spans="1:5" x14ac:dyDescent="0.5">
      <c r="A50" t="s">
        <v>8219</v>
      </c>
      <c r="B50">
        <v>38</v>
      </c>
      <c r="D50" t="s">
        <v>8221</v>
      </c>
      <c r="E50">
        <v>0</v>
      </c>
    </row>
    <row r="51" spans="1:5" x14ac:dyDescent="0.5">
      <c r="A51" t="s">
        <v>8219</v>
      </c>
      <c r="B51">
        <v>87</v>
      </c>
      <c r="D51" t="s">
        <v>8221</v>
      </c>
      <c r="E51">
        <v>0</v>
      </c>
    </row>
    <row r="52" spans="1:5" x14ac:dyDescent="0.5">
      <c r="A52" t="s">
        <v>8219</v>
      </c>
      <c r="B52">
        <v>22</v>
      </c>
      <c r="D52" t="s">
        <v>8221</v>
      </c>
      <c r="E52">
        <v>33</v>
      </c>
    </row>
    <row r="53" spans="1:5" x14ac:dyDescent="0.5">
      <c r="A53" t="s">
        <v>8219</v>
      </c>
      <c r="B53">
        <v>119</v>
      </c>
      <c r="D53" t="s">
        <v>8221</v>
      </c>
      <c r="E53">
        <v>12</v>
      </c>
    </row>
    <row r="54" spans="1:5" x14ac:dyDescent="0.5">
      <c r="A54" t="s">
        <v>8219</v>
      </c>
      <c r="B54">
        <v>52</v>
      </c>
      <c r="D54" t="s">
        <v>8221</v>
      </c>
      <c r="E54">
        <v>1</v>
      </c>
    </row>
    <row r="55" spans="1:5" x14ac:dyDescent="0.5">
      <c r="A55" t="s">
        <v>8219</v>
      </c>
      <c r="B55">
        <v>117</v>
      </c>
      <c r="D55" t="s">
        <v>8221</v>
      </c>
      <c r="E55">
        <v>1</v>
      </c>
    </row>
    <row r="56" spans="1:5" x14ac:dyDescent="0.5">
      <c r="A56" t="s">
        <v>8219</v>
      </c>
      <c r="B56">
        <v>52</v>
      </c>
      <c r="D56" t="s">
        <v>8221</v>
      </c>
      <c r="E56">
        <v>1</v>
      </c>
    </row>
    <row r="57" spans="1:5" x14ac:dyDescent="0.5">
      <c r="A57" t="s">
        <v>8219</v>
      </c>
      <c r="B57">
        <v>86</v>
      </c>
      <c r="D57" t="s">
        <v>8221</v>
      </c>
      <c r="E57">
        <v>1</v>
      </c>
    </row>
    <row r="58" spans="1:5" x14ac:dyDescent="0.5">
      <c r="A58" t="s">
        <v>8219</v>
      </c>
      <c r="B58">
        <v>174</v>
      </c>
      <c r="D58" t="s">
        <v>8221</v>
      </c>
      <c r="E58">
        <v>84</v>
      </c>
    </row>
    <row r="59" spans="1:5" x14ac:dyDescent="0.5">
      <c r="A59" t="s">
        <v>8219</v>
      </c>
      <c r="B59">
        <v>69</v>
      </c>
      <c r="D59" t="s">
        <v>8221</v>
      </c>
      <c r="E59">
        <v>38</v>
      </c>
    </row>
    <row r="60" spans="1:5" x14ac:dyDescent="0.5">
      <c r="A60" t="s">
        <v>8219</v>
      </c>
      <c r="B60">
        <v>75</v>
      </c>
      <c r="D60" t="s">
        <v>8221</v>
      </c>
      <c r="E60">
        <v>1</v>
      </c>
    </row>
    <row r="61" spans="1:5" x14ac:dyDescent="0.5">
      <c r="A61" t="s">
        <v>8219</v>
      </c>
      <c r="B61">
        <v>33</v>
      </c>
      <c r="D61" t="s">
        <v>8221</v>
      </c>
      <c r="E61">
        <v>76</v>
      </c>
    </row>
    <row r="62" spans="1:5" x14ac:dyDescent="0.5">
      <c r="A62" t="s">
        <v>8219</v>
      </c>
      <c r="B62">
        <v>108</v>
      </c>
      <c r="D62" t="s">
        <v>8221</v>
      </c>
      <c r="E62">
        <v>3</v>
      </c>
    </row>
    <row r="63" spans="1:5" x14ac:dyDescent="0.5">
      <c r="A63" t="s">
        <v>8219</v>
      </c>
      <c r="B63">
        <v>23</v>
      </c>
      <c r="D63" t="s">
        <v>8221</v>
      </c>
      <c r="E63">
        <v>0</v>
      </c>
    </row>
    <row r="64" spans="1:5" x14ac:dyDescent="0.5">
      <c r="A64" t="s">
        <v>8219</v>
      </c>
      <c r="B64">
        <v>48</v>
      </c>
      <c r="D64" t="s">
        <v>8221</v>
      </c>
      <c r="E64">
        <v>2</v>
      </c>
    </row>
    <row r="65" spans="1:5" x14ac:dyDescent="0.5">
      <c r="A65" t="s">
        <v>8219</v>
      </c>
      <c r="B65">
        <v>64</v>
      </c>
      <c r="D65" t="s">
        <v>8221</v>
      </c>
      <c r="E65">
        <v>0</v>
      </c>
    </row>
    <row r="66" spans="1:5" x14ac:dyDescent="0.5">
      <c r="A66" t="s">
        <v>8219</v>
      </c>
      <c r="B66">
        <v>24</v>
      </c>
      <c r="D66" t="s">
        <v>8221</v>
      </c>
      <c r="E66">
        <v>0</v>
      </c>
    </row>
    <row r="67" spans="1:5" x14ac:dyDescent="0.5">
      <c r="A67" t="s">
        <v>8219</v>
      </c>
      <c r="B67">
        <v>57</v>
      </c>
      <c r="D67" t="s">
        <v>8221</v>
      </c>
      <c r="E67">
        <v>0</v>
      </c>
    </row>
    <row r="68" spans="1:5" x14ac:dyDescent="0.5">
      <c r="A68" t="s">
        <v>8219</v>
      </c>
      <c r="B68">
        <v>26</v>
      </c>
      <c r="D68" t="s">
        <v>8221</v>
      </c>
      <c r="E68">
        <v>2</v>
      </c>
    </row>
    <row r="69" spans="1:5" x14ac:dyDescent="0.5">
      <c r="A69" t="s">
        <v>8219</v>
      </c>
      <c r="B69">
        <v>20</v>
      </c>
      <c r="D69" t="s">
        <v>8221</v>
      </c>
      <c r="E69">
        <v>0</v>
      </c>
    </row>
    <row r="70" spans="1:5" x14ac:dyDescent="0.5">
      <c r="A70" t="s">
        <v>8219</v>
      </c>
      <c r="B70">
        <v>36</v>
      </c>
      <c r="D70" t="s">
        <v>8221</v>
      </c>
      <c r="E70">
        <v>0</v>
      </c>
    </row>
    <row r="71" spans="1:5" x14ac:dyDescent="0.5">
      <c r="A71" t="s">
        <v>8219</v>
      </c>
      <c r="B71">
        <v>178</v>
      </c>
      <c r="D71" t="s">
        <v>8221</v>
      </c>
      <c r="E71">
        <v>0</v>
      </c>
    </row>
    <row r="72" spans="1:5" x14ac:dyDescent="0.5">
      <c r="A72" t="s">
        <v>8219</v>
      </c>
      <c r="B72">
        <v>17</v>
      </c>
      <c r="D72" t="s">
        <v>8221</v>
      </c>
      <c r="E72">
        <v>2</v>
      </c>
    </row>
    <row r="73" spans="1:5" x14ac:dyDescent="0.5">
      <c r="A73" t="s">
        <v>8219</v>
      </c>
      <c r="B73">
        <v>32</v>
      </c>
      <c r="D73" t="s">
        <v>8221</v>
      </c>
      <c r="E73">
        <v>0</v>
      </c>
    </row>
    <row r="74" spans="1:5" x14ac:dyDescent="0.5">
      <c r="A74" t="s">
        <v>8219</v>
      </c>
      <c r="B74">
        <v>41</v>
      </c>
      <c r="D74" t="s">
        <v>8221</v>
      </c>
      <c r="E74">
        <v>7</v>
      </c>
    </row>
    <row r="75" spans="1:5" x14ac:dyDescent="0.5">
      <c r="A75" t="s">
        <v>8219</v>
      </c>
      <c r="B75">
        <v>18</v>
      </c>
      <c r="D75" t="s">
        <v>8221</v>
      </c>
      <c r="E75">
        <v>0</v>
      </c>
    </row>
    <row r="76" spans="1:5" x14ac:dyDescent="0.5">
      <c r="A76" t="s">
        <v>8219</v>
      </c>
      <c r="B76">
        <v>29</v>
      </c>
      <c r="D76" t="s">
        <v>8221</v>
      </c>
      <c r="E76">
        <v>5</v>
      </c>
    </row>
    <row r="77" spans="1:5" x14ac:dyDescent="0.5">
      <c r="A77" t="s">
        <v>8219</v>
      </c>
      <c r="B77">
        <v>47</v>
      </c>
      <c r="D77" t="s">
        <v>8221</v>
      </c>
      <c r="E77">
        <v>0</v>
      </c>
    </row>
    <row r="78" spans="1:5" x14ac:dyDescent="0.5">
      <c r="A78" t="s">
        <v>8219</v>
      </c>
      <c r="B78">
        <v>15</v>
      </c>
      <c r="D78" t="s">
        <v>8221</v>
      </c>
      <c r="E78">
        <v>0</v>
      </c>
    </row>
    <row r="79" spans="1:5" x14ac:dyDescent="0.5">
      <c r="A79" t="s">
        <v>8219</v>
      </c>
      <c r="B79">
        <v>26</v>
      </c>
      <c r="D79" t="s">
        <v>8221</v>
      </c>
      <c r="E79">
        <v>1</v>
      </c>
    </row>
    <row r="80" spans="1:5" x14ac:dyDescent="0.5">
      <c r="A80" t="s">
        <v>8219</v>
      </c>
      <c r="B80">
        <v>35</v>
      </c>
      <c r="D80" t="s">
        <v>8221</v>
      </c>
      <c r="E80">
        <v>0</v>
      </c>
    </row>
    <row r="81" spans="1:5" x14ac:dyDescent="0.5">
      <c r="A81" t="s">
        <v>8219</v>
      </c>
      <c r="B81">
        <v>41</v>
      </c>
      <c r="D81" t="s">
        <v>8221</v>
      </c>
      <c r="E81">
        <v>5</v>
      </c>
    </row>
    <row r="82" spans="1:5" x14ac:dyDescent="0.5">
      <c r="A82" t="s">
        <v>8219</v>
      </c>
      <c r="B82">
        <v>47</v>
      </c>
      <c r="D82" t="s">
        <v>8221</v>
      </c>
      <c r="E82">
        <v>3</v>
      </c>
    </row>
    <row r="83" spans="1:5" x14ac:dyDescent="0.5">
      <c r="A83" t="s">
        <v>8219</v>
      </c>
      <c r="B83">
        <v>28</v>
      </c>
      <c r="D83" t="s">
        <v>8221</v>
      </c>
      <c r="E83">
        <v>6</v>
      </c>
    </row>
    <row r="84" spans="1:5" x14ac:dyDescent="0.5">
      <c r="A84" t="s">
        <v>8219</v>
      </c>
      <c r="B84">
        <v>100</v>
      </c>
      <c r="D84" t="s">
        <v>8221</v>
      </c>
      <c r="E84">
        <v>12</v>
      </c>
    </row>
    <row r="85" spans="1:5" x14ac:dyDescent="0.5">
      <c r="A85" t="s">
        <v>8219</v>
      </c>
      <c r="B85">
        <v>13</v>
      </c>
      <c r="D85" t="s">
        <v>8221</v>
      </c>
      <c r="E85">
        <v>13</v>
      </c>
    </row>
    <row r="86" spans="1:5" x14ac:dyDescent="0.5">
      <c r="A86" t="s">
        <v>8219</v>
      </c>
      <c r="B86">
        <v>7</v>
      </c>
      <c r="D86" t="s">
        <v>8221</v>
      </c>
      <c r="E86">
        <v>5</v>
      </c>
    </row>
    <row r="87" spans="1:5" x14ac:dyDescent="0.5">
      <c r="A87" t="s">
        <v>8219</v>
      </c>
      <c r="B87">
        <v>21</v>
      </c>
      <c r="D87" t="s">
        <v>8221</v>
      </c>
      <c r="E87">
        <v>2</v>
      </c>
    </row>
    <row r="88" spans="1:5" x14ac:dyDescent="0.5">
      <c r="A88" t="s">
        <v>8219</v>
      </c>
      <c r="B88">
        <v>17</v>
      </c>
      <c r="D88" t="s">
        <v>8221</v>
      </c>
      <c r="E88">
        <v>8</v>
      </c>
    </row>
    <row r="89" spans="1:5" x14ac:dyDescent="0.5">
      <c r="A89" t="s">
        <v>8219</v>
      </c>
      <c r="B89">
        <v>25</v>
      </c>
      <c r="D89" t="s">
        <v>8221</v>
      </c>
      <c r="E89">
        <v>0</v>
      </c>
    </row>
    <row r="90" spans="1:5" x14ac:dyDescent="0.5">
      <c r="A90" t="s">
        <v>8219</v>
      </c>
      <c r="B90">
        <v>60</v>
      </c>
      <c r="D90" t="s">
        <v>8221</v>
      </c>
      <c r="E90">
        <v>13</v>
      </c>
    </row>
    <row r="91" spans="1:5" x14ac:dyDescent="0.5">
      <c r="A91" t="s">
        <v>8219</v>
      </c>
      <c r="B91">
        <v>56</v>
      </c>
      <c r="D91" t="s">
        <v>8221</v>
      </c>
      <c r="E91">
        <v>0</v>
      </c>
    </row>
    <row r="92" spans="1:5" x14ac:dyDescent="0.5">
      <c r="A92" t="s">
        <v>8219</v>
      </c>
      <c r="B92">
        <v>16</v>
      </c>
      <c r="D92" t="s">
        <v>8221</v>
      </c>
      <c r="E92">
        <v>5</v>
      </c>
    </row>
    <row r="93" spans="1:5" x14ac:dyDescent="0.5">
      <c r="A93" t="s">
        <v>8219</v>
      </c>
      <c r="B93">
        <v>46</v>
      </c>
      <c r="D93" t="s">
        <v>8221</v>
      </c>
      <c r="E93">
        <v>8</v>
      </c>
    </row>
    <row r="94" spans="1:5" x14ac:dyDescent="0.5">
      <c r="A94" t="s">
        <v>8219</v>
      </c>
      <c r="B94">
        <v>43</v>
      </c>
      <c r="D94" t="s">
        <v>8221</v>
      </c>
      <c r="E94">
        <v>8</v>
      </c>
    </row>
    <row r="95" spans="1:5" x14ac:dyDescent="0.5">
      <c r="A95" t="s">
        <v>8219</v>
      </c>
      <c r="B95">
        <v>15</v>
      </c>
      <c r="D95" t="s">
        <v>8221</v>
      </c>
      <c r="E95">
        <v>0</v>
      </c>
    </row>
    <row r="96" spans="1:5" x14ac:dyDescent="0.5">
      <c r="A96" t="s">
        <v>8219</v>
      </c>
      <c r="B96">
        <v>12</v>
      </c>
      <c r="D96" t="s">
        <v>8221</v>
      </c>
      <c r="E96">
        <v>2</v>
      </c>
    </row>
    <row r="97" spans="1:5" x14ac:dyDescent="0.5">
      <c r="A97" t="s">
        <v>8219</v>
      </c>
      <c r="B97">
        <v>21</v>
      </c>
      <c r="D97" t="s">
        <v>8221</v>
      </c>
      <c r="E97">
        <v>3</v>
      </c>
    </row>
    <row r="98" spans="1:5" x14ac:dyDescent="0.5">
      <c r="A98" t="s">
        <v>8219</v>
      </c>
      <c r="B98">
        <v>34</v>
      </c>
      <c r="D98" t="s">
        <v>8221</v>
      </c>
      <c r="E98">
        <v>0</v>
      </c>
    </row>
    <row r="99" spans="1:5" x14ac:dyDescent="0.5">
      <c r="A99" t="s">
        <v>8219</v>
      </c>
      <c r="B99">
        <v>8</v>
      </c>
      <c r="D99" t="s">
        <v>8221</v>
      </c>
      <c r="E99">
        <v>0</v>
      </c>
    </row>
    <row r="100" spans="1:5" x14ac:dyDescent="0.5">
      <c r="A100" t="s">
        <v>8219</v>
      </c>
      <c r="B100">
        <v>60</v>
      </c>
      <c r="D100" t="s">
        <v>8221</v>
      </c>
      <c r="E100">
        <v>11</v>
      </c>
    </row>
    <row r="101" spans="1:5" x14ac:dyDescent="0.5">
      <c r="A101" t="s">
        <v>8219</v>
      </c>
      <c r="B101">
        <v>39</v>
      </c>
      <c r="D101" t="s">
        <v>8221</v>
      </c>
      <c r="E101">
        <v>0</v>
      </c>
    </row>
    <row r="102" spans="1:5" x14ac:dyDescent="0.5">
      <c r="A102" t="s">
        <v>8219</v>
      </c>
      <c r="B102">
        <v>26</v>
      </c>
      <c r="D102" t="s">
        <v>8221</v>
      </c>
      <c r="E102">
        <v>1</v>
      </c>
    </row>
    <row r="103" spans="1:5" x14ac:dyDescent="0.5">
      <c r="A103" t="s">
        <v>8219</v>
      </c>
      <c r="B103">
        <v>35</v>
      </c>
      <c r="D103" t="s">
        <v>8221</v>
      </c>
      <c r="E103">
        <v>0</v>
      </c>
    </row>
    <row r="104" spans="1:5" x14ac:dyDescent="0.5">
      <c r="A104" t="s">
        <v>8219</v>
      </c>
      <c r="B104">
        <v>65</v>
      </c>
      <c r="D104" t="s">
        <v>8221</v>
      </c>
      <c r="E104">
        <v>17</v>
      </c>
    </row>
    <row r="105" spans="1:5" x14ac:dyDescent="0.5">
      <c r="A105" t="s">
        <v>8219</v>
      </c>
      <c r="B105">
        <v>49</v>
      </c>
      <c r="D105" t="s">
        <v>8221</v>
      </c>
      <c r="E105">
        <v>2</v>
      </c>
    </row>
    <row r="106" spans="1:5" x14ac:dyDescent="0.5">
      <c r="A106" t="s">
        <v>8219</v>
      </c>
      <c r="B106">
        <v>10</v>
      </c>
      <c r="D106" t="s">
        <v>8221</v>
      </c>
      <c r="E106">
        <v>1</v>
      </c>
    </row>
    <row r="107" spans="1:5" x14ac:dyDescent="0.5">
      <c r="A107" t="s">
        <v>8219</v>
      </c>
      <c r="B107">
        <v>60</v>
      </c>
      <c r="D107" t="s">
        <v>8221</v>
      </c>
      <c r="E107">
        <v>2</v>
      </c>
    </row>
    <row r="108" spans="1:5" x14ac:dyDescent="0.5">
      <c r="A108" t="s">
        <v>8219</v>
      </c>
      <c r="B108">
        <v>27</v>
      </c>
      <c r="D108" t="s">
        <v>8221</v>
      </c>
      <c r="E108">
        <v>16</v>
      </c>
    </row>
    <row r="109" spans="1:5" x14ac:dyDescent="0.5">
      <c r="A109" t="s">
        <v>8219</v>
      </c>
      <c r="B109">
        <v>69</v>
      </c>
      <c r="D109" t="s">
        <v>8221</v>
      </c>
      <c r="E109">
        <v>1</v>
      </c>
    </row>
    <row r="110" spans="1:5" x14ac:dyDescent="0.5">
      <c r="A110" t="s">
        <v>8219</v>
      </c>
      <c r="B110">
        <v>47</v>
      </c>
      <c r="D110" t="s">
        <v>8221</v>
      </c>
      <c r="E110">
        <v>4</v>
      </c>
    </row>
    <row r="111" spans="1:5" x14ac:dyDescent="0.5">
      <c r="A111" t="s">
        <v>8219</v>
      </c>
      <c r="B111">
        <v>47</v>
      </c>
      <c r="D111" t="s">
        <v>8221</v>
      </c>
      <c r="E111">
        <v>5</v>
      </c>
    </row>
    <row r="112" spans="1:5" x14ac:dyDescent="0.5">
      <c r="A112" t="s">
        <v>8219</v>
      </c>
      <c r="B112">
        <v>26</v>
      </c>
      <c r="D112" t="s">
        <v>8221</v>
      </c>
      <c r="E112">
        <v>7</v>
      </c>
    </row>
    <row r="113" spans="1:5" x14ac:dyDescent="0.5">
      <c r="A113" t="s">
        <v>8219</v>
      </c>
      <c r="B113">
        <v>53</v>
      </c>
      <c r="D113" t="s">
        <v>8221</v>
      </c>
      <c r="E113">
        <v>0</v>
      </c>
    </row>
    <row r="114" spans="1:5" x14ac:dyDescent="0.5">
      <c r="A114" t="s">
        <v>8219</v>
      </c>
      <c r="B114">
        <v>81</v>
      </c>
      <c r="D114" t="s">
        <v>8221</v>
      </c>
      <c r="E114">
        <v>12</v>
      </c>
    </row>
    <row r="115" spans="1:5" x14ac:dyDescent="0.5">
      <c r="A115" t="s">
        <v>8219</v>
      </c>
      <c r="B115">
        <v>78</v>
      </c>
      <c r="D115" t="s">
        <v>8221</v>
      </c>
      <c r="E115">
        <v>2</v>
      </c>
    </row>
    <row r="116" spans="1:5" x14ac:dyDescent="0.5">
      <c r="A116" t="s">
        <v>8219</v>
      </c>
      <c r="B116">
        <v>35</v>
      </c>
      <c r="D116" t="s">
        <v>8221</v>
      </c>
      <c r="E116">
        <v>5</v>
      </c>
    </row>
    <row r="117" spans="1:5" x14ac:dyDescent="0.5">
      <c r="A117" t="s">
        <v>8219</v>
      </c>
      <c r="B117">
        <v>22</v>
      </c>
      <c r="D117" t="s">
        <v>8221</v>
      </c>
      <c r="E117">
        <v>2</v>
      </c>
    </row>
    <row r="118" spans="1:5" x14ac:dyDescent="0.5">
      <c r="A118" t="s">
        <v>8219</v>
      </c>
      <c r="B118">
        <v>57</v>
      </c>
      <c r="D118" t="s">
        <v>8221</v>
      </c>
      <c r="E118">
        <v>3</v>
      </c>
    </row>
    <row r="119" spans="1:5" x14ac:dyDescent="0.5">
      <c r="A119" t="s">
        <v>8219</v>
      </c>
      <c r="B119">
        <v>27</v>
      </c>
      <c r="D119" t="s">
        <v>8221</v>
      </c>
      <c r="E119">
        <v>0</v>
      </c>
    </row>
    <row r="120" spans="1:5" x14ac:dyDescent="0.5">
      <c r="A120" t="s">
        <v>8219</v>
      </c>
      <c r="B120">
        <v>39</v>
      </c>
      <c r="D120" t="s">
        <v>8221</v>
      </c>
      <c r="E120">
        <v>49</v>
      </c>
    </row>
    <row r="121" spans="1:5" x14ac:dyDescent="0.5">
      <c r="A121" t="s">
        <v>8219</v>
      </c>
      <c r="B121">
        <v>37</v>
      </c>
      <c r="D121" t="s">
        <v>8221</v>
      </c>
      <c r="E121">
        <v>1</v>
      </c>
    </row>
    <row r="122" spans="1:5" x14ac:dyDescent="0.5">
      <c r="A122" t="s">
        <v>8219</v>
      </c>
      <c r="B122">
        <v>137</v>
      </c>
      <c r="D122" t="s">
        <v>8221</v>
      </c>
      <c r="E122">
        <v>2</v>
      </c>
    </row>
    <row r="123" spans="1:5" x14ac:dyDescent="0.5">
      <c r="A123" t="s">
        <v>8219</v>
      </c>
      <c r="B123">
        <v>376</v>
      </c>
      <c r="D123" t="s">
        <v>8221</v>
      </c>
      <c r="E123">
        <v>0</v>
      </c>
    </row>
    <row r="124" spans="1:5" x14ac:dyDescent="0.5">
      <c r="A124" t="s">
        <v>8219</v>
      </c>
      <c r="B124">
        <v>202</v>
      </c>
      <c r="D124" t="s">
        <v>8221</v>
      </c>
      <c r="E124">
        <v>0</v>
      </c>
    </row>
    <row r="125" spans="1:5" x14ac:dyDescent="0.5">
      <c r="A125" t="s">
        <v>8219</v>
      </c>
      <c r="B125">
        <v>328</v>
      </c>
      <c r="D125" t="s">
        <v>8221</v>
      </c>
      <c r="E125">
        <v>11</v>
      </c>
    </row>
    <row r="126" spans="1:5" x14ac:dyDescent="0.5">
      <c r="A126" t="s">
        <v>8219</v>
      </c>
      <c r="B126">
        <v>84</v>
      </c>
      <c r="D126" t="s">
        <v>8221</v>
      </c>
      <c r="E126">
        <v>1</v>
      </c>
    </row>
    <row r="127" spans="1:5" x14ac:dyDescent="0.5">
      <c r="A127" t="s">
        <v>8219</v>
      </c>
      <c r="B127">
        <v>96</v>
      </c>
      <c r="D127" t="s">
        <v>8221</v>
      </c>
      <c r="E127">
        <v>8</v>
      </c>
    </row>
    <row r="128" spans="1:5" x14ac:dyDescent="0.5">
      <c r="A128" t="s">
        <v>8219</v>
      </c>
      <c r="B128">
        <v>223</v>
      </c>
      <c r="D128" t="s">
        <v>8221</v>
      </c>
      <c r="E128">
        <v>5</v>
      </c>
    </row>
    <row r="129" spans="1:5" x14ac:dyDescent="0.5">
      <c r="A129" t="s">
        <v>8219</v>
      </c>
      <c r="B129">
        <v>62</v>
      </c>
      <c r="D129" t="s">
        <v>8221</v>
      </c>
      <c r="E129">
        <v>39</v>
      </c>
    </row>
    <row r="130" spans="1:5" x14ac:dyDescent="0.5">
      <c r="A130" t="s">
        <v>8219</v>
      </c>
      <c r="B130">
        <v>146</v>
      </c>
      <c r="D130" t="s">
        <v>8221</v>
      </c>
      <c r="E130">
        <v>0</v>
      </c>
    </row>
    <row r="131" spans="1:5" x14ac:dyDescent="0.5">
      <c r="A131" t="s">
        <v>8219</v>
      </c>
      <c r="B131">
        <v>235</v>
      </c>
      <c r="D131" t="s">
        <v>8221</v>
      </c>
      <c r="E131">
        <v>0</v>
      </c>
    </row>
    <row r="132" spans="1:5" x14ac:dyDescent="0.5">
      <c r="A132" t="s">
        <v>8219</v>
      </c>
      <c r="B132">
        <v>437</v>
      </c>
      <c r="D132" t="s">
        <v>8221</v>
      </c>
      <c r="E132">
        <v>2</v>
      </c>
    </row>
    <row r="133" spans="1:5" x14ac:dyDescent="0.5">
      <c r="A133" t="s">
        <v>8219</v>
      </c>
      <c r="B133">
        <v>77</v>
      </c>
      <c r="D133" t="s">
        <v>8221</v>
      </c>
      <c r="E133">
        <v>170</v>
      </c>
    </row>
    <row r="134" spans="1:5" x14ac:dyDescent="0.5">
      <c r="A134" t="s">
        <v>8219</v>
      </c>
      <c r="B134">
        <v>108</v>
      </c>
      <c r="D134" t="s">
        <v>8221</v>
      </c>
      <c r="E134">
        <v>5</v>
      </c>
    </row>
    <row r="135" spans="1:5" x14ac:dyDescent="0.5">
      <c r="A135" t="s">
        <v>8219</v>
      </c>
      <c r="B135">
        <v>7</v>
      </c>
      <c r="D135" t="s">
        <v>8221</v>
      </c>
      <c r="E135">
        <v>14</v>
      </c>
    </row>
    <row r="136" spans="1:5" x14ac:dyDescent="0.5">
      <c r="A136" t="s">
        <v>8219</v>
      </c>
      <c r="B136">
        <v>314</v>
      </c>
      <c r="D136" t="s">
        <v>8221</v>
      </c>
      <c r="E136">
        <v>1</v>
      </c>
    </row>
    <row r="137" spans="1:5" x14ac:dyDescent="0.5">
      <c r="A137" t="s">
        <v>8219</v>
      </c>
      <c r="B137">
        <v>188</v>
      </c>
      <c r="D137" t="s">
        <v>8221</v>
      </c>
      <c r="E137">
        <v>0</v>
      </c>
    </row>
    <row r="138" spans="1:5" x14ac:dyDescent="0.5">
      <c r="A138" t="s">
        <v>8219</v>
      </c>
      <c r="B138">
        <v>275</v>
      </c>
      <c r="D138" t="s">
        <v>8221</v>
      </c>
      <c r="E138">
        <v>124</v>
      </c>
    </row>
    <row r="139" spans="1:5" x14ac:dyDescent="0.5">
      <c r="A139" t="s">
        <v>8219</v>
      </c>
      <c r="B139">
        <v>560</v>
      </c>
      <c r="D139" t="s">
        <v>8221</v>
      </c>
      <c r="E139">
        <v>0</v>
      </c>
    </row>
    <row r="140" spans="1:5" x14ac:dyDescent="0.5">
      <c r="A140" t="s">
        <v>8219</v>
      </c>
      <c r="B140">
        <v>688</v>
      </c>
      <c r="D140" t="s">
        <v>8221</v>
      </c>
      <c r="E140">
        <v>0</v>
      </c>
    </row>
    <row r="141" spans="1:5" x14ac:dyDescent="0.5">
      <c r="A141" t="s">
        <v>8219</v>
      </c>
      <c r="B141">
        <v>942</v>
      </c>
      <c r="D141" t="s">
        <v>8221</v>
      </c>
      <c r="E141">
        <v>55</v>
      </c>
    </row>
    <row r="142" spans="1:5" x14ac:dyDescent="0.5">
      <c r="A142" t="s">
        <v>8219</v>
      </c>
      <c r="B142">
        <v>88</v>
      </c>
      <c r="D142" t="s">
        <v>8221</v>
      </c>
      <c r="E142">
        <v>140</v>
      </c>
    </row>
    <row r="143" spans="1:5" x14ac:dyDescent="0.5">
      <c r="A143" t="s">
        <v>8219</v>
      </c>
      <c r="B143">
        <v>220</v>
      </c>
      <c r="D143" t="s">
        <v>8221</v>
      </c>
      <c r="E143">
        <v>21</v>
      </c>
    </row>
    <row r="144" spans="1:5" x14ac:dyDescent="0.5">
      <c r="A144" t="s">
        <v>8219</v>
      </c>
      <c r="B144">
        <v>145</v>
      </c>
      <c r="D144" t="s">
        <v>8221</v>
      </c>
      <c r="E144">
        <v>1</v>
      </c>
    </row>
    <row r="145" spans="1:5" x14ac:dyDescent="0.5">
      <c r="A145" t="s">
        <v>8219</v>
      </c>
      <c r="B145">
        <v>963</v>
      </c>
      <c r="D145" t="s">
        <v>8221</v>
      </c>
      <c r="E145">
        <v>147</v>
      </c>
    </row>
    <row r="146" spans="1:5" x14ac:dyDescent="0.5">
      <c r="A146" t="s">
        <v>8219</v>
      </c>
      <c r="B146">
        <v>91</v>
      </c>
      <c r="D146" t="s">
        <v>8221</v>
      </c>
      <c r="E146">
        <v>11</v>
      </c>
    </row>
    <row r="147" spans="1:5" x14ac:dyDescent="0.5">
      <c r="A147" t="s">
        <v>8219</v>
      </c>
      <c r="B147">
        <v>58</v>
      </c>
      <c r="D147" t="s">
        <v>8221</v>
      </c>
      <c r="E147">
        <v>125</v>
      </c>
    </row>
    <row r="148" spans="1:5" x14ac:dyDescent="0.5">
      <c r="A148" t="s">
        <v>8219</v>
      </c>
      <c r="B148">
        <v>36</v>
      </c>
      <c r="D148" t="s">
        <v>8221</v>
      </c>
      <c r="E148">
        <v>1</v>
      </c>
    </row>
    <row r="149" spans="1:5" x14ac:dyDescent="0.5">
      <c r="A149" t="s">
        <v>8219</v>
      </c>
      <c r="B149">
        <v>165</v>
      </c>
      <c r="D149" t="s">
        <v>8221</v>
      </c>
      <c r="E149">
        <v>0</v>
      </c>
    </row>
    <row r="150" spans="1:5" x14ac:dyDescent="0.5">
      <c r="A150" t="s">
        <v>8219</v>
      </c>
      <c r="B150">
        <v>111</v>
      </c>
      <c r="D150" t="s">
        <v>8221</v>
      </c>
      <c r="E150">
        <v>0</v>
      </c>
    </row>
    <row r="151" spans="1:5" x14ac:dyDescent="0.5">
      <c r="A151" t="s">
        <v>8219</v>
      </c>
      <c r="B151">
        <v>1596</v>
      </c>
      <c r="D151" t="s">
        <v>8221</v>
      </c>
      <c r="E151">
        <v>3</v>
      </c>
    </row>
    <row r="152" spans="1:5" x14ac:dyDescent="0.5">
      <c r="A152" t="s">
        <v>8219</v>
      </c>
      <c r="B152">
        <v>61</v>
      </c>
      <c r="D152" t="s">
        <v>8221</v>
      </c>
      <c r="E152">
        <v>0</v>
      </c>
    </row>
    <row r="153" spans="1:5" x14ac:dyDescent="0.5">
      <c r="A153" t="s">
        <v>8219</v>
      </c>
      <c r="B153">
        <v>287</v>
      </c>
      <c r="D153" t="s">
        <v>8221</v>
      </c>
      <c r="E153">
        <v>0</v>
      </c>
    </row>
    <row r="154" spans="1:5" x14ac:dyDescent="0.5">
      <c r="A154" t="s">
        <v>8219</v>
      </c>
      <c r="B154">
        <v>65</v>
      </c>
      <c r="D154" t="s">
        <v>8221</v>
      </c>
      <c r="E154">
        <v>0</v>
      </c>
    </row>
    <row r="155" spans="1:5" x14ac:dyDescent="0.5">
      <c r="A155" t="s">
        <v>8219</v>
      </c>
      <c r="B155">
        <v>118</v>
      </c>
      <c r="D155" t="s">
        <v>8221</v>
      </c>
      <c r="E155">
        <v>0</v>
      </c>
    </row>
    <row r="156" spans="1:5" x14ac:dyDescent="0.5">
      <c r="A156" t="s">
        <v>8219</v>
      </c>
      <c r="B156">
        <v>113</v>
      </c>
      <c r="D156" t="s">
        <v>8221</v>
      </c>
      <c r="E156">
        <v>3</v>
      </c>
    </row>
    <row r="157" spans="1:5" x14ac:dyDescent="0.5">
      <c r="A157" t="s">
        <v>8219</v>
      </c>
      <c r="B157">
        <v>332</v>
      </c>
      <c r="D157" t="s">
        <v>8221</v>
      </c>
      <c r="E157">
        <v>0</v>
      </c>
    </row>
    <row r="158" spans="1:5" x14ac:dyDescent="0.5">
      <c r="A158" t="s">
        <v>8219</v>
      </c>
      <c r="B158">
        <v>62</v>
      </c>
      <c r="D158" t="s">
        <v>8221</v>
      </c>
      <c r="E158">
        <v>1</v>
      </c>
    </row>
    <row r="159" spans="1:5" x14ac:dyDescent="0.5">
      <c r="A159" t="s">
        <v>8219</v>
      </c>
      <c r="B159">
        <v>951</v>
      </c>
      <c r="D159" t="s">
        <v>8221</v>
      </c>
      <c r="E159">
        <v>3</v>
      </c>
    </row>
    <row r="160" spans="1:5" x14ac:dyDescent="0.5">
      <c r="A160" t="s">
        <v>8219</v>
      </c>
      <c r="B160">
        <v>415</v>
      </c>
      <c r="D160" t="s">
        <v>8221</v>
      </c>
      <c r="E160">
        <v>22</v>
      </c>
    </row>
    <row r="161" spans="1:5" x14ac:dyDescent="0.5">
      <c r="A161" t="s">
        <v>8219</v>
      </c>
      <c r="B161">
        <v>305</v>
      </c>
      <c r="D161" t="s">
        <v>8221</v>
      </c>
      <c r="E161">
        <v>26</v>
      </c>
    </row>
    <row r="162" spans="1:5" x14ac:dyDescent="0.5">
      <c r="A162" t="s">
        <v>8219</v>
      </c>
      <c r="B162">
        <v>2139</v>
      </c>
      <c r="D162" t="s">
        <v>8221</v>
      </c>
      <c r="E162">
        <v>4</v>
      </c>
    </row>
    <row r="163" spans="1:5" x14ac:dyDescent="0.5">
      <c r="A163" t="s">
        <v>8219</v>
      </c>
      <c r="B163">
        <v>79</v>
      </c>
      <c r="D163" t="s">
        <v>8221</v>
      </c>
      <c r="E163">
        <v>0</v>
      </c>
    </row>
    <row r="164" spans="1:5" x14ac:dyDescent="0.5">
      <c r="A164" t="s">
        <v>8219</v>
      </c>
      <c r="B164">
        <v>179</v>
      </c>
      <c r="D164" t="s">
        <v>8221</v>
      </c>
      <c r="E164">
        <v>4</v>
      </c>
    </row>
    <row r="165" spans="1:5" x14ac:dyDescent="0.5">
      <c r="A165" t="s">
        <v>8219</v>
      </c>
      <c r="B165">
        <v>202</v>
      </c>
      <c r="D165" t="s">
        <v>8221</v>
      </c>
      <c r="E165">
        <v>9</v>
      </c>
    </row>
    <row r="166" spans="1:5" x14ac:dyDescent="0.5">
      <c r="A166" t="s">
        <v>8219</v>
      </c>
      <c r="B166">
        <v>760</v>
      </c>
      <c r="D166" t="s">
        <v>8221</v>
      </c>
      <c r="E166">
        <v>5</v>
      </c>
    </row>
    <row r="167" spans="1:5" x14ac:dyDescent="0.5">
      <c r="A167" t="s">
        <v>8219</v>
      </c>
      <c r="B167">
        <v>563</v>
      </c>
      <c r="D167" t="s">
        <v>8221</v>
      </c>
      <c r="E167">
        <v>14</v>
      </c>
    </row>
    <row r="168" spans="1:5" x14ac:dyDescent="0.5">
      <c r="A168" t="s">
        <v>8219</v>
      </c>
      <c r="B168">
        <v>135</v>
      </c>
      <c r="D168" t="s">
        <v>8221</v>
      </c>
      <c r="E168">
        <v>1</v>
      </c>
    </row>
    <row r="169" spans="1:5" x14ac:dyDescent="0.5">
      <c r="A169" t="s">
        <v>8219</v>
      </c>
      <c r="B169">
        <v>290</v>
      </c>
      <c r="D169" t="s">
        <v>8221</v>
      </c>
      <c r="E169">
        <v>10</v>
      </c>
    </row>
    <row r="170" spans="1:5" x14ac:dyDescent="0.5">
      <c r="A170" t="s">
        <v>8219</v>
      </c>
      <c r="B170">
        <v>447</v>
      </c>
      <c r="D170" t="s">
        <v>8221</v>
      </c>
      <c r="E170">
        <v>3</v>
      </c>
    </row>
    <row r="171" spans="1:5" x14ac:dyDescent="0.5">
      <c r="A171" t="s">
        <v>8219</v>
      </c>
      <c r="B171">
        <v>232</v>
      </c>
      <c r="D171" t="s">
        <v>8221</v>
      </c>
      <c r="E171">
        <v>1</v>
      </c>
    </row>
    <row r="172" spans="1:5" x14ac:dyDescent="0.5">
      <c r="A172" t="s">
        <v>8219</v>
      </c>
      <c r="B172">
        <v>168</v>
      </c>
      <c r="D172" t="s">
        <v>8221</v>
      </c>
      <c r="E172">
        <v>0</v>
      </c>
    </row>
    <row r="173" spans="1:5" x14ac:dyDescent="0.5">
      <c r="A173" t="s">
        <v>8219</v>
      </c>
      <c r="B173">
        <v>128</v>
      </c>
      <c r="D173" t="s">
        <v>8221</v>
      </c>
      <c r="E173">
        <v>5</v>
      </c>
    </row>
    <row r="174" spans="1:5" x14ac:dyDescent="0.5">
      <c r="A174" t="s">
        <v>8219</v>
      </c>
      <c r="B174">
        <v>493</v>
      </c>
      <c r="D174" t="s">
        <v>8221</v>
      </c>
      <c r="E174">
        <v>2</v>
      </c>
    </row>
    <row r="175" spans="1:5" x14ac:dyDescent="0.5">
      <c r="A175" t="s">
        <v>8219</v>
      </c>
      <c r="B175">
        <v>131</v>
      </c>
      <c r="D175" t="s">
        <v>8221</v>
      </c>
      <c r="E175">
        <v>68</v>
      </c>
    </row>
    <row r="176" spans="1:5" x14ac:dyDescent="0.5">
      <c r="A176" t="s">
        <v>8219</v>
      </c>
      <c r="B176">
        <v>50</v>
      </c>
      <c r="D176" t="s">
        <v>8221</v>
      </c>
      <c r="E176">
        <v>3</v>
      </c>
    </row>
    <row r="177" spans="1:5" x14ac:dyDescent="0.5">
      <c r="A177" t="s">
        <v>8219</v>
      </c>
      <c r="B177">
        <v>665</v>
      </c>
      <c r="D177" t="s">
        <v>8221</v>
      </c>
      <c r="E177">
        <v>34</v>
      </c>
    </row>
    <row r="178" spans="1:5" x14ac:dyDescent="0.5">
      <c r="A178" t="s">
        <v>8219</v>
      </c>
      <c r="B178">
        <v>129</v>
      </c>
      <c r="D178" t="s">
        <v>8221</v>
      </c>
      <c r="E178">
        <v>0</v>
      </c>
    </row>
    <row r="179" spans="1:5" x14ac:dyDescent="0.5">
      <c r="A179" t="s">
        <v>8219</v>
      </c>
      <c r="B179">
        <v>142</v>
      </c>
      <c r="D179" t="s">
        <v>8221</v>
      </c>
      <c r="E179">
        <v>3</v>
      </c>
    </row>
    <row r="180" spans="1:5" x14ac:dyDescent="0.5">
      <c r="A180" t="s">
        <v>8219</v>
      </c>
      <c r="B180">
        <v>2436</v>
      </c>
      <c r="D180" t="s">
        <v>8221</v>
      </c>
      <c r="E180">
        <v>0</v>
      </c>
    </row>
    <row r="181" spans="1:5" x14ac:dyDescent="0.5">
      <c r="A181" t="s">
        <v>8219</v>
      </c>
      <c r="B181">
        <v>244</v>
      </c>
      <c r="D181" t="s">
        <v>8221</v>
      </c>
      <c r="E181">
        <v>70</v>
      </c>
    </row>
    <row r="182" spans="1:5" x14ac:dyDescent="0.5">
      <c r="A182" t="s">
        <v>8219</v>
      </c>
      <c r="B182">
        <v>298</v>
      </c>
      <c r="D182" t="s">
        <v>8221</v>
      </c>
      <c r="E182">
        <v>1</v>
      </c>
    </row>
    <row r="183" spans="1:5" x14ac:dyDescent="0.5">
      <c r="A183" t="s">
        <v>8219</v>
      </c>
      <c r="B183">
        <v>251</v>
      </c>
      <c r="D183" t="s">
        <v>8221</v>
      </c>
      <c r="E183">
        <v>1</v>
      </c>
    </row>
    <row r="184" spans="1:5" x14ac:dyDescent="0.5">
      <c r="A184" t="s">
        <v>8219</v>
      </c>
      <c r="B184">
        <v>108</v>
      </c>
      <c r="D184" t="s">
        <v>8221</v>
      </c>
      <c r="E184">
        <v>1</v>
      </c>
    </row>
    <row r="185" spans="1:5" x14ac:dyDescent="0.5">
      <c r="A185" t="s">
        <v>8219</v>
      </c>
      <c r="B185">
        <v>82</v>
      </c>
      <c r="D185" t="s">
        <v>8221</v>
      </c>
      <c r="E185">
        <v>2</v>
      </c>
    </row>
    <row r="186" spans="1:5" x14ac:dyDescent="0.5">
      <c r="A186" t="s">
        <v>8219</v>
      </c>
      <c r="B186">
        <v>74</v>
      </c>
      <c r="D186" t="s">
        <v>8221</v>
      </c>
      <c r="E186">
        <v>2</v>
      </c>
    </row>
    <row r="187" spans="1:5" x14ac:dyDescent="0.5">
      <c r="A187" t="s">
        <v>8219</v>
      </c>
      <c r="B187">
        <v>189</v>
      </c>
      <c r="D187" t="s">
        <v>8221</v>
      </c>
      <c r="E187">
        <v>34</v>
      </c>
    </row>
    <row r="188" spans="1:5" x14ac:dyDescent="0.5">
      <c r="A188" t="s">
        <v>8219</v>
      </c>
      <c r="B188">
        <v>80</v>
      </c>
      <c r="D188" t="s">
        <v>8221</v>
      </c>
      <c r="E188">
        <v>2</v>
      </c>
    </row>
    <row r="189" spans="1:5" x14ac:dyDescent="0.5">
      <c r="A189" t="s">
        <v>8219</v>
      </c>
      <c r="B189">
        <v>576</v>
      </c>
      <c r="D189" t="s">
        <v>8221</v>
      </c>
      <c r="E189">
        <v>0</v>
      </c>
    </row>
    <row r="190" spans="1:5" x14ac:dyDescent="0.5">
      <c r="A190" t="s">
        <v>8219</v>
      </c>
      <c r="B190">
        <v>202</v>
      </c>
      <c r="D190" t="s">
        <v>8221</v>
      </c>
      <c r="E190">
        <v>1</v>
      </c>
    </row>
    <row r="191" spans="1:5" x14ac:dyDescent="0.5">
      <c r="A191" t="s">
        <v>8219</v>
      </c>
      <c r="B191">
        <v>238</v>
      </c>
      <c r="D191" t="s">
        <v>8221</v>
      </c>
      <c r="E191">
        <v>8</v>
      </c>
    </row>
    <row r="192" spans="1:5" x14ac:dyDescent="0.5">
      <c r="A192" t="s">
        <v>8219</v>
      </c>
      <c r="B192">
        <v>36</v>
      </c>
      <c r="D192" t="s">
        <v>8221</v>
      </c>
      <c r="E192">
        <v>4</v>
      </c>
    </row>
    <row r="193" spans="1:5" x14ac:dyDescent="0.5">
      <c r="A193" t="s">
        <v>8219</v>
      </c>
      <c r="B193">
        <v>150</v>
      </c>
      <c r="D193" t="s">
        <v>8221</v>
      </c>
      <c r="E193">
        <v>28</v>
      </c>
    </row>
    <row r="194" spans="1:5" x14ac:dyDescent="0.5">
      <c r="A194" t="s">
        <v>8219</v>
      </c>
      <c r="B194">
        <v>146</v>
      </c>
      <c r="D194" t="s">
        <v>8221</v>
      </c>
      <c r="E194">
        <v>0</v>
      </c>
    </row>
    <row r="195" spans="1:5" x14ac:dyDescent="0.5">
      <c r="A195" t="s">
        <v>8219</v>
      </c>
      <c r="B195">
        <v>222</v>
      </c>
      <c r="D195" t="s">
        <v>8221</v>
      </c>
      <c r="E195">
        <v>6</v>
      </c>
    </row>
    <row r="196" spans="1:5" x14ac:dyDescent="0.5">
      <c r="A196" t="s">
        <v>8219</v>
      </c>
      <c r="B196">
        <v>120</v>
      </c>
      <c r="D196" t="s">
        <v>8221</v>
      </c>
      <c r="E196">
        <v>22</v>
      </c>
    </row>
    <row r="197" spans="1:5" x14ac:dyDescent="0.5">
      <c r="A197" t="s">
        <v>8219</v>
      </c>
      <c r="B197">
        <v>126</v>
      </c>
      <c r="D197" t="s">
        <v>8221</v>
      </c>
      <c r="E197">
        <v>0</v>
      </c>
    </row>
    <row r="198" spans="1:5" x14ac:dyDescent="0.5">
      <c r="A198" t="s">
        <v>8219</v>
      </c>
      <c r="B198">
        <v>158</v>
      </c>
      <c r="D198" t="s">
        <v>8221</v>
      </c>
      <c r="E198">
        <v>1</v>
      </c>
    </row>
    <row r="199" spans="1:5" x14ac:dyDescent="0.5">
      <c r="A199" t="s">
        <v>8219</v>
      </c>
      <c r="B199">
        <v>316</v>
      </c>
      <c r="D199" t="s">
        <v>8221</v>
      </c>
      <c r="E199">
        <v>20</v>
      </c>
    </row>
    <row r="200" spans="1:5" x14ac:dyDescent="0.5">
      <c r="A200" t="s">
        <v>8219</v>
      </c>
      <c r="B200">
        <v>284</v>
      </c>
      <c r="D200" t="s">
        <v>8221</v>
      </c>
      <c r="E200">
        <v>0</v>
      </c>
    </row>
    <row r="201" spans="1:5" x14ac:dyDescent="0.5">
      <c r="A201" t="s">
        <v>8219</v>
      </c>
      <c r="B201">
        <v>51</v>
      </c>
      <c r="D201" t="s">
        <v>8221</v>
      </c>
      <c r="E201">
        <v>1</v>
      </c>
    </row>
    <row r="202" spans="1:5" x14ac:dyDescent="0.5">
      <c r="A202" t="s">
        <v>8219</v>
      </c>
      <c r="B202">
        <v>158</v>
      </c>
      <c r="D202" t="s">
        <v>8221</v>
      </c>
      <c r="E202">
        <v>3</v>
      </c>
    </row>
    <row r="203" spans="1:5" x14ac:dyDescent="0.5">
      <c r="A203" t="s">
        <v>8219</v>
      </c>
      <c r="B203">
        <v>337</v>
      </c>
      <c r="D203" t="s">
        <v>8221</v>
      </c>
      <c r="E203">
        <v>2</v>
      </c>
    </row>
    <row r="204" spans="1:5" x14ac:dyDescent="0.5">
      <c r="A204" t="s">
        <v>8219</v>
      </c>
      <c r="B204">
        <v>186</v>
      </c>
      <c r="D204" t="s">
        <v>8221</v>
      </c>
      <c r="E204">
        <v>0</v>
      </c>
    </row>
    <row r="205" spans="1:5" x14ac:dyDescent="0.5">
      <c r="A205" t="s">
        <v>8219</v>
      </c>
      <c r="B205">
        <v>58</v>
      </c>
      <c r="D205" t="s">
        <v>8221</v>
      </c>
      <c r="E205">
        <v>2</v>
      </c>
    </row>
    <row r="206" spans="1:5" x14ac:dyDescent="0.5">
      <c r="A206" t="s">
        <v>8219</v>
      </c>
      <c r="B206">
        <v>82</v>
      </c>
      <c r="D206" t="s">
        <v>8221</v>
      </c>
      <c r="E206">
        <v>1</v>
      </c>
    </row>
    <row r="207" spans="1:5" x14ac:dyDescent="0.5">
      <c r="A207" t="s">
        <v>8219</v>
      </c>
      <c r="B207">
        <v>736</v>
      </c>
      <c r="D207" t="s">
        <v>8221</v>
      </c>
      <c r="E207">
        <v>0</v>
      </c>
    </row>
    <row r="208" spans="1:5" x14ac:dyDescent="0.5">
      <c r="A208" t="s">
        <v>8219</v>
      </c>
      <c r="B208">
        <v>1151</v>
      </c>
      <c r="D208" t="s">
        <v>8221</v>
      </c>
      <c r="E208">
        <v>1</v>
      </c>
    </row>
    <row r="209" spans="1:5" x14ac:dyDescent="0.5">
      <c r="A209" t="s">
        <v>8219</v>
      </c>
      <c r="B209">
        <v>34</v>
      </c>
      <c r="D209" t="s">
        <v>8221</v>
      </c>
      <c r="E209">
        <v>0</v>
      </c>
    </row>
    <row r="210" spans="1:5" x14ac:dyDescent="0.5">
      <c r="A210" t="s">
        <v>8219</v>
      </c>
      <c r="B210">
        <v>498</v>
      </c>
      <c r="D210" t="s">
        <v>8221</v>
      </c>
      <c r="E210">
        <v>5</v>
      </c>
    </row>
    <row r="211" spans="1:5" x14ac:dyDescent="0.5">
      <c r="A211" t="s">
        <v>8219</v>
      </c>
      <c r="B211">
        <v>167</v>
      </c>
      <c r="D211" t="s">
        <v>8221</v>
      </c>
      <c r="E211">
        <v>1</v>
      </c>
    </row>
    <row r="212" spans="1:5" x14ac:dyDescent="0.5">
      <c r="A212" t="s">
        <v>8219</v>
      </c>
      <c r="B212">
        <v>340</v>
      </c>
      <c r="D212" t="s">
        <v>8221</v>
      </c>
      <c r="E212">
        <v>1</v>
      </c>
    </row>
    <row r="213" spans="1:5" x14ac:dyDescent="0.5">
      <c r="A213" t="s">
        <v>8219</v>
      </c>
      <c r="B213">
        <v>438</v>
      </c>
      <c r="D213" t="s">
        <v>8221</v>
      </c>
      <c r="E213">
        <v>2</v>
      </c>
    </row>
    <row r="214" spans="1:5" x14ac:dyDescent="0.5">
      <c r="A214" t="s">
        <v>8219</v>
      </c>
      <c r="B214">
        <v>555</v>
      </c>
      <c r="D214" t="s">
        <v>8221</v>
      </c>
      <c r="E214">
        <v>0</v>
      </c>
    </row>
    <row r="215" spans="1:5" x14ac:dyDescent="0.5">
      <c r="A215" t="s">
        <v>8219</v>
      </c>
      <c r="B215">
        <v>266</v>
      </c>
      <c r="D215" t="s">
        <v>8221</v>
      </c>
      <c r="E215">
        <v>9</v>
      </c>
    </row>
    <row r="216" spans="1:5" x14ac:dyDescent="0.5">
      <c r="A216" t="s">
        <v>8219</v>
      </c>
      <c r="B216">
        <v>69</v>
      </c>
      <c r="D216" t="s">
        <v>8221</v>
      </c>
      <c r="E216">
        <v>4</v>
      </c>
    </row>
    <row r="217" spans="1:5" x14ac:dyDescent="0.5">
      <c r="A217" t="s">
        <v>8219</v>
      </c>
      <c r="B217">
        <v>80</v>
      </c>
      <c r="D217" t="s">
        <v>8221</v>
      </c>
      <c r="E217">
        <v>4</v>
      </c>
    </row>
    <row r="218" spans="1:5" x14ac:dyDescent="0.5">
      <c r="A218" t="s">
        <v>8219</v>
      </c>
      <c r="B218">
        <v>493</v>
      </c>
      <c r="D218" t="s">
        <v>8221</v>
      </c>
      <c r="E218">
        <v>1</v>
      </c>
    </row>
    <row r="219" spans="1:5" x14ac:dyDescent="0.5">
      <c r="A219" t="s">
        <v>8219</v>
      </c>
      <c r="B219">
        <v>31</v>
      </c>
      <c r="D219" t="s">
        <v>8221</v>
      </c>
      <c r="E219">
        <v>1</v>
      </c>
    </row>
    <row r="220" spans="1:5" x14ac:dyDescent="0.5">
      <c r="A220" t="s">
        <v>8219</v>
      </c>
      <c r="B220">
        <v>236</v>
      </c>
      <c r="D220" t="s">
        <v>8221</v>
      </c>
      <c r="E220">
        <v>7</v>
      </c>
    </row>
    <row r="221" spans="1:5" x14ac:dyDescent="0.5">
      <c r="A221" t="s">
        <v>8219</v>
      </c>
      <c r="B221">
        <v>89</v>
      </c>
      <c r="D221" t="s">
        <v>8221</v>
      </c>
      <c r="E221">
        <v>5</v>
      </c>
    </row>
    <row r="222" spans="1:5" x14ac:dyDescent="0.5">
      <c r="A222" t="s">
        <v>8219</v>
      </c>
      <c r="B222">
        <v>299</v>
      </c>
      <c r="D222" t="s">
        <v>8221</v>
      </c>
      <c r="E222">
        <v>1</v>
      </c>
    </row>
    <row r="223" spans="1:5" x14ac:dyDescent="0.5">
      <c r="A223" t="s">
        <v>8219</v>
      </c>
      <c r="B223">
        <v>55</v>
      </c>
      <c r="D223" t="s">
        <v>8221</v>
      </c>
      <c r="E223">
        <v>0</v>
      </c>
    </row>
    <row r="224" spans="1:5" x14ac:dyDescent="0.5">
      <c r="A224" t="s">
        <v>8219</v>
      </c>
      <c r="B224">
        <v>325</v>
      </c>
      <c r="D224" t="s">
        <v>8221</v>
      </c>
      <c r="E224">
        <v>0</v>
      </c>
    </row>
    <row r="225" spans="1:5" x14ac:dyDescent="0.5">
      <c r="A225" t="s">
        <v>8219</v>
      </c>
      <c r="B225">
        <v>524</v>
      </c>
      <c r="D225" t="s">
        <v>8221</v>
      </c>
      <c r="E225">
        <v>1</v>
      </c>
    </row>
    <row r="226" spans="1:5" x14ac:dyDescent="0.5">
      <c r="A226" t="s">
        <v>8219</v>
      </c>
      <c r="B226">
        <v>285</v>
      </c>
      <c r="D226" t="s">
        <v>8221</v>
      </c>
      <c r="E226">
        <v>2</v>
      </c>
    </row>
    <row r="227" spans="1:5" x14ac:dyDescent="0.5">
      <c r="A227" t="s">
        <v>8219</v>
      </c>
      <c r="B227">
        <v>179</v>
      </c>
      <c r="D227" t="s">
        <v>8221</v>
      </c>
      <c r="E227">
        <v>0</v>
      </c>
    </row>
    <row r="228" spans="1:5" x14ac:dyDescent="0.5">
      <c r="A228" t="s">
        <v>8219</v>
      </c>
      <c r="B228">
        <v>188</v>
      </c>
      <c r="D228" t="s">
        <v>8221</v>
      </c>
      <c r="E228">
        <v>4</v>
      </c>
    </row>
    <row r="229" spans="1:5" x14ac:dyDescent="0.5">
      <c r="A229" t="s">
        <v>8219</v>
      </c>
      <c r="B229">
        <v>379</v>
      </c>
      <c r="D229" t="s">
        <v>8221</v>
      </c>
      <c r="E229">
        <v>7</v>
      </c>
    </row>
    <row r="230" spans="1:5" x14ac:dyDescent="0.5">
      <c r="A230" t="s">
        <v>8219</v>
      </c>
      <c r="B230">
        <v>119</v>
      </c>
      <c r="D230" t="s">
        <v>8221</v>
      </c>
      <c r="E230">
        <v>2</v>
      </c>
    </row>
    <row r="231" spans="1:5" x14ac:dyDescent="0.5">
      <c r="A231" t="s">
        <v>8219</v>
      </c>
      <c r="B231">
        <v>167</v>
      </c>
      <c r="D231" t="s">
        <v>8221</v>
      </c>
      <c r="E231">
        <v>1</v>
      </c>
    </row>
    <row r="232" spans="1:5" x14ac:dyDescent="0.5">
      <c r="A232" t="s">
        <v>8219</v>
      </c>
      <c r="B232">
        <v>221</v>
      </c>
      <c r="D232" t="s">
        <v>8221</v>
      </c>
      <c r="E232">
        <v>9</v>
      </c>
    </row>
    <row r="233" spans="1:5" x14ac:dyDescent="0.5">
      <c r="A233" t="s">
        <v>8219</v>
      </c>
      <c r="B233">
        <v>964</v>
      </c>
      <c r="D233" t="s">
        <v>8221</v>
      </c>
      <c r="E233">
        <v>2</v>
      </c>
    </row>
    <row r="234" spans="1:5" x14ac:dyDescent="0.5">
      <c r="A234" t="s">
        <v>8219</v>
      </c>
      <c r="B234">
        <v>286</v>
      </c>
      <c r="D234" t="s">
        <v>8221</v>
      </c>
      <c r="E234">
        <v>1</v>
      </c>
    </row>
    <row r="235" spans="1:5" x14ac:dyDescent="0.5">
      <c r="A235" t="s">
        <v>8219</v>
      </c>
      <c r="B235">
        <v>613</v>
      </c>
      <c r="D235" t="s">
        <v>8221</v>
      </c>
      <c r="E235">
        <v>7</v>
      </c>
    </row>
    <row r="236" spans="1:5" x14ac:dyDescent="0.5">
      <c r="A236" t="s">
        <v>8219</v>
      </c>
      <c r="B236">
        <v>29</v>
      </c>
      <c r="D236" t="s">
        <v>8221</v>
      </c>
      <c r="E236">
        <v>2</v>
      </c>
    </row>
    <row r="237" spans="1:5" x14ac:dyDescent="0.5">
      <c r="A237" t="s">
        <v>8219</v>
      </c>
      <c r="B237">
        <v>165</v>
      </c>
      <c r="D237" t="s">
        <v>8221</v>
      </c>
      <c r="E237">
        <v>8</v>
      </c>
    </row>
    <row r="238" spans="1:5" x14ac:dyDescent="0.5">
      <c r="A238" t="s">
        <v>8219</v>
      </c>
      <c r="B238">
        <v>97</v>
      </c>
      <c r="D238" t="s">
        <v>8221</v>
      </c>
      <c r="E238">
        <v>2</v>
      </c>
    </row>
    <row r="239" spans="1:5" x14ac:dyDescent="0.5">
      <c r="A239" t="s">
        <v>8219</v>
      </c>
      <c r="B239">
        <v>303</v>
      </c>
      <c r="D239" t="s">
        <v>8221</v>
      </c>
      <c r="E239">
        <v>2</v>
      </c>
    </row>
    <row r="240" spans="1:5" x14ac:dyDescent="0.5">
      <c r="A240" t="s">
        <v>8219</v>
      </c>
      <c r="B240">
        <v>267</v>
      </c>
      <c r="D240" t="s">
        <v>8221</v>
      </c>
      <c r="E240">
        <v>7</v>
      </c>
    </row>
    <row r="241" spans="1:5" x14ac:dyDescent="0.5">
      <c r="A241" t="s">
        <v>8219</v>
      </c>
      <c r="B241">
        <v>302</v>
      </c>
      <c r="D241" t="s">
        <v>8221</v>
      </c>
      <c r="E241">
        <v>2</v>
      </c>
    </row>
    <row r="242" spans="1:5" x14ac:dyDescent="0.5">
      <c r="A242" t="s">
        <v>8219</v>
      </c>
      <c r="B242">
        <v>87</v>
      </c>
      <c r="D242" t="s">
        <v>8221</v>
      </c>
      <c r="E242">
        <v>18</v>
      </c>
    </row>
    <row r="243" spans="1:5" x14ac:dyDescent="0.5">
      <c r="A243" t="s">
        <v>8219</v>
      </c>
      <c r="B243">
        <v>354</v>
      </c>
      <c r="D243" t="s">
        <v>8221</v>
      </c>
      <c r="E243">
        <v>9</v>
      </c>
    </row>
    <row r="244" spans="1:5" x14ac:dyDescent="0.5">
      <c r="A244" t="s">
        <v>8219</v>
      </c>
      <c r="B244">
        <v>86</v>
      </c>
      <c r="D244" t="s">
        <v>8221</v>
      </c>
      <c r="E244">
        <v>4</v>
      </c>
    </row>
    <row r="245" spans="1:5" x14ac:dyDescent="0.5">
      <c r="A245" t="s">
        <v>8219</v>
      </c>
      <c r="B245">
        <v>26</v>
      </c>
      <c r="D245" t="s">
        <v>8221</v>
      </c>
      <c r="E245">
        <v>7</v>
      </c>
    </row>
    <row r="246" spans="1:5" x14ac:dyDescent="0.5">
      <c r="A246" t="s">
        <v>8219</v>
      </c>
      <c r="B246">
        <v>113</v>
      </c>
      <c r="D246" t="s">
        <v>8221</v>
      </c>
      <c r="E246">
        <v>29</v>
      </c>
    </row>
    <row r="247" spans="1:5" x14ac:dyDescent="0.5">
      <c r="A247" t="s">
        <v>8219</v>
      </c>
      <c r="B247">
        <v>65</v>
      </c>
      <c r="D247" t="s">
        <v>8221</v>
      </c>
      <c r="E247">
        <v>12</v>
      </c>
    </row>
    <row r="248" spans="1:5" x14ac:dyDescent="0.5">
      <c r="A248" t="s">
        <v>8219</v>
      </c>
      <c r="B248">
        <v>134</v>
      </c>
      <c r="D248" t="s">
        <v>8221</v>
      </c>
      <c r="E248">
        <v>4</v>
      </c>
    </row>
    <row r="249" spans="1:5" x14ac:dyDescent="0.5">
      <c r="A249" t="s">
        <v>8219</v>
      </c>
      <c r="B249">
        <v>119</v>
      </c>
      <c r="D249" t="s">
        <v>8221</v>
      </c>
      <c r="E249">
        <v>28</v>
      </c>
    </row>
    <row r="250" spans="1:5" x14ac:dyDescent="0.5">
      <c r="A250" t="s">
        <v>8219</v>
      </c>
      <c r="B250">
        <v>159</v>
      </c>
      <c r="D250" t="s">
        <v>8221</v>
      </c>
      <c r="E250">
        <v>25</v>
      </c>
    </row>
    <row r="251" spans="1:5" x14ac:dyDescent="0.5">
      <c r="A251" t="s">
        <v>8219</v>
      </c>
      <c r="B251">
        <v>167</v>
      </c>
      <c r="D251" t="s">
        <v>8221</v>
      </c>
      <c r="E251">
        <v>28</v>
      </c>
    </row>
    <row r="252" spans="1:5" x14ac:dyDescent="0.5">
      <c r="A252" t="s">
        <v>8219</v>
      </c>
      <c r="B252">
        <v>43</v>
      </c>
      <c r="D252" t="s">
        <v>8221</v>
      </c>
      <c r="E252">
        <v>310</v>
      </c>
    </row>
    <row r="253" spans="1:5" x14ac:dyDescent="0.5">
      <c r="A253" t="s">
        <v>8219</v>
      </c>
      <c r="B253">
        <v>1062</v>
      </c>
      <c r="D253" t="s">
        <v>8221</v>
      </c>
      <c r="E253">
        <v>15</v>
      </c>
    </row>
    <row r="254" spans="1:5" x14ac:dyDescent="0.5">
      <c r="A254" t="s">
        <v>8219</v>
      </c>
      <c r="B254">
        <v>9</v>
      </c>
      <c r="D254" t="s">
        <v>8221</v>
      </c>
      <c r="E254">
        <v>215</v>
      </c>
    </row>
    <row r="255" spans="1:5" x14ac:dyDescent="0.5">
      <c r="A255" t="s">
        <v>8219</v>
      </c>
      <c r="B255">
        <v>89</v>
      </c>
      <c r="D255" t="s">
        <v>8221</v>
      </c>
      <c r="E255">
        <v>3</v>
      </c>
    </row>
    <row r="256" spans="1:5" x14ac:dyDescent="0.5">
      <c r="A256" t="s">
        <v>8219</v>
      </c>
      <c r="B256">
        <v>174</v>
      </c>
      <c r="D256" t="s">
        <v>8221</v>
      </c>
      <c r="E256">
        <v>2</v>
      </c>
    </row>
    <row r="257" spans="1:5" x14ac:dyDescent="0.5">
      <c r="A257" t="s">
        <v>8219</v>
      </c>
      <c r="B257">
        <v>14</v>
      </c>
      <c r="D257" t="s">
        <v>8221</v>
      </c>
      <c r="E257">
        <v>26</v>
      </c>
    </row>
    <row r="258" spans="1:5" x14ac:dyDescent="0.5">
      <c r="A258" t="s">
        <v>8219</v>
      </c>
      <c r="B258">
        <v>48</v>
      </c>
      <c r="D258" t="s">
        <v>8221</v>
      </c>
      <c r="E258">
        <v>24</v>
      </c>
    </row>
    <row r="259" spans="1:5" x14ac:dyDescent="0.5">
      <c r="A259" t="s">
        <v>8219</v>
      </c>
      <c r="B259">
        <v>133</v>
      </c>
      <c r="D259" t="s">
        <v>8221</v>
      </c>
      <c r="E259">
        <v>96</v>
      </c>
    </row>
    <row r="260" spans="1:5" x14ac:dyDescent="0.5">
      <c r="A260" t="s">
        <v>8219</v>
      </c>
      <c r="B260">
        <v>83</v>
      </c>
      <c r="D260" t="s">
        <v>8221</v>
      </c>
      <c r="E260">
        <v>17</v>
      </c>
    </row>
    <row r="261" spans="1:5" x14ac:dyDescent="0.5">
      <c r="A261" t="s">
        <v>8219</v>
      </c>
      <c r="B261">
        <v>149</v>
      </c>
      <c r="D261" t="s">
        <v>8221</v>
      </c>
      <c r="E261">
        <v>94</v>
      </c>
    </row>
    <row r="262" spans="1:5" x14ac:dyDescent="0.5">
      <c r="A262" t="s">
        <v>8219</v>
      </c>
      <c r="B262">
        <v>49</v>
      </c>
      <c r="D262" t="s">
        <v>8221</v>
      </c>
      <c r="E262">
        <v>129</v>
      </c>
    </row>
    <row r="263" spans="1:5" x14ac:dyDescent="0.5">
      <c r="A263" t="s">
        <v>8219</v>
      </c>
      <c r="B263">
        <v>251</v>
      </c>
      <c r="D263" t="s">
        <v>8221</v>
      </c>
      <c r="E263">
        <v>1</v>
      </c>
    </row>
    <row r="264" spans="1:5" x14ac:dyDescent="0.5">
      <c r="A264" t="s">
        <v>8219</v>
      </c>
      <c r="B264">
        <v>22</v>
      </c>
      <c r="D264" t="s">
        <v>8221</v>
      </c>
      <c r="E264">
        <v>4</v>
      </c>
    </row>
    <row r="265" spans="1:5" x14ac:dyDescent="0.5">
      <c r="A265" t="s">
        <v>8219</v>
      </c>
      <c r="B265">
        <v>48</v>
      </c>
      <c r="D265" t="s">
        <v>8221</v>
      </c>
      <c r="E265">
        <v>3</v>
      </c>
    </row>
    <row r="266" spans="1:5" x14ac:dyDescent="0.5">
      <c r="A266" t="s">
        <v>8219</v>
      </c>
      <c r="B266">
        <v>383</v>
      </c>
      <c r="D266" t="s">
        <v>8221</v>
      </c>
      <c r="E266">
        <v>135</v>
      </c>
    </row>
    <row r="267" spans="1:5" x14ac:dyDescent="0.5">
      <c r="A267" t="s">
        <v>8219</v>
      </c>
      <c r="B267">
        <v>237</v>
      </c>
      <c r="D267" t="s">
        <v>8221</v>
      </c>
      <c r="E267">
        <v>10</v>
      </c>
    </row>
    <row r="268" spans="1:5" x14ac:dyDescent="0.5">
      <c r="A268" t="s">
        <v>8219</v>
      </c>
      <c r="B268">
        <v>13</v>
      </c>
      <c r="D268" t="s">
        <v>8221</v>
      </c>
      <c r="E268">
        <v>0</v>
      </c>
    </row>
    <row r="269" spans="1:5" x14ac:dyDescent="0.5">
      <c r="A269" t="s">
        <v>8219</v>
      </c>
      <c r="B269">
        <v>562</v>
      </c>
      <c r="D269" t="s">
        <v>8221</v>
      </c>
      <c r="E269">
        <v>6</v>
      </c>
    </row>
    <row r="270" spans="1:5" x14ac:dyDescent="0.5">
      <c r="A270" t="s">
        <v>8219</v>
      </c>
      <c r="B270">
        <v>71</v>
      </c>
      <c r="D270" t="s">
        <v>8221</v>
      </c>
      <c r="E270">
        <v>36</v>
      </c>
    </row>
    <row r="271" spans="1:5" x14ac:dyDescent="0.5">
      <c r="A271" t="s">
        <v>8219</v>
      </c>
      <c r="B271">
        <v>1510</v>
      </c>
      <c r="D271" t="s">
        <v>8221</v>
      </c>
      <c r="E271">
        <v>336</v>
      </c>
    </row>
    <row r="272" spans="1:5" x14ac:dyDescent="0.5">
      <c r="A272" t="s">
        <v>8219</v>
      </c>
      <c r="B272">
        <v>14</v>
      </c>
      <c r="D272" t="s">
        <v>8221</v>
      </c>
      <c r="E272">
        <v>34</v>
      </c>
    </row>
    <row r="273" spans="1:5" x14ac:dyDescent="0.5">
      <c r="A273" t="s">
        <v>8219</v>
      </c>
      <c r="B273">
        <v>193</v>
      </c>
      <c r="D273" t="s">
        <v>8221</v>
      </c>
      <c r="E273">
        <v>10</v>
      </c>
    </row>
    <row r="274" spans="1:5" x14ac:dyDescent="0.5">
      <c r="A274" t="s">
        <v>8219</v>
      </c>
      <c r="B274">
        <v>206</v>
      </c>
      <c r="D274" t="s">
        <v>8221</v>
      </c>
      <c r="E274">
        <v>201</v>
      </c>
    </row>
    <row r="275" spans="1:5" x14ac:dyDescent="0.5">
      <c r="A275" t="s">
        <v>8219</v>
      </c>
      <c r="B275">
        <v>351</v>
      </c>
      <c r="D275" t="s">
        <v>8221</v>
      </c>
      <c r="E275">
        <v>296</v>
      </c>
    </row>
    <row r="276" spans="1:5" x14ac:dyDescent="0.5">
      <c r="A276" t="s">
        <v>8219</v>
      </c>
      <c r="B276">
        <v>50</v>
      </c>
      <c r="D276" t="s">
        <v>8221</v>
      </c>
      <c r="E276">
        <v>7</v>
      </c>
    </row>
    <row r="277" spans="1:5" x14ac:dyDescent="0.5">
      <c r="A277" t="s">
        <v>8219</v>
      </c>
      <c r="B277">
        <v>184</v>
      </c>
      <c r="D277" t="s">
        <v>8221</v>
      </c>
      <c r="E277">
        <v>7</v>
      </c>
    </row>
    <row r="278" spans="1:5" x14ac:dyDescent="0.5">
      <c r="A278" t="s">
        <v>8219</v>
      </c>
      <c r="B278">
        <v>196</v>
      </c>
      <c r="D278" t="s">
        <v>8221</v>
      </c>
      <c r="E278">
        <v>1</v>
      </c>
    </row>
    <row r="279" spans="1:5" x14ac:dyDescent="0.5">
      <c r="A279" t="s">
        <v>8219</v>
      </c>
      <c r="B279">
        <v>229</v>
      </c>
      <c r="D279" t="s">
        <v>8221</v>
      </c>
      <c r="E279">
        <v>114</v>
      </c>
    </row>
    <row r="280" spans="1:5" x14ac:dyDescent="0.5">
      <c r="A280" t="s">
        <v>8219</v>
      </c>
      <c r="B280">
        <v>67</v>
      </c>
      <c r="D280" t="s">
        <v>8221</v>
      </c>
      <c r="E280">
        <v>29</v>
      </c>
    </row>
    <row r="281" spans="1:5" x14ac:dyDescent="0.5">
      <c r="A281" t="s">
        <v>8219</v>
      </c>
      <c r="B281">
        <v>95</v>
      </c>
      <c r="D281" t="s">
        <v>8221</v>
      </c>
      <c r="E281">
        <v>890</v>
      </c>
    </row>
    <row r="282" spans="1:5" x14ac:dyDescent="0.5">
      <c r="A282" t="s">
        <v>8219</v>
      </c>
      <c r="B282">
        <v>62</v>
      </c>
      <c r="D282" t="s">
        <v>8221</v>
      </c>
      <c r="E282">
        <v>31</v>
      </c>
    </row>
    <row r="283" spans="1:5" x14ac:dyDescent="0.5">
      <c r="A283" t="s">
        <v>8219</v>
      </c>
      <c r="B283">
        <v>73</v>
      </c>
      <c r="D283" t="s">
        <v>8221</v>
      </c>
      <c r="E283">
        <v>21</v>
      </c>
    </row>
    <row r="284" spans="1:5" x14ac:dyDescent="0.5">
      <c r="A284" t="s">
        <v>8219</v>
      </c>
      <c r="B284">
        <v>43</v>
      </c>
      <c r="D284" t="s">
        <v>8221</v>
      </c>
      <c r="E284">
        <v>37</v>
      </c>
    </row>
    <row r="285" spans="1:5" x14ac:dyDescent="0.5">
      <c r="A285" t="s">
        <v>8219</v>
      </c>
      <c r="B285">
        <v>70</v>
      </c>
      <c r="D285" t="s">
        <v>8221</v>
      </c>
      <c r="E285">
        <v>7</v>
      </c>
    </row>
    <row r="286" spans="1:5" x14ac:dyDescent="0.5">
      <c r="A286" t="s">
        <v>8219</v>
      </c>
      <c r="B286">
        <v>271</v>
      </c>
      <c r="D286" t="s">
        <v>8221</v>
      </c>
      <c r="E286">
        <v>4</v>
      </c>
    </row>
    <row r="287" spans="1:5" x14ac:dyDescent="0.5">
      <c r="A287" t="s">
        <v>8219</v>
      </c>
      <c r="B287">
        <v>55</v>
      </c>
      <c r="D287" t="s">
        <v>8221</v>
      </c>
      <c r="E287">
        <v>5</v>
      </c>
    </row>
    <row r="288" spans="1:5" x14ac:dyDescent="0.5">
      <c r="A288" t="s">
        <v>8219</v>
      </c>
      <c r="B288">
        <v>35</v>
      </c>
      <c r="D288" t="s">
        <v>8221</v>
      </c>
      <c r="E288">
        <v>0</v>
      </c>
    </row>
    <row r="289" spans="1:5" x14ac:dyDescent="0.5">
      <c r="A289" t="s">
        <v>8219</v>
      </c>
      <c r="B289">
        <v>22</v>
      </c>
      <c r="D289" t="s">
        <v>8221</v>
      </c>
      <c r="E289">
        <v>456</v>
      </c>
    </row>
    <row r="290" spans="1:5" x14ac:dyDescent="0.5">
      <c r="A290" t="s">
        <v>8219</v>
      </c>
      <c r="B290">
        <v>38</v>
      </c>
      <c r="D290" t="s">
        <v>8221</v>
      </c>
      <c r="E290">
        <v>369</v>
      </c>
    </row>
    <row r="291" spans="1:5" x14ac:dyDescent="0.5">
      <c r="A291" t="s">
        <v>8219</v>
      </c>
      <c r="B291">
        <v>15</v>
      </c>
      <c r="D291" t="s">
        <v>8221</v>
      </c>
      <c r="E291">
        <v>2</v>
      </c>
    </row>
    <row r="292" spans="1:5" x14ac:dyDescent="0.5">
      <c r="A292" t="s">
        <v>8219</v>
      </c>
      <c r="B292">
        <v>7</v>
      </c>
      <c r="D292" t="s">
        <v>8221</v>
      </c>
      <c r="E292">
        <v>0</v>
      </c>
    </row>
    <row r="293" spans="1:5" x14ac:dyDescent="0.5">
      <c r="A293" t="s">
        <v>8219</v>
      </c>
      <c r="B293">
        <v>241</v>
      </c>
      <c r="D293" t="s">
        <v>8221</v>
      </c>
      <c r="E293">
        <v>338</v>
      </c>
    </row>
    <row r="294" spans="1:5" x14ac:dyDescent="0.5">
      <c r="A294" t="s">
        <v>8219</v>
      </c>
      <c r="B294">
        <v>55</v>
      </c>
      <c r="D294" t="s">
        <v>8221</v>
      </c>
      <c r="E294">
        <v>4</v>
      </c>
    </row>
    <row r="295" spans="1:5" x14ac:dyDescent="0.5">
      <c r="A295" t="s">
        <v>8219</v>
      </c>
      <c r="B295">
        <v>171</v>
      </c>
      <c r="D295" t="s">
        <v>8221</v>
      </c>
      <c r="E295">
        <v>1</v>
      </c>
    </row>
    <row r="296" spans="1:5" x14ac:dyDescent="0.5">
      <c r="A296" t="s">
        <v>8219</v>
      </c>
      <c r="B296">
        <v>208</v>
      </c>
      <c r="D296" t="s">
        <v>8221</v>
      </c>
      <c r="E296">
        <v>28</v>
      </c>
    </row>
    <row r="297" spans="1:5" x14ac:dyDescent="0.5">
      <c r="A297" t="s">
        <v>8219</v>
      </c>
      <c r="B297">
        <v>21</v>
      </c>
      <c r="D297" t="s">
        <v>8221</v>
      </c>
      <c r="E297">
        <v>12</v>
      </c>
    </row>
    <row r="298" spans="1:5" x14ac:dyDescent="0.5">
      <c r="A298" t="s">
        <v>8219</v>
      </c>
      <c r="B298">
        <v>25</v>
      </c>
      <c r="D298" t="s">
        <v>8221</v>
      </c>
      <c r="E298">
        <v>16</v>
      </c>
    </row>
    <row r="299" spans="1:5" x14ac:dyDescent="0.5">
      <c r="A299" t="s">
        <v>8219</v>
      </c>
      <c r="B299">
        <v>52</v>
      </c>
      <c r="D299" t="s">
        <v>8221</v>
      </c>
      <c r="E299">
        <v>4</v>
      </c>
    </row>
    <row r="300" spans="1:5" x14ac:dyDescent="0.5">
      <c r="A300" t="s">
        <v>8219</v>
      </c>
      <c r="B300">
        <v>104</v>
      </c>
      <c r="D300" t="s">
        <v>8221</v>
      </c>
      <c r="E300">
        <v>4</v>
      </c>
    </row>
    <row r="301" spans="1:5" x14ac:dyDescent="0.5">
      <c r="A301" t="s">
        <v>8219</v>
      </c>
      <c r="B301">
        <v>73</v>
      </c>
      <c r="D301" t="s">
        <v>8221</v>
      </c>
      <c r="E301">
        <v>10</v>
      </c>
    </row>
    <row r="302" spans="1:5" x14ac:dyDescent="0.5">
      <c r="A302" t="s">
        <v>8219</v>
      </c>
      <c r="B302">
        <v>34</v>
      </c>
      <c r="D302" t="s">
        <v>8221</v>
      </c>
      <c r="E302">
        <v>0</v>
      </c>
    </row>
    <row r="303" spans="1:5" x14ac:dyDescent="0.5">
      <c r="A303" t="s">
        <v>8219</v>
      </c>
      <c r="B303">
        <v>56</v>
      </c>
      <c r="D303" t="s">
        <v>8221</v>
      </c>
      <c r="E303">
        <v>6</v>
      </c>
    </row>
    <row r="304" spans="1:5" x14ac:dyDescent="0.5">
      <c r="A304" t="s">
        <v>8219</v>
      </c>
      <c r="B304">
        <v>31</v>
      </c>
      <c r="D304" t="s">
        <v>8221</v>
      </c>
      <c r="E304">
        <v>0</v>
      </c>
    </row>
    <row r="305" spans="1:5" x14ac:dyDescent="0.5">
      <c r="A305" t="s">
        <v>8219</v>
      </c>
      <c r="B305">
        <v>84</v>
      </c>
      <c r="D305" t="s">
        <v>8221</v>
      </c>
      <c r="E305">
        <v>1</v>
      </c>
    </row>
    <row r="306" spans="1:5" x14ac:dyDescent="0.5">
      <c r="A306" t="s">
        <v>8219</v>
      </c>
      <c r="B306">
        <v>130</v>
      </c>
      <c r="D306" t="s">
        <v>8221</v>
      </c>
      <c r="E306">
        <v>0</v>
      </c>
    </row>
    <row r="307" spans="1:5" x14ac:dyDescent="0.5">
      <c r="A307" t="s">
        <v>8219</v>
      </c>
      <c r="B307">
        <v>12</v>
      </c>
      <c r="D307" t="s">
        <v>8221</v>
      </c>
      <c r="E307">
        <v>44</v>
      </c>
    </row>
    <row r="308" spans="1:5" x14ac:dyDescent="0.5">
      <c r="A308" t="s">
        <v>8219</v>
      </c>
      <c r="B308">
        <v>23</v>
      </c>
      <c r="D308" t="s">
        <v>8221</v>
      </c>
      <c r="E308">
        <v>0</v>
      </c>
    </row>
    <row r="309" spans="1:5" x14ac:dyDescent="0.5">
      <c r="A309" t="s">
        <v>8219</v>
      </c>
      <c r="B309">
        <v>158</v>
      </c>
      <c r="D309" t="s">
        <v>8221</v>
      </c>
      <c r="E309">
        <v>3</v>
      </c>
    </row>
    <row r="310" spans="1:5" x14ac:dyDescent="0.5">
      <c r="A310" t="s">
        <v>8219</v>
      </c>
      <c r="B310">
        <v>30</v>
      </c>
      <c r="D310" t="s">
        <v>8221</v>
      </c>
      <c r="E310">
        <v>0</v>
      </c>
    </row>
    <row r="311" spans="1:5" x14ac:dyDescent="0.5">
      <c r="A311" t="s">
        <v>8219</v>
      </c>
      <c r="B311">
        <v>18</v>
      </c>
      <c r="D311" t="s">
        <v>8221</v>
      </c>
      <c r="E311">
        <v>52</v>
      </c>
    </row>
    <row r="312" spans="1:5" x14ac:dyDescent="0.5">
      <c r="A312" t="s">
        <v>8219</v>
      </c>
      <c r="B312">
        <v>29</v>
      </c>
      <c r="D312" t="s">
        <v>8221</v>
      </c>
      <c r="E312">
        <v>0</v>
      </c>
    </row>
    <row r="313" spans="1:5" x14ac:dyDescent="0.5">
      <c r="A313" t="s">
        <v>8219</v>
      </c>
      <c r="B313">
        <v>31</v>
      </c>
      <c r="D313" t="s">
        <v>8221</v>
      </c>
      <c r="E313">
        <v>1</v>
      </c>
    </row>
    <row r="314" spans="1:5" x14ac:dyDescent="0.5">
      <c r="A314" t="s">
        <v>8219</v>
      </c>
      <c r="B314">
        <v>173</v>
      </c>
      <c r="D314" t="s">
        <v>8221</v>
      </c>
      <c r="E314">
        <v>1</v>
      </c>
    </row>
    <row r="315" spans="1:5" x14ac:dyDescent="0.5">
      <c r="A315" t="s">
        <v>8219</v>
      </c>
      <c r="B315">
        <v>17</v>
      </c>
      <c r="D315" t="s">
        <v>8221</v>
      </c>
      <c r="E315">
        <v>2</v>
      </c>
    </row>
    <row r="316" spans="1:5" x14ac:dyDescent="0.5">
      <c r="A316" t="s">
        <v>8219</v>
      </c>
      <c r="B316">
        <v>48</v>
      </c>
      <c r="D316" t="s">
        <v>8221</v>
      </c>
      <c r="E316">
        <v>9</v>
      </c>
    </row>
    <row r="317" spans="1:5" x14ac:dyDescent="0.5">
      <c r="A317" t="s">
        <v>8219</v>
      </c>
      <c r="B317">
        <v>59</v>
      </c>
      <c r="D317" t="s">
        <v>8221</v>
      </c>
      <c r="E317">
        <v>5</v>
      </c>
    </row>
    <row r="318" spans="1:5" x14ac:dyDescent="0.5">
      <c r="A318" t="s">
        <v>8219</v>
      </c>
      <c r="B318">
        <v>39</v>
      </c>
      <c r="D318" t="s">
        <v>8221</v>
      </c>
      <c r="E318">
        <v>57</v>
      </c>
    </row>
    <row r="319" spans="1:5" x14ac:dyDescent="0.5">
      <c r="A319" t="s">
        <v>8219</v>
      </c>
      <c r="B319">
        <v>59</v>
      </c>
      <c r="D319" t="s">
        <v>8221</v>
      </c>
      <c r="E319">
        <v>3</v>
      </c>
    </row>
    <row r="320" spans="1:5" x14ac:dyDescent="0.5">
      <c r="A320" t="s">
        <v>8219</v>
      </c>
      <c r="B320">
        <v>60</v>
      </c>
      <c r="D320" t="s">
        <v>8221</v>
      </c>
      <c r="E320">
        <v>1</v>
      </c>
    </row>
    <row r="321" spans="1:5" x14ac:dyDescent="0.5">
      <c r="A321" t="s">
        <v>8219</v>
      </c>
      <c r="B321">
        <v>20</v>
      </c>
      <c r="D321" t="s">
        <v>8221</v>
      </c>
      <c r="E321">
        <v>6</v>
      </c>
    </row>
    <row r="322" spans="1:5" x14ac:dyDescent="0.5">
      <c r="A322" t="s">
        <v>8219</v>
      </c>
      <c r="B322">
        <v>2</v>
      </c>
      <c r="D322" t="s">
        <v>8221</v>
      </c>
      <c r="E322">
        <v>48</v>
      </c>
    </row>
    <row r="323" spans="1:5" x14ac:dyDescent="0.5">
      <c r="A323" t="s">
        <v>8219</v>
      </c>
      <c r="B323">
        <v>315</v>
      </c>
      <c r="D323" t="s">
        <v>8221</v>
      </c>
      <c r="E323">
        <v>2</v>
      </c>
    </row>
    <row r="324" spans="1:5" x14ac:dyDescent="0.5">
      <c r="A324" t="s">
        <v>8219</v>
      </c>
      <c r="B324">
        <v>2174</v>
      </c>
      <c r="D324" t="s">
        <v>8221</v>
      </c>
      <c r="E324">
        <v>4</v>
      </c>
    </row>
    <row r="325" spans="1:5" x14ac:dyDescent="0.5">
      <c r="A325" t="s">
        <v>8219</v>
      </c>
      <c r="B325">
        <v>152</v>
      </c>
      <c r="D325" t="s">
        <v>8221</v>
      </c>
      <c r="E325">
        <v>5</v>
      </c>
    </row>
    <row r="326" spans="1:5" x14ac:dyDescent="0.5">
      <c r="A326" t="s">
        <v>8219</v>
      </c>
      <c r="B326">
        <v>1021</v>
      </c>
      <c r="D326" t="s">
        <v>8221</v>
      </c>
      <c r="E326">
        <v>79</v>
      </c>
    </row>
    <row r="327" spans="1:5" x14ac:dyDescent="0.5">
      <c r="A327" t="s">
        <v>8219</v>
      </c>
      <c r="B327">
        <v>237</v>
      </c>
      <c r="D327" t="s">
        <v>8221</v>
      </c>
      <c r="E327">
        <v>2</v>
      </c>
    </row>
    <row r="328" spans="1:5" x14ac:dyDescent="0.5">
      <c r="A328" t="s">
        <v>8219</v>
      </c>
      <c r="B328">
        <v>27</v>
      </c>
      <c r="D328" t="s">
        <v>8221</v>
      </c>
      <c r="E328">
        <v>11</v>
      </c>
    </row>
    <row r="329" spans="1:5" x14ac:dyDescent="0.5">
      <c r="A329" t="s">
        <v>8219</v>
      </c>
      <c r="B329">
        <v>17</v>
      </c>
      <c r="D329" t="s">
        <v>8221</v>
      </c>
      <c r="E329">
        <v>11</v>
      </c>
    </row>
    <row r="330" spans="1:5" x14ac:dyDescent="0.5">
      <c r="A330" t="s">
        <v>8219</v>
      </c>
      <c r="B330">
        <v>27</v>
      </c>
      <c r="D330" t="s">
        <v>8221</v>
      </c>
      <c r="E330">
        <v>1</v>
      </c>
    </row>
    <row r="331" spans="1:5" x14ac:dyDescent="0.5">
      <c r="A331" t="s">
        <v>8219</v>
      </c>
      <c r="B331">
        <v>82</v>
      </c>
      <c r="D331" t="s">
        <v>8221</v>
      </c>
      <c r="E331">
        <v>3</v>
      </c>
    </row>
    <row r="332" spans="1:5" x14ac:dyDescent="0.5">
      <c r="A332" t="s">
        <v>8219</v>
      </c>
      <c r="B332">
        <v>48</v>
      </c>
      <c r="D332" t="s">
        <v>8221</v>
      </c>
      <c r="E332">
        <v>5</v>
      </c>
    </row>
    <row r="333" spans="1:5" x14ac:dyDescent="0.5">
      <c r="A333" t="s">
        <v>8219</v>
      </c>
      <c r="B333">
        <v>105</v>
      </c>
      <c r="D333" t="s">
        <v>8221</v>
      </c>
      <c r="E333">
        <v>12</v>
      </c>
    </row>
    <row r="334" spans="1:5" x14ac:dyDescent="0.5">
      <c r="A334" t="s">
        <v>8219</v>
      </c>
      <c r="B334">
        <v>28</v>
      </c>
      <c r="D334" t="s">
        <v>8221</v>
      </c>
      <c r="E334">
        <v>2</v>
      </c>
    </row>
    <row r="335" spans="1:5" x14ac:dyDescent="0.5">
      <c r="A335" t="s">
        <v>8219</v>
      </c>
      <c r="B335">
        <v>1107</v>
      </c>
      <c r="D335" t="s">
        <v>8221</v>
      </c>
      <c r="E335">
        <v>5</v>
      </c>
    </row>
    <row r="336" spans="1:5" x14ac:dyDescent="0.5">
      <c r="A336" t="s">
        <v>8219</v>
      </c>
      <c r="B336">
        <v>1013</v>
      </c>
      <c r="D336" t="s">
        <v>8221</v>
      </c>
      <c r="E336">
        <v>21</v>
      </c>
    </row>
    <row r="337" spans="1:5" x14ac:dyDescent="0.5">
      <c r="A337" t="s">
        <v>8219</v>
      </c>
      <c r="B337">
        <v>274</v>
      </c>
      <c r="D337" t="s">
        <v>8221</v>
      </c>
      <c r="E337">
        <v>0</v>
      </c>
    </row>
    <row r="338" spans="1:5" x14ac:dyDescent="0.5">
      <c r="A338" t="s">
        <v>8219</v>
      </c>
      <c r="B338">
        <v>87</v>
      </c>
      <c r="D338" t="s">
        <v>8221</v>
      </c>
      <c r="E338">
        <v>45</v>
      </c>
    </row>
    <row r="339" spans="1:5" x14ac:dyDescent="0.5">
      <c r="A339" t="s">
        <v>8219</v>
      </c>
      <c r="B339">
        <v>99</v>
      </c>
      <c r="D339" t="s">
        <v>8221</v>
      </c>
      <c r="E339">
        <v>29</v>
      </c>
    </row>
    <row r="340" spans="1:5" x14ac:dyDescent="0.5">
      <c r="A340" t="s">
        <v>8219</v>
      </c>
      <c r="B340">
        <v>276</v>
      </c>
      <c r="D340" t="s">
        <v>8221</v>
      </c>
      <c r="E340">
        <v>2</v>
      </c>
    </row>
    <row r="341" spans="1:5" x14ac:dyDescent="0.5">
      <c r="A341" t="s">
        <v>8219</v>
      </c>
      <c r="B341">
        <v>21</v>
      </c>
      <c r="D341" t="s">
        <v>8221</v>
      </c>
      <c r="E341">
        <v>30</v>
      </c>
    </row>
    <row r="342" spans="1:5" x14ac:dyDescent="0.5">
      <c r="A342" t="s">
        <v>8219</v>
      </c>
      <c r="B342">
        <v>41</v>
      </c>
      <c r="D342" t="s">
        <v>8221</v>
      </c>
      <c r="E342">
        <v>8</v>
      </c>
    </row>
    <row r="343" spans="1:5" x14ac:dyDescent="0.5">
      <c r="A343" t="s">
        <v>8219</v>
      </c>
      <c r="B343">
        <v>119</v>
      </c>
      <c r="D343" t="s">
        <v>8221</v>
      </c>
      <c r="E343">
        <v>1</v>
      </c>
    </row>
    <row r="344" spans="1:5" x14ac:dyDescent="0.5">
      <c r="A344" t="s">
        <v>8219</v>
      </c>
      <c r="B344">
        <v>153</v>
      </c>
      <c r="D344" t="s">
        <v>8221</v>
      </c>
      <c r="E344">
        <v>14</v>
      </c>
    </row>
    <row r="345" spans="1:5" x14ac:dyDescent="0.5">
      <c r="A345" t="s">
        <v>8219</v>
      </c>
      <c r="B345">
        <v>100</v>
      </c>
      <c r="D345" t="s">
        <v>8221</v>
      </c>
      <c r="E345">
        <v>24</v>
      </c>
    </row>
    <row r="346" spans="1:5" x14ac:dyDescent="0.5">
      <c r="A346" t="s">
        <v>8219</v>
      </c>
      <c r="B346">
        <v>143</v>
      </c>
      <c r="D346" t="s">
        <v>8221</v>
      </c>
      <c r="E346">
        <v>2</v>
      </c>
    </row>
    <row r="347" spans="1:5" x14ac:dyDescent="0.5">
      <c r="A347" t="s">
        <v>8219</v>
      </c>
      <c r="B347">
        <v>140</v>
      </c>
      <c r="D347" t="s">
        <v>8221</v>
      </c>
      <c r="E347">
        <v>21</v>
      </c>
    </row>
    <row r="348" spans="1:5" x14ac:dyDescent="0.5">
      <c r="A348" t="s">
        <v>8219</v>
      </c>
      <c r="B348">
        <v>35</v>
      </c>
      <c r="D348" t="s">
        <v>8221</v>
      </c>
      <c r="E348">
        <v>7</v>
      </c>
    </row>
    <row r="349" spans="1:5" x14ac:dyDescent="0.5">
      <c r="A349" t="s">
        <v>8219</v>
      </c>
      <c r="B349">
        <v>149</v>
      </c>
      <c r="D349" t="s">
        <v>8221</v>
      </c>
      <c r="E349">
        <v>0</v>
      </c>
    </row>
    <row r="350" spans="1:5" x14ac:dyDescent="0.5">
      <c r="A350" t="s">
        <v>8219</v>
      </c>
      <c r="B350">
        <v>130</v>
      </c>
      <c r="D350" t="s">
        <v>8221</v>
      </c>
      <c r="E350">
        <v>4</v>
      </c>
    </row>
    <row r="351" spans="1:5" x14ac:dyDescent="0.5">
      <c r="A351" t="s">
        <v>8219</v>
      </c>
      <c r="B351">
        <v>120</v>
      </c>
      <c r="D351" t="s">
        <v>8221</v>
      </c>
      <c r="E351">
        <v>32</v>
      </c>
    </row>
    <row r="352" spans="1:5" x14ac:dyDescent="0.5">
      <c r="A352" t="s">
        <v>8219</v>
      </c>
      <c r="B352">
        <v>265</v>
      </c>
      <c r="D352" t="s">
        <v>8221</v>
      </c>
      <c r="E352">
        <v>4</v>
      </c>
    </row>
    <row r="353" spans="1:5" x14ac:dyDescent="0.5">
      <c r="A353" t="s">
        <v>8219</v>
      </c>
      <c r="B353">
        <v>71</v>
      </c>
      <c r="D353" t="s">
        <v>8221</v>
      </c>
      <c r="E353">
        <v>9</v>
      </c>
    </row>
    <row r="354" spans="1:5" x14ac:dyDescent="0.5">
      <c r="A354" t="s">
        <v>8219</v>
      </c>
      <c r="B354">
        <v>13</v>
      </c>
      <c r="D354" t="s">
        <v>8221</v>
      </c>
      <c r="E354">
        <v>17</v>
      </c>
    </row>
    <row r="355" spans="1:5" x14ac:dyDescent="0.5">
      <c r="A355" t="s">
        <v>8219</v>
      </c>
      <c r="B355">
        <v>169</v>
      </c>
      <c r="D355" t="s">
        <v>8221</v>
      </c>
      <c r="E355">
        <v>5</v>
      </c>
    </row>
    <row r="356" spans="1:5" x14ac:dyDescent="0.5">
      <c r="A356" t="s">
        <v>8219</v>
      </c>
      <c r="B356">
        <v>57</v>
      </c>
      <c r="D356" t="s">
        <v>8221</v>
      </c>
      <c r="E356">
        <v>53</v>
      </c>
    </row>
    <row r="357" spans="1:5" x14ac:dyDescent="0.5">
      <c r="A357" t="s">
        <v>8219</v>
      </c>
      <c r="B357">
        <v>229</v>
      </c>
      <c r="D357" t="s">
        <v>8221</v>
      </c>
      <c r="E357">
        <v>7</v>
      </c>
    </row>
    <row r="358" spans="1:5" x14ac:dyDescent="0.5">
      <c r="A358" t="s">
        <v>8219</v>
      </c>
      <c r="B358">
        <v>108</v>
      </c>
      <c r="D358" t="s">
        <v>8221</v>
      </c>
      <c r="E358">
        <v>72</v>
      </c>
    </row>
    <row r="359" spans="1:5" x14ac:dyDescent="0.5">
      <c r="A359" t="s">
        <v>8219</v>
      </c>
      <c r="B359">
        <v>108</v>
      </c>
      <c r="D359" t="s">
        <v>8221</v>
      </c>
      <c r="E359">
        <v>0</v>
      </c>
    </row>
    <row r="360" spans="1:5" x14ac:dyDescent="0.5">
      <c r="A360" t="s">
        <v>8219</v>
      </c>
      <c r="B360">
        <v>41</v>
      </c>
      <c r="D360" t="s">
        <v>8221</v>
      </c>
      <c r="E360">
        <v>2</v>
      </c>
    </row>
    <row r="361" spans="1:5" x14ac:dyDescent="0.5">
      <c r="A361" t="s">
        <v>8219</v>
      </c>
      <c r="B361">
        <v>139</v>
      </c>
      <c r="D361" t="s">
        <v>8221</v>
      </c>
      <c r="E361">
        <v>8</v>
      </c>
    </row>
    <row r="362" spans="1:5" x14ac:dyDescent="0.5">
      <c r="A362" t="s">
        <v>8219</v>
      </c>
      <c r="B362">
        <v>19</v>
      </c>
      <c r="D362" t="s">
        <v>8221</v>
      </c>
      <c r="E362">
        <v>2</v>
      </c>
    </row>
    <row r="363" spans="1:5" x14ac:dyDescent="0.5">
      <c r="A363" t="s">
        <v>8219</v>
      </c>
      <c r="B363">
        <v>94</v>
      </c>
      <c r="D363" t="s">
        <v>8221</v>
      </c>
      <c r="E363">
        <v>0</v>
      </c>
    </row>
    <row r="364" spans="1:5" x14ac:dyDescent="0.5">
      <c r="A364" t="s">
        <v>8219</v>
      </c>
      <c r="B364">
        <v>23</v>
      </c>
      <c r="D364" t="s">
        <v>8221</v>
      </c>
      <c r="E364">
        <v>3</v>
      </c>
    </row>
    <row r="365" spans="1:5" x14ac:dyDescent="0.5">
      <c r="A365" t="s">
        <v>8219</v>
      </c>
      <c r="B365">
        <v>15</v>
      </c>
      <c r="D365" t="s">
        <v>8221</v>
      </c>
      <c r="E365">
        <v>4</v>
      </c>
    </row>
    <row r="366" spans="1:5" x14ac:dyDescent="0.5">
      <c r="A366" t="s">
        <v>8219</v>
      </c>
      <c r="B366">
        <v>62</v>
      </c>
      <c r="D366" t="s">
        <v>8221</v>
      </c>
      <c r="E366">
        <v>3</v>
      </c>
    </row>
    <row r="367" spans="1:5" x14ac:dyDescent="0.5">
      <c r="A367" t="s">
        <v>8219</v>
      </c>
      <c r="B367">
        <v>74</v>
      </c>
      <c r="D367" t="s">
        <v>8221</v>
      </c>
      <c r="E367">
        <v>6</v>
      </c>
    </row>
    <row r="368" spans="1:5" x14ac:dyDescent="0.5">
      <c r="A368" t="s">
        <v>8219</v>
      </c>
      <c r="B368">
        <v>97</v>
      </c>
      <c r="D368" t="s">
        <v>8221</v>
      </c>
      <c r="E368">
        <v>0</v>
      </c>
    </row>
    <row r="369" spans="1:5" x14ac:dyDescent="0.5">
      <c r="A369" t="s">
        <v>8219</v>
      </c>
      <c r="B369">
        <v>55</v>
      </c>
      <c r="D369" t="s">
        <v>8221</v>
      </c>
      <c r="E369">
        <v>0</v>
      </c>
    </row>
    <row r="370" spans="1:5" x14ac:dyDescent="0.5">
      <c r="A370" t="s">
        <v>8219</v>
      </c>
      <c r="B370">
        <v>44</v>
      </c>
      <c r="D370" t="s">
        <v>8221</v>
      </c>
      <c r="E370">
        <v>0</v>
      </c>
    </row>
    <row r="371" spans="1:5" x14ac:dyDescent="0.5">
      <c r="A371" t="s">
        <v>8219</v>
      </c>
      <c r="B371">
        <v>110</v>
      </c>
      <c r="D371" t="s">
        <v>8221</v>
      </c>
      <c r="E371">
        <v>8</v>
      </c>
    </row>
    <row r="372" spans="1:5" x14ac:dyDescent="0.5">
      <c r="A372" t="s">
        <v>8219</v>
      </c>
      <c r="B372">
        <v>59</v>
      </c>
      <c r="D372" t="s">
        <v>8221</v>
      </c>
      <c r="E372">
        <v>5</v>
      </c>
    </row>
    <row r="373" spans="1:5" x14ac:dyDescent="0.5">
      <c r="A373" t="s">
        <v>8219</v>
      </c>
      <c r="B373">
        <v>62</v>
      </c>
      <c r="D373" t="s">
        <v>8221</v>
      </c>
      <c r="E373">
        <v>0</v>
      </c>
    </row>
    <row r="374" spans="1:5" x14ac:dyDescent="0.5">
      <c r="A374" t="s">
        <v>8219</v>
      </c>
      <c r="B374">
        <v>105</v>
      </c>
      <c r="D374" t="s">
        <v>8221</v>
      </c>
      <c r="E374">
        <v>2</v>
      </c>
    </row>
    <row r="375" spans="1:5" x14ac:dyDescent="0.5">
      <c r="A375" t="s">
        <v>8219</v>
      </c>
      <c r="B375">
        <v>26</v>
      </c>
      <c r="D375" t="s">
        <v>8221</v>
      </c>
      <c r="E375">
        <v>24</v>
      </c>
    </row>
    <row r="376" spans="1:5" x14ac:dyDescent="0.5">
      <c r="A376" t="s">
        <v>8219</v>
      </c>
      <c r="B376">
        <v>49</v>
      </c>
      <c r="D376" t="s">
        <v>8221</v>
      </c>
      <c r="E376">
        <v>0</v>
      </c>
    </row>
    <row r="377" spans="1:5" x14ac:dyDescent="0.5">
      <c r="A377" t="s">
        <v>8219</v>
      </c>
      <c r="B377">
        <v>68</v>
      </c>
      <c r="D377" t="s">
        <v>8221</v>
      </c>
      <c r="E377">
        <v>9</v>
      </c>
    </row>
    <row r="378" spans="1:5" x14ac:dyDescent="0.5">
      <c r="A378" t="s">
        <v>8219</v>
      </c>
      <c r="B378">
        <v>22</v>
      </c>
      <c r="D378" t="s">
        <v>8221</v>
      </c>
      <c r="E378">
        <v>0</v>
      </c>
    </row>
    <row r="379" spans="1:5" x14ac:dyDescent="0.5">
      <c r="A379" t="s">
        <v>8219</v>
      </c>
      <c r="B379">
        <v>18</v>
      </c>
      <c r="D379" t="s">
        <v>8221</v>
      </c>
      <c r="E379">
        <v>1</v>
      </c>
    </row>
    <row r="380" spans="1:5" x14ac:dyDescent="0.5">
      <c r="A380" t="s">
        <v>8219</v>
      </c>
      <c r="B380">
        <v>19</v>
      </c>
      <c r="D380" t="s">
        <v>8221</v>
      </c>
      <c r="E380">
        <v>10</v>
      </c>
    </row>
    <row r="381" spans="1:5" x14ac:dyDescent="0.5">
      <c r="A381" t="s">
        <v>8219</v>
      </c>
      <c r="B381">
        <v>99</v>
      </c>
      <c r="D381" t="s">
        <v>8221</v>
      </c>
      <c r="E381">
        <v>1</v>
      </c>
    </row>
    <row r="382" spans="1:5" x14ac:dyDescent="0.5">
      <c r="A382" t="s">
        <v>8219</v>
      </c>
      <c r="B382">
        <v>27</v>
      </c>
      <c r="D382" t="s">
        <v>8221</v>
      </c>
      <c r="E382">
        <v>0</v>
      </c>
    </row>
    <row r="383" spans="1:5" x14ac:dyDescent="0.5">
      <c r="A383" t="s">
        <v>8219</v>
      </c>
      <c r="B383">
        <v>25</v>
      </c>
      <c r="D383" t="s">
        <v>8221</v>
      </c>
      <c r="E383">
        <v>20</v>
      </c>
    </row>
    <row r="384" spans="1:5" x14ac:dyDescent="0.5">
      <c r="A384" t="s">
        <v>8219</v>
      </c>
      <c r="B384">
        <v>14</v>
      </c>
      <c r="D384" t="s">
        <v>8221</v>
      </c>
      <c r="E384">
        <v>30</v>
      </c>
    </row>
    <row r="385" spans="1:5" x14ac:dyDescent="0.5">
      <c r="A385" t="s">
        <v>8219</v>
      </c>
      <c r="B385">
        <v>35</v>
      </c>
      <c r="D385" t="s">
        <v>8221</v>
      </c>
      <c r="E385">
        <v>6</v>
      </c>
    </row>
    <row r="386" spans="1:5" x14ac:dyDescent="0.5">
      <c r="A386" t="s">
        <v>8219</v>
      </c>
      <c r="B386">
        <v>10</v>
      </c>
      <c r="D386" t="s">
        <v>8221</v>
      </c>
      <c r="E386">
        <v>15</v>
      </c>
    </row>
    <row r="387" spans="1:5" x14ac:dyDescent="0.5">
      <c r="A387" t="s">
        <v>8219</v>
      </c>
      <c r="B387">
        <v>29</v>
      </c>
      <c r="D387" t="s">
        <v>8221</v>
      </c>
      <c r="E387">
        <v>5</v>
      </c>
    </row>
    <row r="388" spans="1:5" x14ac:dyDescent="0.5">
      <c r="A388" t="s">
        <v>8219</v>
      </c>
      <c r="B388">
        <v>44</v>
      </c>
      <c r="D388" t="s">
        <v>8221</v>
      </c>
      <c r="E388">
        <v>0</v>
      </c>
    </row>
    <row r="389" spans="1:5" x14ac:dyDescent="0.5">
      <c r="A389" t="s">
        <v>8219</v>
      </c>
      <c r="B389">
        <v>17</v>
      </c>
      <c r="D389" t="s">
        <v>8221</v>
      </c>
      <c r="E389">
        <v>0</v>
      </c>
    </row>
    <row r="390" spans="1:5" x14ac:dyDescent="0.5">
      <c r="A390" t="s">
        <v>8219</v>
      </c>
      <c r="B390">
        <v>34</v>
      </c>
      <c r="D390" t="s">
        <v>8221</v>
      </c>
      <c r="E390">
        <v>28</v>
      </c>
    </row>
    <row r="391" spans="1:5" x14ac:dyDescent="0.5">
      <c r="A391" t="s">
        <v>8219</v>
      </c>
      <c r="B391">
        <v>14</v>
      </c>
      <c r="D391" t="s">
        <v>8221</v>
      </c>
      <c r="E391">
        <v>0</v>
      </c>
    </row>
    <row r="392" spans="1:5" x14ac:dyDescent="0.5">
      <c r="A392" t="s">
        <v>8219</v>
      </c>
      <c r="B392">
        <v>156</v>
      </c>
      <c r="D392" t="s">
        <v>8221</v>
      </c>
      <c r="E392">
        <v>5</v>
      </c>
    </row>
    <row r="393" spans="1:5" x14ac:dyDescent="0.5">
      <c r="A393" t="s">
        <v>8219</v>
      </c>
      <c r="B393">
        <v>128</v>
      </c>
      <c r="D393" t="s">
        <v>8221</v>
      </c>
      <c r="E393">
        <v>7</v>
      </c>
    </row>
    <row r="394" spans="1:5" x14ac:dyDescent="0.5">
      <c r="A394" t="s">
        <v>8219</v>
      </c>
      <c r="B394">
        <v>60</v>
      </c>
      <c r="D394" t="s">
        <v>8221</v>
      </c>
      <c r="E394">
        <v>30</v>
      </c>
    </row>
    <row r="395" spans="1:5" x14ac:dyDescent="0.5">
      <c r="A395" t="s">
        <v>8219</v>
      </c>
      <c r="B395">
        <v>32</v>
      </c>
      <c r="D395" t="s">
        <v>8221</v>
      </c>
      <c r="E395">
        <v>2</v>
      </c>
    </row>
    <row r="396" spans="1:5" x14ac:dyDescent="0.5">
      <c r="A396" t="s">
        <v>8219</v>
      </c>
      <c r="B396">
        <v>53</v>
      </c>
      <c r="D396" t="s">
        <v>8221</v>
      </c>
      <c r="E396">
        <v>30</v>
      </c>
    </row>
    <row r="397" spans="1:5" x14ac:dyDescent="0.5">
      <c r="A397" t="s">
        <v>8219</v>
      </c>
      <c r="B397">
        <v>184</v>
      </c>
      <c r="D397" t="s">
        <v>8221</v>
      </c>
      <c r="E397">
        <v>2</v>
      </c>
    </row>
    <row r="398" spans="1:5" x14ac:dyDescent="0.5">
      <c r="A398" t="s">
        <v>8219</v>
      </c>
      <c r="B398">
        <v>90</v>
      </c>
      <c r="D398" t="s">
        <v>8221</v>
      </c>
      <c r="E398">
        <v>0</v>
      </c>
    </row>
    <row r="399" spans="1:5" x14ac:dyDescent="0.5">
      <c r="A399" t="s">
        <v>8219</v>
      </c>
      <c r="B399">
        <v>71</v>
      </c>
      <c r="D399" t="s">
        <v>8221</v>
      </c>
      <c r="E399">
        <v>2</v>
      </c>
    </row>
    <row r="400" spans="1:5" x14ac:dyDescent="0.5">
      <c r="A400" t="s">
        <v>8219</v>
      </c>
      <c r="B400">
        <v>87</v>
      </c>
      <c r="D400" t="s">
        <v>8221</v>
      </c>
      <c r="E400">
        <v>1</v>
      </c>
    </row>
    <row r="401" spans="1:5" x14ac:dyDescent="0.5">
      <c r="A401" t="s">
        <v>8219</v>
      </c>
      <c r="B401">
        <v>28</v>
      </c>
      <c r="D401" t="s">
        <v>8221</v>
      </c>
      <c r="E401">
        <v>2</v>
      </c>
    </row>
    <row r="402" spans="1:5" x14ac:dyDescent="0.5">
      <c r="A402" t="s">
        <v>8219</v>
      </c>
      <c r="B402">
        <v>56</v>
      </c>
      <c r="D402" t="s">
        <v>8221</v>
      </c>
      <c r="E402">
        <v>14</v>
      </c>
    </row>
    <row r="403" spans="1:5" x14ac:dyDescent="0.5">
      <c r="A403" t="s">
        <v>8219</v>
      </c>
      <c r="B403">
        <v>51</v>
      </c>
      <c r="D403" t="s">
        <v>8221</v>
      </c>
      <c r="E403">
        <v>31</v>
      </c>
    </row>
    <row r="404" spans="1:5" x14ac:dyDescent="0.5">
      <c r="A404" t="s">
        <v>8219</v>
      </c>
      <c r="B404">
        <v>75</v>
      </c>
      <c r="D404" t="s">
        <v>8221</v>
      </c>
      <c r="E404">
        <v>16</v>
      </c>
    </row>
    <row r="405" spans="1:5" x14ac:dyDescent="0.5">
      <c r="A405" t="s">
        <v>8219</v>
      </c>
      <c r="B405">
        <v>38</v>
      </c>
      <c r="D405" t="s">
        <v>8221</v>
      </c>
      <c r="E405">
        <v>12</v>
      </c>
    </row>
    <row r="406" spans="1:5" x14ac:dyDescent="0.5">
      <c r="A406" t="s">
        <v>8219</v>
      </c>
      <c r="B406">
        <v>18</v>
      </c>
      <c r="D406" t="s">
        <v>8221</v>
      </c>
      <c r="E406">
        <v>96</v>
      </c>
    </row>
    <row r="407" spans="1:5" x14ac:dyDescent="0.5">
      <c r="A407" t="s">
        <v>8219</v>
      </c>
      <c r="B407">
        <v>54</v>
      </c>
      <c r="D407" t="s">
        <v>8221</v>
      </c>
      <c r="E407">
        <v>16</v>
      </c>
    </row>
    <row r="408" spans="1:5" x14ac:dyDescent="0.5">
      <c r="A408" t="s">
        <v>8219</v>
      </c>
      <c r="B408">
        <v>71</v>
      </c>
      <c r="D408" t="s">
        <v>8221</v>
      </c>
      <c r="E408">
        <v>5</v>
      </c>
    </row>
    <row r="409" spans="1:5" x14ac:dyDescent="0.5">
      <c r="A409" t="s">
        <v>8219</v>
      </c>
      <c r="B409">
        <v>57</v>
      </c>
      <c r="D409" t="s">
        <v>8221</v>
      </c>
      <c r="E409">
        <v>0</v>
      </c>
    </row>
    <row r="410" spans="1:5" x14ac:dyDescent="0.5">
      <c r="A410" t="s">
        <v>8219</v>
      </c>
      <c r="B410">
        <v>43</v>
      </c>
      <c r="D410" t="s">
        <v>8221</v>
      </c>
      <c r="E410">
        <v>8</v>
      </c>
    </row>
    <row r="411" spans="1:5" x14ac:dyDescent="0.5">
      <c r="A411" t="s">
        <v>8219</v>
      </c>
      <c r="B411">
        <v>52</v>
      </c>
      <c r="D411" t="s">
        <v>8221</v>
      </c>
      <c r="E411">
        <v>7</v>
      </c>
    </row>
    <row r="412" spans="1:5" x14ac:dyDescent="0.5">
      <c r="A412" t="s">
        <v>8219</v>
      </c>
      <c r="B412">
        <v>27</v>
      </c>
      <c r="D412" t="s">
        <v>8221</v>
      </c>
      <c r="E412">
        <v>24</v>
      </c>
    </row>
    <row r="413" spans="1:5" x14ac:dyDescent="0.5">
      <c r="A413" t="s">
        <v>8219</v>
      </c>
      <c r="B413">
        <v>12</v>
      </c>
      <c r="D413" t="s">
        <v>8221</v>
      </c>
      <c r="E413">
        <v>121</v>
      </c>
    </row>
    <row r="414" spans="1:5" x14ac:dyDescent="0.5">
      <c r="A414" t="s">
        <v>8219</v>
      </c>
      <c r="B414">
        <v>33</v>
      </c>
      <c r="D414" t="s">
        <v>8221</v>
      </c>
      <c r="E414">
        <v>196</v>
      </c>
    </row>
    <row r="415" spans="1:5" x14ac:dyDescent="0.5">
      <c r="A415" t="s">
        <v>8219</v>
      </c>
      <c r="B415">
        <v>96</v>
      </c>
      <c r="D415" t="s">
        <v>8221</v>
      </c>
      <c r="E415">
        <v>5</v>
      </c>
    </row>
    <row r="416" spans="1:5" x14ac:dyDescent="0.5">
      <c r="A416" t="s">
        <v>8219</v>
      </c>
      <c r="B416">
        <v>28</v>
      </c>
      <c r="D416" t="s">
        <v>8221</v>
      </c>
      <c r="E416">
        <v>73</v>
      </c>
    </row>
    <row r="417" spans="1:5" x14ac:dyDescent="0.5">
      <c r="A417" t="s">
        <v>8219</v>
      </c>
      <c r="B417">
        <v>43</v>
      </c>
      <c r="D417" t="s">
        <v>8221</v>
      </c>
      <c r="E417">
        <v>93</v>
      </c>
    </row>
    <row r="418" spans="1:5" x14ac:dyDescent="0.5">
      <c r="A418" t="s">
        <v>8219</v>
      </c>
      <c r="B418">
        <v>205</v>
      </c>
      <c r="D418" t="s">
        <v>8221</v>
      </c>
      <c r="E418">
        <v>17</v>
      </c>
    </row>
    <row r="419" spans="1:5" x14ac:dyDescent="0.5">
      <c r="A419" t="s">
        <v>8219</v>
      </c>
      <c r="B419">
        <v>23</v>
      </c>
      <c r="D419" t="s">
        <v>8221</v>
      </c>
      <c r="E419">
        <v>7</v>
      </c>
    </row>
    <row r="420" spans="1:5" x14ac:dyDescent="0.5">
      <c r="A420" t="s">
        <v>8219</v>
      </c>
      <c r="B420">
        <v>19</v>
      </c>
      <c r="D420" t="s">
        <v>8221</v>
      </c>
      <c r="E420">
        <v>17</v>
      </c>
    </row>
    <row r="421" spans="1:5" x14ac:dyDescent="0.5">
      <c r="A421" t="s">
        <v>8219</v>
      </c>
      <c r="B421">
        <v>14</v>
      </c>
      <c r="D421" t="s">
        <v>8221</v>
      </c>
      <c r="E421">
        <v>171</v>
      </c>
    </row>
    <row r="422" spans="1:5" x14ac:dyDescent="0.5">
      <c r="A422" t="s">
        <v>8219</v>
      </c>
      <c r="B422">
        <v>38</v>
      </c>
      <c r="D422" t="s">
        <v>8221</v>
      </c>
      <c r="E422">
        <v>188</v>
      </c>
    </row>
    <row r="423" spans="1:5" x14ac:dyDescent="0.5">
      <c r="A423" t="s">
        <v>8219</v>
      </c>
      <c r="B423">
        <v>78</v>
      </c>
      <c r="D423" t="s">
        <v>8221</v>
      </c>
      <c r="E423">
        <v>110</v>
      </c>
    </row>
    <row r="424" spans="1:5" x14ac:dyDescent="0.5">
      <c r="A424" t="s">
        <v>8219</v>
      </c>
      <c r="B424">
        <v>69</v>
      </c>
      <c r="D424" t="s">
        <v>8221</v>
      </c>
      <c r="E424">
        <v>37</v>
      </c>
    </row>
    <row r="425" spans="1:5" x14ac:dyDescent="0.5">
      <c r="A425" t="s">
        <v>8219</v>
      </c>
      <c r="B425">
        <v>33</v>
      </c>
      <c r="D425" t="s">
        <v>8221</v>
      </c>
      <c r="E425">
        <v>9</v>
      </c>
    </row>
    <row r="426" spans="1:5" x14ac:dyDescent="0.5">
      <c r="A426" t="s">
        <v>8219</v>
      </c>
      <c r="B426">
        <v>54</v>
      </c>
      <c r="D426" t="s">
        <v>8221</v>
      </c>
      <c r="E426">
        <v>29</v>
      </c>
    </row>
    <row r="427" spans="1:5" x14ac:dyDescent="0.5">
      <c r="A427" t="s">
        <v>8219</v>
      </c>
      <c r="B427">
        <v>99</v>
      </c>
      <c r="D427" t="s">
        <v>8221</v>
      </c>
      <c r="E427">
        <v>6</v>
      </c>
    </row>
    <row r="428" spans="1:5" x14ac:dyDescent="0.5">
      <c r="A428" t="s">
        <v>8219</v>
      </c>
      <c r="B428">
        <v>49</v>
      </c>
      <c r="D428" t="s">
        <v>8221</v>
      </c>
      <c r="E428">
        <v>30</v>
      </c>
    </row>
    <row r="429" spans="1:5" x14ac:dyDescent="0.5">
      <c r="A429" t="s">
        <v>8219</v>
      </c>
      <c r="B429">
        <v>11</v>
      </c>
      <c r="D429" t="s">
        <v>8221</v>
      </c>
      <c r="E429">
        <v>81</v>
      </c>
    </row>
    <row r="430" spans="1:5" x14ac:dyDescent="0.5">
      <c r="A430" t="s">
        <v>8219</v>
      </c>
      <c r="B430">
        <v>38</v>
      </c>
      <c r="D430" t="s">
        <v>8221</v>
      </c>
      <c r="E430">
        <v>4</v>
      </c>
    </row>
    <row r="431" spans="1:5" x14ac:dyDescent="0.5">
      <c r="A431" t="s">
        <v>8219</v>
      </c>
      <c r="B431">
        <v>16</v>
      </c>
      <c r="D431" t="s">
        <v>8221</v>
      </c>
      <c r="E431">
        <v>11</v>
      </c>
    </row>
    <row r="432" spans="1:5" x14ac:dyDescent="0.5">
      <c r="A432" t="s">
        <v>8219</v>
      </c>
      <c r="B432">
        <v>32</v>
      </c>
      <c r="D432" t="s">
        <v>8221</v>
      </c>
      <c r="E432">
        <v>14</v>
      </c>
    </row>
    <row r="433" spans="1:5" x14ac:dyDescent="0.5">
      <c r="A433" t="s">
        <v>8219</v>
      </c>
      <c r="B433">
        <v>20</v>
      </c>
      <c r="D433" t="s">
        <v>8221</v>
      </c>
      <c r="E433">
        <v>5</v>
      </c>
    </row>
    <row r="434" spans="1:5" x14ac:dyDescent="0.5">
      <c r="A434" t="s">
        <v>8219</v>
      </c>
      <c r="B434">
        <v>154</v>
      </c>
      <c r="D434" t="s">
        <v>8221</v>
      </c>
      <c r="E434">
        <v>45</v>
      </c>
    </row>
    <row r="435" spans="1:5" x14ac:dyDescent="0.5">
      <c r="A435" t="s">
        <v>8219</v>
      </c>
      <c r="B435">
        <v>41</v>
      </c>
      <c r="D435" t="s">
        <v>8221</v>
      </c>
      <c r="E435">
        <v>8</v>
      </c>
    </row>
    <row r="436" spans="1:5" x14ac:dyDescent="0.5">
      <c r="A436" t="s">
        <v>8219</v>
      </c>
      <c r="B436">
        <v>75</v>
      </c>
      <c r="D436" t="s">
        <v>8221</v>
      </c>
      <c r="E436">
        <v>3</v>
      </c>
    </row>
    <row r="437" spans="1:5" x14ac:dyDescent="0.5">
      <c r="A437" t="s">
        <v>8219</v>
      </c>
      <c r="B437">
        <v>40</v>
      </c>
      <c r="D437" t="s">
        <v>8221</v>
      </c>
      <c r="E437">
        <v>24</v>
      </c>
    </row>
    <row r="438" spans="1:5" x14ac:dyDescent="0.5">
      <c r="A438" t="s">
        <v>8219</v>
      </c>
      <c r="B438">
        <v>46</v>
      </c>
      <c r="D438" t="s">
        <v>8221</v>
      </c>
      <c r="E438">
        <v>18</v>
      </c>
    </row>
    <row r="439" spans="1:5" x14ac:dyDescent="0.5">
      <c r="A439" t="s">
        <v>8219</v>
      </c>
      <c r="B439">
        <v>62</v>
      </c>
      <c r="D439" t="s">
        <v>8221</v>
      </c>
      <c r="E439">
        <v>12</v>
      </c>
    </row>
    <row r="440" spans="1:5" x14ac:dyDescent="0.5">
      <c r="A440" t="s">
        <v>8219</v>
      </c>
      <c r="B440">
        <v>61</v>
      </c>
      <c r="D440" t="s">
        <v>8221</v>
      </c>
      <c r="E440">
        <v>123</v>
      </c>
    </row>
    <row r="441" spans="1:5" x14ac:dyDescent="0.5">
      <c r="A441" t="s">
        <v>8219</v>
      </c>
      <c r="B441">
        <v>96</v>
      </c>
      <c r="D441" t="s">
        <v>8221</v>
      </c>
      <c r="E441">
        <v>96</v>
      </c>
    </row>
    <row r="442" spans="1:5" x14ac:dyDescent="0.5">
      <c r="A442" t="s">
        <v>8219</v>
      </c>
      <c r="B442">
        <v>190</v>
      </c>
      <c r="D442" t="s">
        <v>8221</v>
      </c>
      <c r="E442">
        <v>31</v>
      </c>
    </row>
    <row r="443" spans="1:5" x14ac:dyDescent="0.5">
      <c r="A443" t="s">
        <v>8219</v>
      </c>
      <c r="B443">
        <v>94</v>
      </c>
      <c r="D443" t="s">
        <v>8221</v>
      </c>
      <c r="E443">
        <v>4</v>
      </c>
    </row>
    <row r="444" spans="1:5" x14ac:dyDescent="0.5">
      <c r="A444" t="s">
        <v>8219</v>
      </c>
      <c r="B444">
        <v>39</v>
      </c>
      <c r="D444" t="s">
        <v>8221</v>
      </c>
      <c r="E444">
        <v>3</v>
      </c>
    </row>
    <row r="445" spans="1:5" x14ac:dyDescent="0.5">
      <c r="A445" t="s">
        <v>8219</v>
      </c>
      <c r="B445">
        <v>127</v>
      </c>
      <c r="D445" t="s">
        <v>8221</v>
      </c>
      <c r="E445">
        <v>179</v>
      </c>
    </row>
    <row r="446" spans="1:5" x14ac:dyDescent="0.5">
      <c r="A446" t="s">
        <v>8219</v>
      </c>
      <c r="B446">
        <v>159</v>
      </c>
      <c r="D446" t="s">
        <v>8221</v>
      </c>
      <c r="E446">
        <v>3</v>
      </c>
    </row>
    <row r="447" spans="1:5" x14ac:dyDescent="0.5">
      <c r="A447" t="s">
        <v>8219</v>
      </c>
      <c r="B447">
        <v>177</v>
      </c>
      <c r="D447" t="s">
        <v>8221</v>
      </c>
      <c r="E447">
        <v>23</v>
      </c>
    </row>
    <row r="448" spans="1:5" x14ac:dyDescent="0.5">
      <c r="A448" t="s">
        <v>8219</v>
      </c>
      <c r="B448">
        <v>47</v>
      </c>
      <c r="D448" t="s">
        <v>8221</v>
      </c>
      <c r="E448">
        <v>23</v>
      </c>
    </row>
    <row r="449" spans="1:5" x14ac:dyDescent="0.5">
      <c r="A449" t="s">
        <v>8219</v>
      </c>
      <c r="B449">
        <v>1</v>
      </c>
      <c r="D449" t="s">
        <v>8221</v>
      </c>
      <c r="E449">
        <v>41</v>
      </c>
    </row>
    <row r="450" spans="1:5" x14ac:dyDescent="0.5">
      <c r="A450" t="s">
        <v>8219</v>
      </c>
      <c r="B450">
        <v>16</v>
      </c>
      <c r="D450" t="s">
        <v>8221</v>
      </c>
      <c r="E450">
        <v>0</v>
      </c>
    </row>
    <row r="451" spans="1:5" x14ac:dyDescent="0.5">
      <c r="A451" t="s">
        <v>8219</v>
      </c>
      <c r="B451">
        <v>115</v>
      </c>
      <c r="D451" t="s">
        <v>8221</v>
      </c>
      <c r="E451">
        <v>32</v>
      </c>
    </row>
    <row r="452" spans="1:5" x14ac:dyDescent="0.5">
      <c r="A452" t="s">
        <v>8219</v>
      </c>
      <c r="B452">
        <v>133</v>
      </c>
      <c r="D452" t="s">
        <v>8221</v>
      </c>
      <c r="E452">
        <v>2</v>
      </c>
    </row>
    <row r="453" spans="1:5" x14ac:dyDescent="0.5">
      <c r="A453" t="s">
        <v>8219</v>
      </c>
      <c r="B453">
        <v>70</v>
      </c>
      <c r="D453" t="s">
        <v>8221</v>
      </c>
      <c r="E453">
        <v>7</v>
      </c>
    </row>
    <row r="454" spans="1:5" x14ac:dyDescent="0.5">
      <c r="A454" t="s">
        <v>8219</v>
      </c>
      <c r="B454">
        <v>62</v>
      </c>
      <c r="D454" t="s">
        <v>8221</v>
      </c>
      <c r="E454">
        <v>4</v>
      </c>
    </row>
    <row r="455" spans="1:5" x14ac:dyDescent="0.5">
      <c r="A455" t="s">
        <v>8219</v>
      </c>
      <c r="B455">
        <v>10</v>
      </c>
      <c r="D455" t="s">
        <v>8221</v>
      </c>
      <c r="E455">
        <v>196</v>
      </c>
    </row>
    <row r="456" spans="1:5" x14ac:dyDescent="0.5">
      <c r="A456" t="s">
        <v>8219</v>
      </c>
      <c r="B456">
        <v>499</v>
      </c>
      <c r="D456" t="s">
        <v>8221</v>
      </c>
      <c r="E456">
        <v>11</v>
      </c>
    </row>
    <row r="457" spans="1:5" x14ac:dyDescent="0.5">
      <c r="A457" t="s">
        <v>8219</v>
      </c>
      <c r="B457">
        <v>47</v>
      </c>
      <c r="D457" t="s">
        <v>8221</v>
      </c>
      <c r="E457">
        <v>9</v>
      </c>
    </row>
    <row r="458" spans="1:5" x14ac:dyDescent="0.5">
      <c r="A458" t="s">
        <v>8219</v>
      </c>
      <c r="B458">
        <v>28</v>
      </c>
      <c r="D458" t="s">
        <v>8221</v>
      </c>
      <c r="E458">
        <v>5</v>
      </c>
    </row>
    <row r="459" spans="1:5" x14ac:dyDescent="0.5">
      <c r="A459" t="s">
        <v>8219</v>
      </c>
      <c r="B459">
        <v>24</v>
      </c>
      <c r="D459" t="s">
        <v>8221</v>
      </c>
      <c r="E459">
        <v>8</v>
      </c>
    </row>
    <row r="460" spans="1:5" x14ac:dyDescent="0.5">
      <c r="A460" t="s">
        <v>8219</v>
      </c>
      <c r="B460">
        <v>76</v>
      </c>
      <c r="D460" t="s">
        <v>8221</v>
      </c>
      <c r="E460">
        <v>229</v>
      </c>
    </row>
    <row r="461" spans="1:5" x14ac:dyDescent="0.5">
      <c r="A461" t="s">
        <v>8219</v>
      </c>
      <c r="B461">
        <v>98</v>
      </c>
      <c r="D461" t="s">
        <v>8221</v>
      </c>
      <c r="E461">
        <v>40</v>
      </c>
    </row>
    <row r="462" spans="1:5" x14ac:dyDescent="0.5">
      <c r="A462" t="s">
        <v>8219</v>
      </c>
      <c r="B462">
        <v>30</v>
      </c>
      <c r="D462" t="s">
        <v>8221</v>
      </c>
      <c r="E462">
        <v>123</v>
      </c>
    </row>
    <row r="463" spans="1:5" x14ac:dyDescent="0.5">
      <c r="A463" t="s">
        <v>8219</v>
      </c>
      <c r="B463">
        <v>478</v>
      </c>
      <c r="D463" t="s">
        <v>8221</v>
      </c>
      <c r="E463">
        <v>5</v>
      </c>
    </row>
    <row r="464" spans="1:5" x14ac:dyDescent="0.5">
      <c r="A464" t="s">
        <v>8219</v>
      </c>
      <c r="B464">
        <v>74</v>
      </c>
      <c r="D464" t="s">
        <v>8221</v>
      </c>
      <c r="E464">
        <v>148</v>
      </c>
    </row>
    <row r="465" spans="1:5" x14ac:dyDescent="0.5">
      <c r="A465" t="s">
        <v>8219</v>
      </c>
      <c r="B465">
        <v>131</v>
      </c>
      <c r="D465" t="s">
        <v>8221</v>
      </c>
      <c r="E465">
        <v>10</v>
      </c>
    </row>
    <row r="466" spans="1:5" x14ac:dyDescent="0.5">
      <c r="A466" t="s">
        <v>8219</v>
      </c>
      <c r="B466">
        <v>61</v>
      </c>
      <c r="D466" t="s">
        <v>8221</v>
      </c>
      <c r="E466">
        <v>4</v>
      </c>
    </row>
    <row r="467" spans="1:5" x14ac:dyDescent="0.5">
      <c r="A467" t="s">
        <v>8219</v>
      </c>
      <c r="B467">
        <v>1071</v>
      </c>
      <c r="D467" t="s">
        <v>8221</v>
      </c>
      <c r="E467">
        <v>21</v>
      </c>
    </row>
    <row r="468" spans="1:5" x14ac:dyDescent="0.5">
      <c r="A468" t="s">
        <v>8219</v>
      </c>
      <c r="B468">
        <v>122</v>
      </c>
      <c r="D468" t="s">
        <v>8221</v>
      </c>
      <c r="E468">
        <v>2</v>
      </c>
    </row>
    <row r="469" spans="1:5" x14ac:dyDescent="0.5">
      <c r="A469" t="s">
        <v>8219</v>
      </c>
      <c r="B469">
        <v>111</v>
      </c>
      <c r="D469" t="s">
        <v>8221</v>
      </c>
      <c r="E469">
        <v>0</v>
      </c>
    </row>
    <row r="470" spans="1:5" x14ac:dyDescent="0.5">
      <c r="A470" t="s">
        <v>8219</v>
      </c>
      <c r="B470">
        <v>255</v>
      </c>
      <c r="D470" t="s">
        <v>8221</v>
      </c>
      <c r="E470">
        <v>4</v>
      </c>
    </row>
    <row r="471" spans="1:5" x14ac:dyDescent="0.5">
      <c r="A471" t="s">
        <v>8219</v>
      </c>
      <c r="B471">
        <v>141</v>
      </c>
      <c r="D471" t="s">
        <v>8221</v>
      </c>
      <c r="E471">
        <v>1</v>
      </c>
    </row>
    <row r="472" spans="1:5" x14ac:dyDescent="0.5">
      <c r="A472" t="s">
        <v>8219</v>
      </c>
      <c r="B472">
        <v>159</v>
      </c>
      <c r="D472" t="s">
        <v>8221</v>
      </c>
      <c r="E472">
        <v>30</v>
      </c>
    </row>
    <row r="473" spans="1:5" x14ac:dyDescent="0.5">
      <c r="A473" t="s">
        <v>8219</v>
      </c>
      <c r="B473">
        <v>99</v>
      </c>
      <c r="D473" t="s">
        <v>8221</v>
      </c>
      <c r="E473">
        <v>3</v>
      </c>
    </row>
    <row r="474" spans="1:5" x14ac:dyDescent="0.5">
      <c r="A474" t="s">
        <v>8219</v>
      </c>
      <c r="B474">
        <v>96</v>
      </c>
      <c r="D474" t="s">
        <v>8221</v>
      </c>
      <c r="E474">
        <v>975</v>
      </c>
    </row>
    <row r="475" spans="1:5" x14ac:dyDescent="0.5">
      <c r="A475" t="s">
        <v>8219</v>
      </c>
      <c r="B475">
        <v>27</v>
      </c>
      <c r="D475" t="s">
        <v>8221</v>
      </c>
      <c r="E475">
        <v>167</v>
      </c>
    </row>
    <row r="476" spans="1:5" x14ac:dyDescent="0.5">
      <c r="A476" t="s">
        <v>8219</v>
      </c>
      <c r="B476">
        <v>166</v>
      </c>
      <c r="D476" t="s">
        <v>8221</v>
      </c>
      <c r="E476">
        <v>5</v>
      </c>
    </row>
    <row r="477" spans="1:5" x14ac:dyDescent="0.5">
      <c r="A477" t="s">
        <v>8219</v>
      </c>
      <c r="B477">
        <v>76</v>
      </c>
      <c r="D477" t="s">
        <v>8221</v>
      </c>
      <c r="E477">
        <v>18</v>
      </c>
    </row>
    <row r="478" spans="1:5" x14ac:dyDescent="0.5">
      <c r="A478" t="s">
        <v>8219</v>
      </c>
      <c r="B478">
        <v>211</v>
      </c>
      <c r="D478" t="s">
        <v>8221</v>
      </c>
      <c r="E478">
        <v>98</v>
      </c>
    </row>
    <row r="479" spans="1:5" x14ac:dyDescent="0.5">
      <c r="A479" t="s">
        <v>8219</v>
      </c>
      <c r="B479">
        <v>21</v>
      </c>
      <c r="D479" t="s">
        <v>8221</v>
      </c>
      <c r="E479">
        <v>4</v>
      </c>
    </row>
    <row r="480" spans="1:5" x14ac:dyDescent="0.5">
      <c r="A480" t="s">
        <v>8219</v>
      </c>
      <c r="B480">
        <v>61</v>
      </c>
      <c r="D480" t="s">
        <v>8221</v>
      </c>
      <c r="E480">
        <v>3</v>
      </c>
    </row>
    <row r="481" spans="1:5" x14ac:dyDescent="0.5">
      <c r="A481" t="s">
        <v>8219</v>
      </c>
      <c r="B481">
        <v>30</v>
      </c>
      <c r="D481" t="s">
        <v>8221</v>
      </c>
      <c r="E481">
        <v>1</v>
      </c>
    </row>
    <row r="482" spans="1:5" x14ac:dyDescent="0.5">
      <c r="A482" t="s">
        <v>8219</v>
      </c>
      <c r="B482">
        <v>375</v>
      </c>
      <c r="D482" t="s">
        <v>8221</v>
      </c>
      <c r="E482">
        <v>0</v>
      </c>
    </row>
    <row r="483" spans="1:5" x14ac:dyDescent="0.5">
      <c r="A483" t="s">
        <v>8219</v>
      </c>
      <c r="B483">
        <v>111</v>
      </c>
      <c r="D483" t="s">
        <v>8221</v>
      </c>
      <c r="E483">
        <v>9</v>
      </c>
    </row>
    <row r="484" spans="1:5" x14ac:dyDescent="0.5">
      <c r="A484" t="s">
        <v>8219</v>
      </c>
      <c r="B484">
        <v>123</v>
      </c>
      <c r="D484" t="s">
        <v>8221</v>
      </c>
      <c r="E484">
        <v>2</v>
      </c>
    </row>
    <row r="485" spans="1:5" x14ac:dyDescent="0.5">
      <c r="A485" t="s">
        <v>8219</v>
      </c>
      <c r="B485">
        <v>70</v>
      </c>
      <c r="D485" t="s">
        <v>8221</v>
      </c>
      <c r="E485">
        <v>0</v>
      </c>
    </row>
    <row r="486" spans="1:5" x14ac:dyDescent="0.5">
      <c r="A486" t="s">
        <v>8219</v>
      </c>
      <c r="B486">
        <v>85</v>
      </c>
      <c r="D486" t="s">
        <v>8221</v>
      </c>
      <c r="E486">
        <v>147</v>
      </c>
    </row>
    <row r="487" spans="1:5" x14ac:dyDescent="0.5">
      <c r="A487" t="s">
        <v>8219</v>
      </c>
      <c r="B487">
        <v>86</v>
      </c>
      <c r="D487" t="s">
        <v>8221</v>
      </c>
      <c r="E487">
        <v>49</v>
      </c>
    </row>
    <row r="488" spans="1:5" x14ac:dyDescent="0.5">
      <c r="A488" t="s">
        <v>8219</v>
      </c>
      <c r="B488">
        <v>13</v>
      </c>
      <c r="D488" t="s">
        <v>8221</v>
      </c>
      <c r="E488">
        <v>1</v>
      </c>
    </row>
    <row r="489" spans="1:5" x14ac:dyDescent="0.5">
      <c r="A489" t="s">
        <v>8219</v>
      </c>
      <c r="B489">
        <v>33</v>
      </c>
      <c r="D489" t="s">
        <v>8221</v>
      </c>
      <c r="E489">
        <v>2</v>
      </c>
    </row>
    <row r="490" spans="1:5" x14ac:dyDescent="0.5">
      <c r="A490" t="s">
        <v>8219</v>
      </c>
      <c r="B490">
        <v>15</v>
      </c>
      <c r="D490" t="s">
        <v>8221</v>
      </c>
      <c r="E490">
        <v>7</v>
      </c>
    </row>
    <row r="491" spans="1:5" x14ac:dyDescent="0.5">
      <c r="A491" t="s">
        <v>8219</v>
      </c>
      <c r="B491">
        <v>273</v>
      </c>
      <c r="D491" t="s">
        <v>8221</v>
      </c>
      <c r="E491">
        <v>4</v>
      </c>
    </row>
    <row r="492" spans="1:5" x14ac:dyDescent="0.5">
      <c r="A492" t="s">
        <v>8219</v>
      </c>
      <c r="B492">
        <v>714</v>
      </c>
      <c r="D492" t="s">
        <v>8221</v>
      </c>
      <c r="E492">
        <v>27</v>
      </c>
    </row>
    <row r="493" spans="1:5" x14ac:dyDescent="0.5">
      <c r="A493" t="s">
        <v>8219</v>
      </c>
      <c r="B493">
        <v>170</v>
      </c>
      <c r="D493" t="s">
        <v>8221</v>
      </c>
      <c r="E493">
        <v>94</v>
      </c>
    </row>
    <row r="494" spans="1:5" x14ac:dyDescent="0.5">
      <c r="A494" t="s">
        <v>8219</v>
      </c>
      <c r="B494">
        <v>512</v>
      </c>
      <c r="D494" t="s">
        <v>8221</v>
      </c>
      <c r="E494">
        <v>29</v>
      </c>
    </row>
    <row r="495" spans="1:5" x14ac:dyDescent="0.5">
      <c r="A495" t="s">
        <v>8219</v>
      </c>
      <c r="B495">
        <v>314</v>
      </c>
      <c r="D495" t="s">
        <v>8221</v>
      </c>
      <c r="E495">
        <v>7</v>
      </c>
    </row>
    <row r="496" spans="1:5" x14ac:dyDescent="0.5">
      <c r="A496" t="s">
        <v>8219</v>
      </c>
      <c r="B496">
        <v>167</v>
      </c>
      <c r="D496" t="s">
        <v>8221</v>
      </c>
      <c r="E496">
        <v>22</v>
      </c>
    </row>
    <row r="497" spans="1:5" x14ac:dyDescent="0.5">
      <c r="A497" t="s">
        <v>8219</v>
      </c>
      <c r="B497">
        <v>9</v>
      </c>
      <c r="D497" t="s">
        <v>8221</v>
      </c>
      <c r="E497">
        <v>1</v>
      </c>
    </row>
    <row r="498" spans="1:5" x14ac:dyDescent="0.5">
      <c r="A498" t="s">
        <v>8219</v>
      </c>
      <c r="B498">
        <v>103</v>
      </c>
      <c r="D498" t="s">
        <v>8221</v>
      </c>
      <c r="E498">
        <v>10</v>
      </c>
    </row>
    <row r="499" spans="1:5" x14ac:dyDescent="0.5">
      <c r="A499" t="s">
        <v>8219</v>
      </c>
      <c r="B499">
        <v>111</v>
      </c>
      <c r="D499" t="s">
        <v>8221</v>
      </c>
      <c r="E499">
        <v>6</v>
      </c>
    </row>
    <row r="500" spans="1:5" x14ac:dyDescent="0.5">
      <c r="A500" t="s">
        <v>8219</v>
      </c>
      <c r="B500">
        <v>271</v>
      </c>
      <c r="D500" t="s">
        <v>8221</v>
      </c>
      <c r="E500">
        <v>24</v>
      </c>
    </row>
    <row r="501" spans="1:5" x14ac:dyDescent="0.5">
      <c r="A501" t="s">
        <v>8219</v>
      </c>
      <c r="B501">
        <v>101</v>
      </c>
      <c r="D501" t="s">
        <v>8221</v>
      </c>
      <c r="E501">
        <v>15</v>
      </c>
    </row>
    <row r="502" spans="1:5" x14ac:dyDescent="0.5">
      <c r="A502" t="s">
        <v>8219</v>
      </c>
      <c r="B502">
        <v>57</v>
      </c>
      <c r="D502" t="s">
        <v>8221</v>
      </c>
      <c r="E502">
        <v>37</v>
      </c>
    </row>
    <row r="503" spans="1:5" x14ac:dyDescent="0.5">
      <c r="A503" t="s">
        <v>8219</v>
      </c>
      <c r="B503">
        <v>62</v>
      </c>
      <c r="D503" t="s">
        <v>8221</v>
      </c>
      <c r="E503">
        <v>20</v>
      </c>
    </row>
    <row r="504" spans="1:5" x14ac:dyDescent="0.5">
      <c r="A504" t="s">
        <v>8219</v>
      </c>
      <c r="B504">
        <v>32</v>
      </c>
      <c r="D504" t="s">
        <v>8221</v>
      </c>
      <c r="E504">
        <v>7</v>
      </c>
    </row>
    <row r="505" spans="1:5" x14ac:dyDescent="0.5">
      <c r="A505" t="s">
        <v>8219</v>
      </c>
      <c r="B505">
        <v>141</v>
      </c>
      <c r="D505" t="s">
        <v>8221</v>
      </c>
      <c r="E505">
        <v>0</v>
      </c>
    </row>
    <row r="506" spans="1:5" x14ac:dyDescent="0.5">
      <c r="A506" t="s">
        <v>8219</v>
      </c>
      <c r="B506">
        <v>75</v>
      </c>
      <c r="D506" t="s">
        <v>8221</v>
      </c>
      <c r="E506">
        <v>21</v>
      </c>
    </row>
    <row r="507" spans="1:5" x14ac:dyDescent="0.5">
      <c r="A507" t="s">
        <v>8219</v>
      </c>
      <c r="B507">
        <v>46</v>
      </c>
      <c r="D507" t="s">
        <v>8221</v>
      </c>
      <c r="E507">
        <v>3</v>
      </c>
    </row>
    <row r="508" spans="1:5" x14ac:dyDescent="0.5">
      <c r="A508" t="s">
        <v>8219</v>
      </c>
      <c r="B508">
        <v>103</v>
      </c>
      <c r="D508" t="s">
        <v>8221</v>
      </c>
      <c r="E508">
        <v>11</v>
      </c>
    </row>
    <row r="509" spans="1:5" x14ac:dyDescent="0.5">
      <c r="A509" t="s">
        <v>8219</v>
      </c>
      <c r="B509">
        <v>6</v>
      </c>
      <c r="D509" t="s">
        <v>8221</v>
      </c>
      <c r="E509">
        <v>1</v>
      </c>
    </row>
    <row r="510" spans="1:5" x14ac:dyDescent="0.5">
      <c r="A510" t="s">
        <v>8219</v>
      </c>
      <c r="B510">
        <v>83</v>
      </c>
      <c r="D510" t="s">
        <v>8221</v>
      </c>
      <c r="E510">
        <v>312</v>
      </c>
    </row>
    <row r="511" spans="1:5" x14ac:dyDescent="0.5">
      <c r="A511" t="s">
        <v>8219</v>
      </c>
      <c r="B511">
        <v>108</v>
      </c>
      <c r="D511" t="s">
        <v>8221</v>
      </c>
      <c r="E511">
        <v>1</v>
      </c>
    </row>
    <row r="512" spans="1:5" x14ac:dyDescent="0.5">
      <c r="A512" t="s">
        <v>8219</v>
      </c>
      <c r="B512">
        <v>25</v>
      </c>
      <c r="D512" t="s">
        <v>8221</v>
      </c>
      <c r="E512">
        <v>3</v>
      </c>
    </row>
    <row r="513" spans="1:5" x14ac:dyDescent="0.5">
      <c r="A513" t="s">
        <v>8219</v>
      </c>
      <c r="B513">
        <v>549</v>
      </c>
      <c r="D513" t="s">
        <v>8221</v>
      </c>
      <c r="E513">
        <v>4</v>
      </c>
    </row>
    <row r="514" spans="1:5" x14ac:dyDescent="0.5">
      <c r="A514" t="s">
        <v>8219</v>
      </c>
      <c r="B514">
        <v>222</v>
      </c>
      <c r="D514" t="s">
        <v>8221</v>
      </c>
      <c r="E514">
        <v>10</v>
      </c>
    </row>
    <row r="515" spans="1:5" x14ac:dyDescent="0.5">
      <c r="A515" t="s">
        <v>8219</v>
      </c>
      <c r="B515">
        <v>183</v>
      </c>
      <c r="D515" t="s">
        <v>8221</v>
      </c>
      <c r="E515">
        <v>8</v>
      </c>
    </row>
    <row r="516" spans="1:5" x14ac:dyDescent="0.5">
      <c r="A516" t="s">
        <v>8219</v>
      </c>
      <c r="B516">
        <v>89</v>
      </c>
      <c r="D516" t="s">
        <v>8221</v>
      </c>
      <c r="E516">
        <v>3</v>
      </c>
    </row>
    <row r="517" spans="1:5" x14ac:dyDescent="0.5">
      <c r="A517" t="s">
        <v>8219</v>
      </c>
      <c r="B517">
        <v>253</v>
      </c>
      <c r="D517" t="s">
        <v>8221</v>
      </c>
      <c r="E517">
        <v>1</v>
      </c>
    </row>
    <row r="518" spans="1:5" x14ac:dyDescent="0.5">
      <c r="A518" t="s">
        <v>8219</v>
      </c>
      <c r="B518">
        <v>140</v>
      </c>
      <c r="D518" t="s">
        <v>8221</v>
      </c>
      <c r="E518">
        <v>0</v>
      </c>
    </row>
    <row r="519" spans="1:5" x14ac:dyDescent="0.5">
      <c r="A519" t="s">
        <v>8219</v>
      </c>
      <c r="B519">
        <v>103</v>
      </c>
      <c r="D519" t="s">
        <v>8221</v>
      </c>
      <c r="E519">
        <v>5</v>
      </c>
    </row>
    <row r="520" spans="1:5" x14ac:dyDescent="0.5">
      <c r="A520" t="s">
        <v>8219</v>
      </c>
      <c r="B520">
        <v>138</v>
      </c>
      <c r="D520" t="s">
        <v>8221</v>
      </c>
      <c r="E520">
        <v>0</v>
      </c>
    </row>
    <row r="521" spans="1:5" x14ac:dyDescent="0.5">
      <c r="A521" t="s">
        <v>8219</v>
      </c>
      <c r="B521">
        <v>191</v>
      </c>
      <c r="D521" t="s">
        <v>8221</v>
      </c>
      <c r="E521">
        <v>3</v>
      </c>
    </row>
    <row r="522" spans="1:5" x14ac:dyDescent="0.5">
      <c r="A522" t="s">
        <v>8219</v>
      </c>
      <c r="B522">
        <v>45</v>
      </c>
      <c r="D522" t="s">
        <v>8221</v>
      </c>
      <c r="E522">
        <v>7</v>
      </c>
    </row>
    <row r="523" spans="1:5" x14ac:dyDescent="0.5">
      <c r="A523" t="s">
        <v>8219</v>
      </c>
      <c r="B523">
        <v>17</v>
      </c>
      <c r="D523" t="s">
        <v>8221</v>
      </c>
      <c r="E523">
        <v>0</v>
      </c>
    </row>
    <row r="524" spans="1:5" x14ac:dyDescent="0.5">
      <c r="A524" t="s">
        <v>8219</v>
      </c>
      <c r="B524">
        <v>31</v>
      </c>
      <c r="D524" t="s">
        <v>8221</v>
      </c>
      <c r="E524">
        <v>2</v>
      </c>
    </row>
    <row r="525" spans="1:5" x14ac:dyDescent="0.5">
      <c r="A525" t="s">
        <v>8219</v>
      </c>
      <c r="B525">
        <v>50</v>
      </c>
      <c r="D525" t="s">
        <v>8221</v>
      </c>
      <c r="E525">
        <v>23</v>
      </c>
    </row>
    <row r="526" spans="1:5" x14ac:dyDescent="0.5">
      <c r="A526" t="s">
        <v>8219</v>
      </c>
      <c r="B526">
        <v>59</v>
      </c>
      <c r="D526" t="s">
        <v>8221</v>
      </c>
      <c r="E526">
        <v>1</v>
      </c>
    </row>
    <row r="527" spans="1:5" x14ac:dyDescent="0.5">
      <c r="A527" t="s">
        <v>8219</v>
      </c>
      <c r="B527">
        <v>81</v>
      </c>
      <c r="D527" t="s">
        <v>8221</v>
      </c>
      <c r="E527">
        <v>2</v>
      </c>
    </row>
    <row r="528" spans="1:5" x14ac:dyDescent="0.5">
      <c r="A528" t="s">
        <v>8219</v>
      </c>
      <c r="B528">
        <v>508</v>
      </c>
      <c r="D528" t="s">
        <v>8221</v>
      </c>
      <c r="E528">
        <v>3</v>
      </c>
    </row>
    <row r="529" spans="1:5" x14ac:dyDescent="0.5">
      <c r="A529" t="s">
        <v>8219</v>
      </c>
      <c r="B529">
        <v>74</v>
      </c>
      <c r="D529" t="s">
        <v>8221</v>
      </c>
      <c r="E529">
        <v>0</v>
      </c>
    </row>
    <row r="530" spans="1:5" x14ac:dyDescent="0.5">
      <c r="A530" t="s">
        <v>8219</v>
      </c>
      <c r="B530">
        <v>141</v>
      </c>
      <c r="D530" t="s">
        <v>8221</v>
      </c>
      <c r="E530">
        <v>13</v>
      </c>
    </row>
    <row r="531" spans="1:5" x14ac:dyDescent="0.5">
      <c r="A531" t="s">
        <v>8219</v>
      </c>
      <c r="B531">
        <v>711</v>
      </c>
      <c r="D531" t="s">
        <v>8221</v>
      </c>
      <c r="E531">
        <v>1</v>
      </c>
    </row>
    <row r="532" spans="1:5" x14ac:dyDescent="0.5">
      <c r="A532" t="s">
        <v>8219</v>
      </c>
      <c r="B532">
        <v>141</v>
      </c>
      <c r="D532" t="s">
        <v>8221</v>
      </c>
      <c r="E532">
        <v>1</v>
      </c>
    </row>
    <row r="533" spans="1:5" x14ac:dyDescent="0.5">
      <c r="A533" t="s">
        <v>8219</v>
      </c>
      <c r="B533">
        <v>109</v>
      </c>
      <c r="D533" t="s">
        <v>8221</v>
      </c>
      <c r="E533">
        <v>1</v>
      </c>
    </row>
    <row r="534" spans="1:5" x14ac:dyDescent="0.5">
      <c r="A534" t="s">
        <v>8219</v>
      </c>
      <c r="B534">
        <v>361</v>
      </c>
      <c r="D534" t="s">
        <v>8221</v>
      </c>
      <c r="E534">
        <v>6</v>
      </c>
    </row>
    <row r="535" spans="1:5" x14ac:dyDescent="0.5">
      <c r="A535" t="s">
        <v>8219</v>
      </c>
      <c r="B535">
        <v>176</v>
      </c>
      <c r="D535" t="s">
        <v>8221</v>
      </c>
      <c r="E535">
        <v>39</v>
      </c>
    </row>
    <row r="536" spans="1:5" x14ac:dyDescent="0.5">
      <c r="A536" t="s">
        <v>8219</v>
      </c>
      <c r="B536">
        <v>670</v>
      </c>
      <c r="D536" t="s">
        <v>8221</v>
      </c>
      <c r="E536">
        <v>4</v>
      </c>
    </row>
    <row r="537" spans="1:5" x14ac:dyDescent="0.5">
      <c r="A537" t="s">
        <v>8219</v>
      </c>
      <c r="B537">
        <v>96</v>
      </c>
      <c r="D537" t="s">
        <v>8221</v>
      </c>
      <c r="E537">
        <v>1</v>
      </c>
    </row>
    <row r="538" spans="1:5" x14ac:dyDescent="0.5">
      <c r="A538" t="s">
        <v>8219</v>
      </c>
      <c r="B538">
        <v>74</v>
      </c>
      <c r="D538" t="s">
        <v>8221</v>
      </c>
      <c r="E538">
        <v>0</v>
      </c>
    </row>
    <row r="539" spans="1:5" x14ac:dyDescent="0.5">
      <c r="A539" t="s">
        <v>8219</v>
      </c>
      <c r="B539">
        <v>52</v>
      </c>
      <c r="D539" t="s">
        <v>8221</v>
      </c>
      <c r="E539">
        <v>0</v>
      </c>
    </row>
    <row r="540" spans="1:5" x14ac:dyDescent="0.5">
      <c r="A540" t="s">
        <v>8219</v>
      </c>
      <c r="B540">
        <v>105</v>
      </c>
      <c r="D540" t="s">
        <v>8221</v>
      </c>
      <c r="E540">
        <v>0</v>
      </c>
    </row>
    <row r="541" spans="1:5" x14ac:dyDescent="0.5">
      <c r="A541" t="s">
        <v>8219</v>
      </c>
      <c r="B541">
        <v>41</v>
      </c>
      <c r="D541" t="s">
        <v>8221</v>
      </c>
      <c r="E541">
        <v>8</v>
      </c>
    </row>
    <row r="542" spans="1:5" x14ac:dyDescent="0.5">
      <c r="A542" t="s">
        <v>8219</v>
      </c>
      <c r="B542">
        <v>34</v>
      </c>
      <c r="D542" t="s">
        <v>8221</v>
      </c>
      <c r="E542">
        <v>0</v>
      </c>
    </row>
    <row r="543" spans="1:5" x14ac:dyDescent="0.5">
      <c r="A543" t="s">
        <v>8219</v>
      </c>
      <c r="B543">
        <v>66</v>
      </c>
      <c r="D543" t="s">
        <v>8221</v>
      </c>
      <c r="E543">
        <v>1</v>
      </c>
    </row>
    <row r="544" spans="1:5" x14ac:dyDescent="0.5">
      <c r="A544" t="s">
        <v>8219</v>
      </c>
      <c r="B544">
        <v>50</v>
      </c>
      <c r="D544" t="s">
        <v>8221</v>
      </c>
      <c r="E544">
        <v>12</v>
      </c>
    </row>
    <row r="545" spans="1:5" x14ac:dyDescent="0.5">
      <c r="A545" t="s">
        <v>8219</v>
      </c>
      <c r="B545">
        <v>159</v>
      </c>
      <c r="D545" t="s">
        <v>8221</v>
      </c>
      <c r="E545">
        <v>0</v>
      </c>
    </row>
    <row r="546" spans="1:5" x14ac:dyDescent="0.5">
      <c r="A546" t="s">
        <v>8219</v>
      </c>
      <c r="B546">
        <v>182</v>
      </c>
      <c r="D546" t="s">
        <v>8221</v>
      </c>
      <c r="E546">
        <v>3</v>
      </c>
    </row>
    <row r="547" spans="1:5" x14ac:dyDescent="0.5">
      <c r="A547" t="s">
        <v>8219</v>
      </c>
      <c r="B547">
        <v>206</v>
      </c>
      <c r="D547" t="s">
        <v>8221</v>
      </c>
      <c r="E547">
        <v>2</v>
      </c>
    </row>
    <row r="548" spans="1:5" x14ac:dyDescent="0.5">
      <c r="A548" t="s">
        <v>8219</v>
      </c>
      <c r="B548">
        <v>169</v>
      </c>
      <c r="D548" t="s">
        <v>8221</v>
      </c>
      <c r="E548">
        <v>6</v>
      </c>
    </row>
    <row r="549" spans="1:5" x14ac:dyDescent="0.5">
      <c r="A549" t="s">
        <v>8219</v>
      </c>
      <c r="B549">
        <v>31</v>
      </c>
      <c r="D549" t="s">
        <v>8221</v>
      </c>
      <c r="E549">
        <v>0</v>
      </c>
    </row>
    <row r="550" spans="1:5" x14ac:dyDescent="0.5">
      <c r="A550" t="s">
        <v>8219</v>
      </c>
      <c r="B550">
        <v>28</v>
      </c>
      <c r="D550" t="s">
        <v>8221</v>
      </c>
      <c r="E550">
        <v>15</v>
      </c>
    </row>
    <row r="551" spans="1:5" x14ac:dyDescent="0.5">
      <c r="A551" t="s">
        <v>8219</v>
      </c>
      <c r="B551">
        <v>54</v>
      </c>
      <c r="D551" t="s">
        <v>8221</v>
      </c>
      <c r="E551">
        <v>1</v>
      </c>
    </row>
    <row r="552" spans="1:5" x14ac:dyDescent="0.5">
      <c r="A552" t="s">
        <v>8219</v>
      </c>
      <c r="B552">
        <v>467</v>
      </c>
      <c r="D552" t="s">
        <v>8221</v>
      </c>
      <c r="E552">
        <v>3</v>
      </c>
    </row>
    <row r="553" spans="1:5" x14ac:dyDescent="0.5">
      <c r="A553" t="s">
        <v>8219</v>
      </c>
      <c r="B553">
        <v>389</v>
      </c>
      <c r="D553" t="s">
        <v>8221</v>
      </c>
      <c r="E553">
        <v>8</v>
      </c>
    </row>
    <row r="554" spans="1:5" x14ac:dyDescent="0.5">
      <c r="A554" t="s">
        <v>8219</v>
      </c>
      <c r="B554">
        <v>68</v>
      </c>
      <c r="D554" t="s">
        <v>8221</v>
      </c>
      <c r="E554">
        <v>0</v>
      </c>
    </row>
    <row r="555" spans="1:5" x14ac:dyDescent="0.5">
      <c r="A555" t="s">
        <v>8219</v>
      </c>
      <c r="B555">
        <v>413</v>
      </c>
      <c r="D555" t="s">
        <v>8221</v>
      </c>
      <c r="E555">
        <v>3</v>
      </c>
    </row>
    <row r="556" spans="1:5" x14ac:dyDescent="0.5">
      <c r="A556" t="s">
        <v>8219</v>
      </c>
      <c r="B556">
        <v>190</v>
      </c>
      <c r="D556" t="s">
        <v>8221</v>
      </c>
      <c r="E556">
        <v>3</v>
      </c>
    </row>
    <row r="557" spans="1:5" x14ac:dyDescent="0.5">
      <c r="A557" t="s">
        <v>8219</v>
      </c>
      <c r="B557">
        <v>189</v>
      </c>
      <c r="D557" t="s">
        <v>8221</v>
      </c>
      <c r="E557">
        <v>0</v>
      </c>
    </row>
    <row r="558" spans="1:5" x14ac:dyDescent="0.5">
      <c r="A558" t="s">
        <v>8219</v>
      </c>
      <c r="B558">
        <v>130</v>
      </c>
      <c r="D558" t="s">
        <v>8221</v>
      </c>
      <c r="E558">
        <v>19</v>
      </c>
    </row>
    <row r="559" spans="1:5" x14ac:dyDescent="0.5">
      <c r="A559" t="s">
        <v>8219</v>
      </c>
      <c r="B559">
        <v>74</v>
      </c>
      <c r="D559" t="s">
        <v>8221</v>
      </c>
      <c r="E559">
        <v>0</v>
      </c>
    </row>
    <row r="560" spans="1:5" x14ac:dyDescent="0.5">
      <c r="A560" t="s">
        <v>8219</v>
      </c>
      <c r="B560">
        <v>274</v>
      </c>
      <c r="D560" t="s">
        <v>8221</v>
      </c>
      <c r="E560">
        <v>2</v>
      </c>
    </row>
    <row r="561" spans="1:5" x14ac:dyDescent="0.5">
      <c r="A561" t="s">
        <v>8219</v>
      </c>
      <c r="B561">
        <v>22</v>
      </c>
      <c r="D561" t="s">
        <v>8221</v>
      </c>
      <c r="E561">
        <v>0</v>
      </c>
    </row>
    <row r="562" spans="1:5" x14ac:dyDescent="0.5">
      <c r="A562" t="s">
        <v>8219</v>
      </c>
      <c r="B562">
        <v>31</v>
      </c>
      <c r="D562" t="s">
        <v>8221</v>
      </c>
      <c r="E562">
        <v>0</v>
      </c>
    </row>
    <row r="563" spans="1:5" x14ac:dyDescent="0.5">
      <c r="A563" t="s">
        <v>8219</v>
      </c>
      <c r="B563">
        <v>63</v>
      </c>
      <c r="D563" t="s">
        <v>8221</v>
      </c>
      <c r="E563">
        <v>25</v>
      </c>
    </row>
    <row r="564" spans="1:5" x14ac:dyDescent="0.5">
      <c r="A564" t="s">
        <v>8219</v>
      </c>
      <c r="B564">
        <v>20</v>
      </c>
      <c r="D564" t="s">
        <v>8221</v>
      </c>
      <c r="E564">
        <v>8</v>
      </c>
    </row>
    <row r="565" spans="1:5" x14ac:dyDescent="0.5">
      <c r="A565" t="s">
        <v>8219</v>
      </c>
      <c r="B565">
        <v>25</v>
      </c>
      <c r="D565" t="s">
        <v>8221</v>
      </c>
      <c r="E565">
        <v>16</v>
      </c>
    </row>
    <row r="566" spans="1:5" x14ac:dyDescent="0.5">
      <c r="A566" t="s">
        <v>8219</v>
      </c>
      <c r="B566">
        <v>61</v>
      </c>
      <c r="D566" t="s">
        <v>8221</v>
      </c>
      <c r="E566">
        <v>3</v>
      </c>
    </row>
    <row r="567" spans="1:5" x14ac:dyDescent="0.5">
      <c r="A567" t="s">
        <v>8219</v>
      </c>
      <c r="B567">
        <v>52</v>
      </c>
      <c r="D567" t="s">
        <v>8221</v>
      </c>
      <c r="E567">
        <v>3</v>
      </c>
    </row>
    <row r="568" spans="1:5" x14ac:dyDescent="0.5">
      <c r="A568" t="s">
        <v>8219</v>
      </c>
      <c r="B568">
        <v>86</v>
      </c>
      <c r="D568" t="s">
        <v>8221</v>
      </c>
      <c r="E568">
        <v>2</v>
      </c>
    </row>
    <row r="569" spans="1:5" x14ac:dyDescent="0.5">
      <c r="A569" t="s">
        <v>8219</v>
      </c>
      <c r="B569">
        <v>42</v>
      </c>
      <c r="D569" t="s">
        <v>8221</v>
      </c>
      <c r="E569">
        <v>1</v>
      </c>
    </row>
    <row r="570" spans="1:5" x14ac:dyDescent="0.5">
      <c r="A570" t="s">
        <v>8219</v>
      </c>
      <c r="B570">
        <v>52</v>
      </c>
      <c r="D570" t="s">
        <v>8221</v>
      </c>
      <c r="E570">
        <v>0</v>
      </c>
    </row>
    <row r="571" spans="1:5" x14ac:dyDescent="0.5">
      <c r="A571" t="s">
        <v>8219</v>
      </c>
      <c r="B571">
        <v>120</v>
      </c>
      <c r="D571" t="s">
        <v>8221</v>
      </c>
      <c r="E571">
        <v>1</v>
      </c>
    </row>
    <row r="572" spans="1:5" x14ac:dyDescent="0.5">
      <c r="A572" t="s">
        <v>8219</v>
      </c>
      <c r="B572">
        <v>22</v>
      </c>
      <c r="D572" t="s">
        <v>8221</v>
      </c>
      <c r="E572">
        <v>19</v>
      </c>
    </row>
    <row r="573" spans="1:5" x14ac:dyDescent="0.5">
      <c r="A573" t="s">
        <v>8219</v>
      </c>
      <c r="B573">
        <v>64</v>
      </c>
      <c r="D573" t="s">
        <v>8221</v>
      </c>
      <c r="E573">
        <v>9</v>
      </c>
    </row>
    <row r="574" spans="1:5" x14ac:dyDescent="0.5">
      <c r="A574" t="s">
        <v>8219</v>
      </c>
      <c r="B574">
        <v>23</v>
      </c>
      <c r="D574" t="s">
        <v>8221</v>
      </c>
      <c r="E574">
        <v>1</v>
      </c>
    </row>
    <row r="575" spans="1:5" x14ac:dyDescent="0.5">
      <c r="A575" t="s">
        <v>8219</v>
      </c>
      <c r="B575">
        <v>238</v>
      </c>
      <c r="D575" t="s">
        <v>8221</v>
      </c>
      <c r="E575">
        <v>0</v>
      </c>
    </row>
    <row r="576" spans="1:5" x14ac:dyDescent="0.5">
      <c r="A576" t="s">
        <v>8219</v>
      </c>
      <c r="B576">
        <v>33</v>
      </c>
      <c r="D576" t="s">
        <v>8221</v>
      </c>
      <c r="E576">
        <v>1</v>
      </c>
    </row>
    <row r="577" spans="1:5" x14ac:dyDescent="0.5">
      <c r="A577" t="s">
        <v>8219</v>
      </c>
      <c r="B577">
        <v>32</v>
      </c>
      <c r="D577" t="s">
        <v>8221</v>
      </c>
      <c r="E577">
        <v>5</v>
      </c>
    </row>
    <row r="578" spans="1:5" x14ac:dyDescent="0.5">
      <c r="A578" t="s">
        <v>8219</v>
      </c>
      <c r="B578">
        <v>24</v>
      </c>
      <c r="D578" t="s">
        <v>8221</v>
      </c>
      <c r="E578">
        <v>85</v>
      </c>
    </row>
    <row r="579" spans="1:5" x14ac:dyDescent="0.5">
      <c r="A579" t="s">
        <v>8219</v>
      </c>
      <c r="B579">
        <v>29</v>
      </c>
      <c r="D579" t="s">
        <v>8221</v>
      </c>
      <c r="E579">
        <v>3</v>
      </c>
    </row>
    <row r="580" spans="1:5" x14ac:dyDescent="0.5">
      <c r="A580" t="s">
        <v>8219</v>
      </c>
      <c r="B580">
        <v>50</v>
      </c>
      <c r="D580" t="s">
        <v>8221</v>
      </c>
      <c r="E580">
        <v>4</v>
      </c>
    </row>
    <row r="581" spans="1:5" x14ac:dyDescent="0.5">
      <c r="A581" t="s">
        <v>8219</v>
      </c>
      <c r="B581">
        <v>108</v>
      </c>
      <c r="D581" t="s">
        <v>8221</v>
      </c>
      <c r="E581">
        <v>3</v>
      </c>
    </row>
    <row r="582" spans="1:5" x14ac:dyDescent="0.5">
      <c r="A582" t="s">
        <v>8219</v>
      </c>
      <c r="B582">
        <v>139</v>
      </c>
      <c r="D582" t="s">
        <v>8221</v>
      </c>
      <c r="E582">
        <v>5</v>
      </c>
    </row>
    <row r="583" spans="1:5" x14ac:dyDescent="0.5">
      <c r="A583" t="s">
        <v>8219</v>
      </c>
      <c r="B583">
        <v>7</v>
      </c>
      <c r="D583" t="s">
        <v>8221</v>
      </c>
      <c r="E583">
        <v>17</v>
      </c>
    </row>
    <row r="584" spans="1:5" x14ac:dyDescent="0.5">
      <c r="A584" t="s">
        <v>8219</v>
      </c>
      <c r="B584">
        <v>149</v>
      </c>
      <c r="D584" t="s">
        <v>8221</v>
      </c>
      <c r="E584">
        <v>3</v>
      </c>
    </row>
    <row r="585" spans="1:5" x14ac:dyDescent="0.5">
      <c r="A585" t="s">
        <v>8219</v>
      </c>
      <c r="B585">
        <v>31</v>
      </c>
      <c r="D585" t="s">
        <v>8221</v>
      </c>
      <c r="E585">
        <v>2</v>
      </c>
    </row>
    <row r="586" spans="1:5" x14ac:dyDescent="0.5">
      <c r="A586" t="s">
        <v>8219</v>
      </c>
      <c r="B586">
        <v>26</v>
      </c>
      <c r="D586" t="s">
        <v>8221</v>
      </c>
      <c r="E586">
        <v>6</v>
      </c>
    </row>
    <row r="587" spans="1:5" x14ac:dyDescent="0.5">
      <c r="A587" t="s">
        <v>8219</v>
      </c>
      <c r="B587">
        <v>172</v>
      </c>
      <c r="D587" t="s">
        <v>8221</v>
      </c>
      <c r="E587">
        <v>0</v>
      </c>
    </row>
    <row r="588" spans="1:5" x14ac:dyDescent="0.5">
      <c r="A588" t="s">
        <v>8219</v>
      </c>
      <c r="B588">
        <v>78</v>
      </c>
      <c r="D588" t="s">
        <v>8221</v>
      </c>
      <c r="E588">
        <v>1</v>
      </c>
    </row>
    <row r="589" spans="1:5" x14ac:dyDescent="0.5">
      <c r="A589" t="s">
        <v>8219</v>
      </c>
      <c r="B589">
        <v>120</v>
      </c>
      <c r="D589" t="s">
        <v>8221</v>
      </c>
      <c r="E589">
        <v>3</v>
      </c>
    </row>
    <row r="590" spans="1:5" x14ac:dyDescent="0.5">
      <c r="A590" t="s">
        <v>8219</v>
      </c>
      <c r="B590">
        <v>227</v>
      </c>
      <c r="D590" t="s">
        <v>8221</v>
      </c>
      <c r="E590">
        <v>13</v>
      </c>
    </row>
    <row r="591" spans="1:5" x14ac:dyDescent="0.5">
      <c r="A591" t="s">
        <v>8219</v>
      </c>
      <c r="B591">
        <v>42</v>
      </c>
      <c r="D591" t="s">
        <v>8221</v>
      </c>
      <c r="E591">
        <v>1</v>
      </c>
    </row>
    <row r="592" spans="1:5" x14ac:dyDescent="0.5">
      <c r="A592" t="s">
        <v>8219</v>
      </c>
      <c r="B592">
        <v>64</v>
      </c>
      <c r="D592" t="s">
        <v>8221</v>
      </c>
      <c r="E592">
        <v>1</v>
      </c>
    </row>
    <row r="593" spans="1:5" x14ac:dyDescent="0.5">
      <c r="A593" t="s">
        <v>8219</v>
      </c>
      <c r="B593">
        <v>121</v>
      </c>
      <c r="D593" t="s">
        <v>8221</v>
      </c>
      <c r="E593">
        <v>9</v>
      </c>
    </row>
    <row r="594" spans="1:5" x14ac:dyDescent="0.5">
      <c r="A594" t="s">
        <v>8219</v>
      </c>
      <c r="B594">
        <v>87</v>
      </c>
      <c r="D594" t="s">
        <v>8221</v>
      </c>
      <c r="E594">
        <v>0</v>
      </c>
    </row>
    <row r="595" spans="1:5" x14ac:dyDescent="0.5">
      <c r="A595" t="s">
        <v>8219</v>
      </c>
      <c r="B595">
        <v>65</v>
      </c>
      <c r="D595" t="s">
        <v>8221</v>
      </c>
      <c r="E595">
        <v>2</v>
      </c>
    </row>
    <row r="596" spans="1:5" x14ac:dyDescent="0.5">
      <c r="A596" t="s">
        <v>8219</v>
      </c>
      <c r="B596">
        <v>49</v>
      </c>
      <c r="D596" t="s">
        <v>8221</v>
      </c>
      <c r="E596">
        <v>1</v>
      </c>
    </row>
    <row r="597" spans="1:5" x14ac:dyDescent="0.5">
      <c r="A597" t="s">
        <v>8219</v>
      </c>
      <c r="B597">
        <v>19</v>
      </c>
      <c r="D597" t="s">
        <v>8221</v>
      </c>
      <c r="E597">
        <v>10</v>
      </c>
    </row>
    <row r="598" spans="1:5" x14ac:dyDescent="0.5">
      <c r="A598" t="s">
        <v>8219</v>
      </c>
      <c r="B598">
        <v>81</v>
      </c>
      <c r="D598" t="s">
        <v>8221</v>
      </c>
      <c r="E598">
        <v>3</v>
      </c>
    </row>
    <row r="599" spans="1:5" x14ac:dyDescent="0.5">
      <c r="A599" t="s">
        <v>8219</v>
      </c>
      <c r="B599">
        <v>264</v>
      </c>
      <c r="D599" t="s">
        <v>8221</v>
      </c>
      <c r="E599">
        <v>2</v>
      </c>
    </row>
    <row r="600" spans="1:5" x14ac:dyDescent="0.5">
      <c r="A600" t="s">
        <v>8219</v>
      </c>
      <c r="B600">
        <v>25</v>
      </c>
      <c r="D600" t="s">
        <v>8221</v>
      </c>
      <c r="E600">
        <v>2</v>
      </c>
    </row>
    <row r="601" spans="1:5" x14ac:dyDescent="0.5">
      <c r="A601" t="s">
        <v>8219</v>
      </c>
      <c r="B601">
        <v>5</v>
      </c>
      <c r="D601" t="s">
        <v>8221</v>
      </c>
      <c r="E601">
        <v>1</v>
      </c>
    </row>
    <row r="602" spans="1:5" x14ac:dyDescent="0.5">
      <c r="A602" t="s">
        <v>8219</v>
      </c>
      <c r="B602">
        <v>144</v>
      </c>
      <c r="D602" t="s">
        <v>8221</v>
      </c>
      <c r="E602">
        <v>14</v>
      </c>
    </row>
    <row r="603" spans="1:5" x14ac:dyDescent="0.5">
      <c r="A603" t="s">
        <v>8219</v>
      </c>
      <c r="B603">
        <v>92</v>
      </c>
      <c r="D603" t="s">
        <v>8221</v>
      </c>
      <c r="E603">
        <v>0</v>
      </c>
    </row>
    <row r="604" spans="1:5" x14ac:dyDescent="0.5">
      <c r="A604" t="s">
        <v>8219</v>
      </c>
      <c r="B604">
        <v>147</v>
      </c>
      <c r="D604" t="s">
        <v>8221</v>
      </c>
      <c r="E604">
        <v>0</v>
      </c>
    </row>
    <row r="605" spans="1:5" x14ac:dyDescent="0.5">
      <c r="A605" t="s">
        <v>8219</v>
      </c>
      <c r="B605">
        <v>90</v>
      </c>
      <c r="D605" t="s">
        <v>8221</v>
      </c>
      <c r="E605">
        <v>4</v>
      </c>
    </row>
    <row r="606" spans="1:5" x14ac:dyDescent="0.5">
      <c r="A606" t="s">
        <v>8219</v>
      </c>
      <c r="B606">
        <v>87</v>
      </c>
      <c r="D606" t="s">
        <v>8221</v>
      </c>
      <c r="E606">
        <v>3</v>
      </c>
    </row>
    <row r="607" spans="1:5" x14ac:dyDescent="0.5">
      <c r="A607" t="s">
        <v>8219</v>
      </c>
      <c r="B607">
        <v>406</v>
      </c>
      <c r="D607" t="s">
        <v>8221</v>
      </c>
      <c r="E607">
        <v>0</v>
      </c>
    </row>
    <row r="608" spans="1:5" x14ac:dyDescent="0.5">
      <c r="A608" t="s">
        <v>8219</v>
      </c>
      <c r="B608">
        <v>20</v>
      </c>
      <c r="D608" t="s">
        <v>8221</v>
      </c>
      <c r="E608">
        <v>5</v>
      </c>
    </row>
    <row r="609" spans="1:5" x14ac:dyDescent="0.5">
      <c r="A609" t="s">
        <v>8219</v>
      </c>
      <c r="B609">
        <v>70</v>
      </c>
      <c r="D609" t="s">
        <v>8221</v>
      </c>
      <c r="E609">
        <v>47</v>
      </c>
    </row>
    <row r="610" spans="1:5" x14ac:dyDescent="0.5">
      <c r="A610" t="s">
        <v>8219</v>
      </c>
      <c r="B610">
        <v>16</v>
      </c>
      <c r="D610" t="s">
        <v>8221</v>
      </c>
      <c r="E610">
        <v>0</v>
      </c>
    </row>
    <row r="611" spans="1:5" x14ac:dyDescent="0.5">
      <c r="A611" t="s">
        <v>8219</v>
      </c>
      <c r="B611">
        <v>52</v>
      </c>
      <c r="D611" t="s">
        <v>8221</v>
      </c>
      <c r="E611">
        <v>10</v>
      </c>
    </row>
    <row r="612" spans="1:5" x14ac:dyDescent="0.5">
      <c r="A612" t="s">
        <v>8219</v>
      </c>
      <c r="B612">
        <v>66</v>
      </c>
      <c r="D612" t="s">
        <v>8221</v>
      </c>
      <c r="E612">
        <v>11</v>
      </c>
    </row>
    <row r="613" spans="1:5" x14ac:dyDescent="0.5">
      <c r="A613" t="s">
        <v>8219</v>
      </c>
      <c r="B613">
        <v>109</v>
      </c>
      <c r="D613" t="s">
        <v>8221</v>
      </c>
      <c r="E613">
        <v>2</v>
      </c>
    </row>
    <row r="614" spans="1:5" x14ac:dyDescent="0.5">
      <c r="A614" t="s">
        <v>8219</v>
      </c>
      <c r="B614">
        <v>168</v>
      </c>
      <c r="D614" t="s">
        <v>8221</v>
      </c>
      <c r="E614">
        <v>2</v>
      </c>
    </row>
    <row r="615" spans="1:5" x14ac:dyDescent="0.5">
      <c r="A615" t="s">
        <v>8219</v>
      </c>
      <c r="B615">
        <v>31</v>
      </c>
      <c r="D615" t="s">
        <v>8221</v>
      </c>
      <c r="E615">
        <v>22</v>
      </c>
    </row>
    <row r="616" spans="1:5" x14ac:dyDescent="0.5">
      <c r="A616" t="s">
        <v>8219</v>
      </c>
      <c r="B616">
        <v>133</v>
      </c>
      <c r="D616" t="s">
        <v>8221</v>
      </c>
      <c r="E616">
        <v>8</v>
      </c>
    </row>
    <row r="617" spans="1:5" x14ac:dyDescent="0.5">
      <c r="A617" t="s">
        <v>8219</v>
      </c>
      <c r="B617">
        <v>151</v>
      </c>
      <c r="D617" t="s">
        <v>8221</v>
      </c>
      <c r="E617">
        <v>6</v>
      </c>
    </row>
    <row r="618" spans="1:5" x14ac:dyDescent="0.5">
      <c r="A618" t="s">
        <v>8219</v>
      </c>
      <c r="B618">
        <v>5</v>
      </c>
      <c r="D618" t="s">
        <v>8221</v>
      </c>
      <c r="E618">
        <v>1</v>
      </c>
    </row>
    <row r="619" spans="1:5" x14ac:dyDescent="0.5">
      <c r="A619" t="s">
        <v>8219</v>
      </c>
      <c r="B619">
        <v>73</v>
      </c>
      <c r="D619" t="s">
        <v>8221</v>
      </c>
      <c r="E619">
        <v>3</v>
      </c>
    </row>
    <row r="620" spans="1:5" x14ac:dyDescent="0.5">
      <c r="A620" t="s">
        <v>8219</v>
      </c>
      <c r="B620">
        <v>148</v>
      </c>
      <c r="D620" t="s">
        <v>8221</v>
      </c>
      <c r="E620">
        <v>0</v>
      </c>
    </row>
    <row r="621" spans="1:5" x14ac:dyDescent="0.5">
      <c r="A621" t="s">
        <v>8219</v>
      </c>
      <c r="B621">
        <v>93</v>
      </c>
      <c r="D621" t="s">
        <v>8221</v>
      </c>
      <c r="E621">
        <v>0</v>
      </c>
    </row>
    <row r="622" spans="1:5" x14ac:dyDescent="0.5">
      <c r="A622" t="s">
        <v>8219</v>
      </c>
      <c r="B622">
        <v>63</v>
      </c>
      <c r="D622" t="s">
        <v>8221</v>
      </c>
      <c r="E622">
        <v>0</v>
      </c>
    </row>
    <row r="623" spans="1:5" x14ac:dyDescent="0.5">
      <c r="A623" t="s">
        <v>8219</v>
      </c>
      <c r="B623">
        <v>134</v>
      </c>
      <c r="D623" t="s">
        <v>8221</v>
      </c>
      <c r="E623">
        <v>0</v>
      </c>
    </row>
    <row r="624" spans="1:5" x14ac:dyDescent="0.5">
      <c r="A624" t="s">
        <v>8219</v>
      </c>
      <c r="B624">
        <v>14</v>
      </c>
      <c r="D624" t="s">
        <v>8221</v>
      </c>
      <c r="E624">
        <v>0</v>
      </c>
    </row>
    <row r="625" spans="1:5" x14ac:dyDescent="0.5">
      <c r="A625" t="s">
        <v>8219</v>
      </c>
      <c r="B625">
        <v>78</v>
      </c>
      <c r="D625" t="s">
        <v>8221</v>
      </c>
      <c r="E625">
        <v>3</v>
      </c>
    </row>
    <row r="626" spans="1:5" x14ac:dyDescent="0.5">
      <c r="A626" t="s">
        <v>8219</v>
      </c>
      <c r="B626">
        <v>112</v>
      </c>
      <c r="D626" t="s">
        <v>8221</v>
      </c>
      <c r="E626">
        <v>0</v>
      </c>
    </row>
    <row r="627" spans="1:5" x14ac:dyDescent="0.5">
      <c r="A627" t="s">
        <v>8219</v>
      </c>
      <c r="B627">
        <v>34</v>
      </c>
      <c r="D627" t="s">
        <v>8221</v>
      </c>
      <c r="E627">
        <v>0</v>
      </c>
    </row>
    <row r="628" spans="1:5" x14ac:dyDescent="0.5">
      <c r="A628" t="s">
        <v>8219</v>
      </c>
      <c r="B628">
        <v>19</v>
      </c>
      <c r="D628" t="s">
        <v>8221</v>
      </c>
      <c r="E628">
        <v>1</v>
      </c>
    </row>
    <row r="629" spans="1:5" x14ac:dyDescent="0.5">
      <c r="A629" t="s">
        <v>8219</v>
      </c>
      <c r="B629">
        <v>13</v>
      </c>
      <c r="D629" t="s">
        <v>8221</v>
      </c>
      <c r="E629">
        <v>6</v>
      </c>
    </row>
    <row r="630" spans="1:5" x14ac:dyDescent="0.5">
      <c r="A630" t="s">
        <v>8219</v>
      </c>
      <c r="B630">
        <v>104</v>
      </c>
      <c r="D630" t="s">
        <v>8221</v>
      </c>
      <c r="E630">
        <v>1</v>
      </c>
    </row>
    <row r="631" spans="1:5" x14ac:dyDescent="0.5">
      <c r="A631" t="s">
        <v>8219</v>
      </c>
      <c r="B631">
        <v>52</v>
      </c>
      <c r="D631" t="s">
        <v>8221</v>
      </c>
      <c r="E631">
        <v>2</v>
      </c>
    </row>
    <row r="632" spans="1:5" x14ac:dyDescent="0.5">
      <c r="A632" t="s">
        <v>8219</v>
      </c>
      <c r="B632">
        <v>17</v>
      </c>
      <c r="D632" t="s">
        <v>8221</v>
      </c>
      <c r="E632">
        <v>0</v>
      </c>
    </row>
    <row r="633" spans="1:5" x14ac:dyDescent="0.5">
      <c r="A633" t="s">
        <v>8219</v>
      </c>
      <c r="B633">
        <v>82</v>
      </c>
      <c r="D633" t="s">
        <v>8221</v>
      </c>
      <c r="E633">
        <v>3</v>
      </c>
    </row>
    <row r="634" spans="1:5" x14ac:dyDescent="0.5">
      <c r="A634" t="s">
        <v>8219</v>
      </c>
      <c r="B634">
        <v>73</v>
      </c>
      <c r="D634" t="s">
        <v>8221</v>
      </c>
      <c r="E634">
        <v>3</v>
      </c>
    </row>
    <row r="635" spans="1:5" x14ac:dyDescent="0.5">
      <c r="A635" t="s">
        <v>8219</v>
      </c>
      <c r="B635">
        <v>158</v>
      </c>
      <c r="D635" t="s">
        <v>8221</v>
      </c>
      <c r="E635">
        <v>0</v>
      </c>
    </row>
    <row r="636" spans="1:5" x14ac:dyDescent="0.5">
      <c r="A636" t="s">
        <v>8219</v>
      </c>
      <c r="B636">
        <v>65</v>
      </c>
      <c r="D636" t="s">
        <v>8221</v>
      </c>
      <c r="E636">
        <v>6</v>
      </c>
    </row>
    <row r="637" spans="1:5" x14ac:dyDescent="0.5">
      <c r="A637" t="s">
        <v>8219</v>
      </c>
      <c r="B637">
        <v>184</v>
      </c>
      <c r="D637" t="s">
        <v>8221</v>
      </c>
      <c r="E637">
        <v>0</v>
      </c>
    </row>
    <row r="638" spans="1:5" x14ac:dyDescent="0.5">
      <c r="A638" t="s">
        <v>8219</v>
      </c>
      <c r="B638">
        <v>34</v>
      </c>
      <c r="D638" t="s">
        <v>8221</v>
      </c>
      <c r="E638">
        <v>19</v>
      </c>
    </row>
    <row r="639" spans="1:5" x14ac:dyDescent="0.5">
      <c r="A639" t="s">
        <v>8219</v>
      </c>
      <c r="B639">
        <v>240</v>
      </c>
      <c r="D639" t="s">
        <v>8221</v>
      </c>
      <c r="E639">
        <v>1</v>
      </c>
    </row>
    <row r="640" spans="1:5" x14ac:dyDescent="0.5">
      <c r="A640" t="s">
        <v>8219</v>
      </c>
      <c r="B640">
        <v>113</v>
      </c>
      <c r="D640" t="s">
        <v>8221</v>
      </c>
      <c r="E640">
        <v>2</v>
      </c>
    </row>
    <row r="641" spans="1:5" x14ac:dyDescent="0.5">
      <c r="A641" t="s">
        <v>8219</v>
      </c>
      <c r="B641">
        <v>66</v>
      </c>
      <c r="D641" t="s">
        <v>8221</v>
      </c>
      <c r="E641">
        <v>0</v>
      </c>
    </row>
    <row r="642" spans="1:5" x14ac:dyDescent="0.5">
      <c r="A642" t="s">
        <v>8219</v>
      </c>
      <c r="B642">
        <v>340</v>
      </c>
      <c r="D642" t="s">
        <v>8221</v>
      </c>
      <c r="E642">
        <v>11</v>
      </c>
    </row>
    <row r="643" spans="1:5" x14ac:dyDescent="0.5">
      <c r="A643" t="s">
        <v>8219</v>
      </c>
      <c r="B643">
        <v>150</v>
      </c>
      <c r="D643" t="s">
        <v>8221</v>
      </c>
      <c r="E643">
        <v>0</v>
      </c>
    </row>
    <row r="644" spans="1:5" x14ac:dyDescent="0.5">
      <c r="A644" t="s">
        <v>8219</v>
      </c>
      <c r="B644">
        <v>25</v>
      </c>
      <c r="D644" t="s">
        <v>8221</v>
      </c>
      <c r="E644">
        <v>0</v>
      </c>
    </row>
    <row r="645" spans="1:5" x14ac:dyDescent="0.5">
      <c r="A645" t="s">
        <v>8219</v>
      </c>
      <c r="B645">
        <v>234</v>
      </c>
      <c r="D645" t="s">
        <v>8221</v>
      </c>
      <c r="E645">
        <v>1</v>
      </c>
    </row>
    <row r="646" spans="1:5" x14ac:dyDescent="0.5">
      <c r="A646" t="s">
        <v>8219</v>
      </c>
      <c r="B646">
        <v>2602</v>
      </c>
      <c r="D646" t="s">
        <v>8221</v>
      </c>
      <c r="E646">
        <v>3</v>
      </c>
    </row>
    <row r="647" spans="1:5" x14ac:dyDescent="0.5">
      <c r="A647" t="s">
        <v>8219</v>
      </c>
      <c r="B647">
        <v>248</v>
      </c>
      <c r="D647" t="s">
        <v>8221</v>
      </c>
      <c r="E647">
        <v>1</v>
      </c>
    </row>
    <row r="648" spans="1:5" x14ac:dyDescent="0.5">
      <c r="A648" t="s">
        <v>8219</v>
      </c>
      <c r="B648">
        <v>600</v>
      </c>
      <c r="D648" t="s">
        <v>8221</v>
      </c>
      <c r="E648">
        <v>15</v>
      </c>
    </row>
    <row r="649" spans="1:5" x14ac:dyDescent="0.5">
      <c r="A649" t="s">
        <v>8219</v>
      </c>
      <c r="B649">
        <v>293</v>
      </c>
      <c r="D649" t="s">
        <v>8221</v>
      </c>
      <c r="E649">
        <v>2</v>
      </c>
    </row>
    <row r="650" spans="1:5" x14ac:dyDescent="0.5">
      <c r="A650" t="s">
        <v>8219</v>
      </c>
      <c r="B650">
        <v>321</v>
      </c>
      <c r="D650" t="s">
        <v>8221</v>
      </c>
      <c r="E650">
        <v>1</v>
      </c>
    </row>
    <row r="651" spans="1:5" x14ac:dyDescent="0.5">
      <c r="A651" t="s">
        <v>8219</v>
      </c>
      <c r="B651">
        <v>81</v>
      </c>
      <c r="D651" t="s">
        <v>8221</v>
      </c>
      <c r="E651">
        <v>1</v>
      </c>
    </row>
    <row r="652" spans="1:5" x14ac:dyDescent="0.5">
      <c r="A652" t="s">
        <v>8219</v>
      </c>
      <c r="B652">
        <v>343</v>
      </c>
      <c r="D652" t="s">
        <v>8221</v>
      </c>
      <c r="E652">
        <v>0</v>
      </c>
    </row>
    <row r="653" spans="1:5" x14ac:dyDescent="0.5">
      <c r="A653" t="s">
        <v>8219</v>
      </c>
      <c r="B653">
        <v>336</v>
      </c>
      <c r="D653" t="s">
        <v>8221</v>
      </c>
      <c r="E653">
        <v>1</v>
      </c>
    </row>
    <row r="654" spans="1:5" x14ac:dyDescent="0.5">
      <c r="A654" t="s">
        <v>8219</v>
      </c>
      <c r="B654">
        <v>47</v>
      </c>
      <c r="D654" t="s">
        <v>8221</v>
      </c>
      <c r="E654">
        <v>11</v>
      </c>
    </row>
    <row r="655" spans="1:5" x14ac:dyDescent="0.5">
      <c r="A655" t="s">
        <v>8219</v>
      </c>
      <c r="B655">
        <v>76</v>
      </c>
      <c r="D655" t="s">
        <v>8221</v>
      </c>
      <c r="E655">
        <v>0</v>
      </c>
    </row>
    <row r="656" spans="1:5" x14ac:dyDescent="0.5">
      <c r="A656" t="s">
        <v>8219</v>
      </c>
      <c r="B656">
        <v>441</v>
      </c>
      <c r="D656" t="s">
        <v>8221</v>
      </c>
      <c r="E656">
        <v>1</v>
      </c>
    </row>
    <row r="657" spans="1:5" x14ac:dyDescent="0.5">
      <c r="A657" t="s">
        <v>8219</v>
      </c>
      <c r="B657">
        <v>916</v>
      </c>
      <c r="D657" t="s">
        <v>8221</v>
      </c>
      <c r="E657">
        <v>6</v>
      </c>
    </row>
    <row r="658" spans="1:5" x14ac:dyDescent="0.5">
      <c r="A658" t="s">
        <v>8219</v>
      </c>
      <c r="B658">
        <v>369</v>
      </c>
      <c r="D658" t="s">
        <v>8221</v>
      </c>
      <c r="E658">
        <v>7</v>
      </c>
    </row>
    <row r="659" spans="1:5" x14ac:dyDescent="0.5">
      <c r="A659" t="s">
        <v>8219</v>
      </c>
      <c r="B659">
        <v>20242</v>
      </c>
      <c r="D659" t="s">
        <v>8221</v>
      </c>
      <c r="E659">
        <v>0</v>
      </c>
    </row>
    <row r="660" spans="1:5" x14ac:dyDescent="0.5">
      <c r="A660" t="s">
        <v>8219</v>
      </c>
      <c r="B660">
        <v>71</v>
      </c>
      <c r="D660" t="s">
        <v>8221</v>
      </c>
      <c r="E660">
        <v>16</v>
      </c>
    </row>
    <row r="661" spans="1:5" x14ac:dyDescent="0.5">
      <c r="A661" t="s">
        <v>8219</v>
      </c>
      <c r="B661">
        <v>635</v>
      </c>
      <c r="D661" t="s">
        <v>8221</v>
      </c>
      <c r="E661">
        <v>0</v>
      </c>
    </row>
    <row r="662" spans="1:5" x14ac:dyDescent="0.5">
      <c r="A662" t="s">
        <v>8219</v>
      </c>
      <c r="B662">
        <v>885</v>
      </c>
      <c r="D662" t="s">
        <v>8221</v>
      </c>
      <c r="E662">
        <v>0</v>
      </c>
    </row>
    <row r="663" spans="1:5" x14ac:dyDescent="0.5">
      <c r="A663" t="s">
        <v>8219</v>
      </c>
      <c r="B663">
        <v>329</v>
      </c>
      <c r="D663" t="s">
        <v>8221</v>
      </c>
      <c r="E663">
        <v>0</v>
      </c>
    </row>
    <row r="664" spans="1:5" x14ac:dyDescent="0.5">
      <c r="A664" t="s">
        <v>8219</v>
      </c>
      <c r="B664">
        <v>71</v>
      </c>
      <c r="D664" t="s">
        <v>8221</v>
      </c>
      <c r="E664">
        <v>12</v>
      </c>
    </row>
    <row r="665" spans="1:5" x14ac:dyDescent="0.5">
      <c r="A665" t="s">
        <v>8219</v>
      </c>
      <c r="B665">
        <v>269</v>
      </c>
      <c r="D665" t="s">
        <v>8221</v>
      </c>
      <c r="E665">
        <v>1</v>
      </c>
    </row>
    <row r="666" spans="1:5" x14ac:dyDescent="0.5">
      <c r="A666" t="s">
        <v>8219</v>
      </c>
      <c r="B666">
        <v>345</v>
      </c>
      <c r="D666" t="s">
        <v>8221</v>
      </c>
      <c r="E666">
        <v>3</v>
      </c>
    </row>
    <row r="667" spans="1:5" x14ac:dyDescent="0.5">
      <c r="A667" t="s">
        <v>8219</v>
      </c>
      <c r="B667">
        <v>43</v>
      </c>
      <c r="D667" t="s">
        <v>8221</v>
      </c>
      <c r="E667">
        <v>1</v>
      </c>
    </row>
    <row r="668" spans="1:5" x14ac:dyDescent="0.5">
      <c r="A668" t="s">
        <v>8219</v>
      </c>
      <c r="B668">
        <v>33</v>
      </c>
      <c r="D668" t="s">
        <v>8221</v>
      </c>
      <c r="E668">
        <v>4</v>
      </c>
    </row>
    <row r="669" spans="1:5" x14ac:dyDescent="0.5">
      <c r="A669" t="s">
        <v>8219</v>
      </c>
      <c r="B669">
        <v>211</v>
      </c>
      <c r="D669" t="s">
        <v>8221</v>
      </c>
      <c r="E669">
        <v>1</v>
      </c>
    </row>
    <row r="670" spans="1:5" x14ac:dyDescent="0.5">
      <c r="A670" t="s">
        <v>8219</v>
      </c>
      <c r="B670">
        <v>196</v>
      </c>
      <c r="D670" t="s">
        <v>8221</v>
      </c>
      <c r="E670">
        <v>3</v>
      </c>
    </row>
    <row r="671" spans="1:5" x14ac:dyDescent="0.5">
      <c r="A671" t="s">
        <v>8219</v>
      </c>
      <c r="B671">
        <v>405</v>
      </c>
      <c r="D671" t="s">
        <v>8221</v>
      </c>
      <c r="E671">
        <v>1</v>
      </c>
    </row>
    <row r="672" spans="1:5" x14ac:dyDescent="0.5">
      <c r="A672" t="s">
        <v>8219</v>
      </c>
      <c r="B672">
        <v>206</v>
      </c>
      <c r="D672" t="s">
        <v>8221</v>
      </c>
      <c r="E672">
        <v>0</v>
      </c>
    </row>
    <row r="673" spans="1:5" x14ac:dyDescent="0.5">
      <c r="A673" t="s">
        <v>8219</v>
      </c>
      <c r="B673">
        <v>335</v>
      </c>
      <c r="D673" t="s">
        <v>8221</v>
      </c>
      <c r="E673">
        <v>12</v>
      </c>
    </row>
    <row r="674" spans="1:5" x14ac:dyDescent="0.5">
      <c r="A674" t="s">
        <v>8219</v>
      </c>
      <c r="B674">
        <v>215</v>
      </c>
      <c r="D674" t="s">
        <v>8221</v>
      </c>
      <c r="E674">
        <v>0</v>
      </c>
    </row>
    <row r="675" spans="1:5" x14ac:dyDescent="0.5">
      <c r="A675" t="s">
        <v>8219</v>
      </c>
      <c r="B675">
        <v>176</v>
      </c>
      <c r="D675" t="s">
        <v>8221</v>
      </c>
      <c r="E675">
        <v>1</v>
      </c>
    </row>
    <row r="676" spans="1:5" x14ac:dyDescent="0.5">
      <c r="A676" t="s">
        <v>8219</v>
      </c>
      <c r="B676">
        <v>555</v>
      </c>
      <c r="D676" t="s">
        <v>8221</v>
      </c>
      <c r="E676">
        <v>0</v>
      </c>
    </row>
    <row r="677" spans="1:5" x14ac:dyDescent="0.5">
      <c r="A677" t="s">
        <v>8219</v>
      </c>
      <c r="B677">
        <v>116</v>
      </c>
      <c r="D677" t="s">
        <v>8221</v>
      </c>
      <c r="E677">
        <v>0</v>
      </c>
    </row>
    <row r="678" spans="1:5" x14ac:dyDescent="0.5">
      <c r="A678" t="s">
        <v>8219</v>
      </c>
      <c r="B678">
        <v>615</v>
      </c>
      <c r="D678" t="s">
        <v>8221</v>
      </c>
      <c r="E678">
        <v>2</v>
      </c>
    </row>
    <row r="679" spans="1:5" x14ac:dyDescent="0.5">
      <c r="A679" t="s">
        <v>8219</v>
      </c>
      <c r="B679">
        <v>236</v>
      </c>
      <c r="D679" t="s">
        <v>8221</v>
      </c>
      <c r="E679">
        <v>92</v>
      </c>
    </row>
    <row r="680" spans="1:5" x14ac:dyDescent="0.5">
      <c r="A680" t="s">
        <v>8219</v>
      </c>
      <c r="B680">
        <v>145</v>
      </c>
      <c r="D680" t="s">
        <v>8221</v>
      </c>
      <c r="E680">
        <v>0</v>
      </c>
    </row>
    <row r="681" spans="1:5" x14ac:dyDescent="0.5">
      <c r="A681" t="s">
        <v>8219</v>
      </c>
      <c r="B681">
        <v>167</v>
      </c>
      <c r="D681" t="s">
        <v>8221</v>
      </c>
      <c r="E681">
        <v>3</v>
      </c>
    </row>
    <row r="682" spans="1:5" x14ac:dyDescent="0.5">
      <c r="A682" t="s">
        <v>8219</v>
      </c>
      <c r="B682">
        <v>235</v>
      </c>
      <c r="D682" t="s">
        <v>8221</v>
      </c>
      <c r="E682">
        <v>10</v>
      </c>
    </row>
    <row r="683" spans="1:5" x14ac:dyDescent="0.5">
      <c r="A683" t="s">
        <v>8219</v>
      </c>
      <c r="B683">
        <v>452</v>
      </c>
      <c r="D683" t="s">
        <v>8221</v>
      </c>
      <c r="E683">
        <v>7</v>
      </c>
    </row>
    <row r="684" spans="1:5" x14ac:dyDescent="0.5">
      <c r="A684" t="s">
        <v>8219</v>
      </c>
      <c r="B684">
        <v>241</v>
      </c>
      <c r="D684" t="s">
        <v>8221</v>
      </c>
      <c r="E684">
        <v>3</v>
      </c>
    </row>
    <row r="685" spans="1:5" x14ac:dyDescent="0.5">
      <c r="A685" t="s">
        <v>8219</v>
      </c>
      <c r="B685">
        <v>28</v>
      </c>
      <c r="D685" t="s">
        <v>8221</v>
      </c>
      <c r="E685">
        <v>0</v>
      </c>
    </row>
    <row r="686" spans="1:5" x14ac:dyDescent="0.5">
      <c r="A686" t="s">
        <v>8219</v>
      </c>
      <c r="B686">
        <v>140</v>
      </c>
      <c r="D686" t="s">
        <v>8221</v>
      </c>
      <c r="E686">
        <v>1</v>
      </c>
    </row>
    <row r="687" spans="1:5" x14ac:dyDescent="0.5">
      <c r="A687" t="s">
        <v>8219</v>
      </c>
      <c r="B687">
        <v>280</v>
      </c>
      <c r="D687" t="s">
        <v>8221</v>
      </c>
      <c r="E687">
        <v>0</v>
      </c>
    </row>
    <row r="688" spans="1:5" x14ac:dyDescent="0.5">
      <c r="A688" t="s">
        <v>8219</v>
      </c>
      <c r="B688">
        <v>70</v>
      </c>
      <c r="D688" t="s">
        <v>8221</v>
      </c>
      <c r="E688">
        <v>9</v>
      </c>
    </row>
    <row r="689" spans="1:5" x14ac:dyDescent="0.5">
      <c r="A689" t="s">
        <v>8219</v>
      </c>
      <c r="B689">
        <v>160</v>
      </c>
      <c r="D689" t="s">
        <v>8221</v>
      </c>
      <c r="E689">
        <v>2</v>
      </c>
    </row>
    <row r="690" spans="1:5" x14ac:dyDescent="0.5">
      <c r="A690" t="s">
        <v>8219</v>
      </c>
      <c r="B690">
        <v>141</v>
      </c>
      <c r="D690" t="s">
        <v>8221</v>
      </c>
      <c r="E690">
        <v>1</v>
      </c>
    </row>
    <row r="691" spans="1:5" x14ac:dyDescent="0.5">
      <c r="A691" t="s">
        <v>8219</v>
      </c>
      <c r="B691">
        <v>874</v>
      </c>
      <c r="D691" t="s">
        <v>8221</v>
      </c>
      <c r="E691">
        <v>2</v>
      </c>
    </row>
    <row r="692" spans="1:5" x14ac:dyDescent="0.5">
      <c r="A692" t="s">
        <v>8219</v>
      </c>
      <c r="B692">
        <v>73</v>
      </c>
      <c r="D692" t="s">
        <v>8221</v>
      </c>
      <c r="E692">
        <v>11</v>
      </c>
    </row>
    <row r="693" spans="1:5" x14ac:dyDescent="0.5">
      <c r="A693" t="s">
        <v>8219</v>
      </c>
      <c r="B693">
        <v>294</v>
      </c>
      <c r="D693" t="s">
        <v>8221</v>
      </c>
      <c r="E693">
        <v>0</v>
      </c>
    </row>
    <row r="694" spans="1:5" x14ac:dyDescent="0.5">
      <c r="A694" t="s">
        <v>8219</v>
      </c>
      <c r="B694">
        <v>740</v>
      </c>
      <c r="D694" t="s">
        <v>8221</v>
      </c>
      <c r="E694">
        <v>0</v>
      </c>
    </row>
    <row r="695" spans="1:5" x14ac:dyDescent="0.5">
      <c r="A695" t="s">
        <v>8219</v>
      </c>
      <c r="B695">
        <v>369</v>
      </c>
      <c r="D695" t="s">
        <v>8221</v>
      </c>
      <c r="E695">
        <v>9</v>
      </c>
    </row>
    <row r="696" spans="1:5" x14ac:dyDescent="0.5">
      <c r="A696" t="s">
        <v>8219</v>
      </c>
      <c r="B696">
        <v>110</v>
      </c>
      <c r="D696" t="s">
        <v>8221</v>
      </c>
      <c r="E696">
        <v>0</v>
      </c>
    </row>
    <row r="697" spans="1:5" x14ac:dyDescent="0.5">
      <c r="A697" t="s">
        <v>8219</v>
      </c>
      <c r="B697">
        <v>455</v>
      </c>
      <c r="D697" t="s">
        <v>8221</v>
      </c>
      <c r="E697">
        <v>4</v>
      </c>
    </row>
    <row r="698" spans="1:5" x14ac:dyDescent="0.5">
      <c r="A698" t="s">
        <v>8219</v>
      </c>
      <c r="B698">
        <v>224</v>
      </c>
      <c r="D698" t="s">
        <v>8221</v>
      </c>
      <c r="E698">
        <v>1</v>
      </c>
    </row>
    <row r="699" spans="1:5" x14ac:dyDescent="0.5">
      <c r="A699" t="s">
        <v>8219</v>
      </c>
      <c r="B699">
        <v>46</v>
      </c>
      <c r="D699" t="s">
        <v>8221</v>
      </c>
      <c r="E699">
        <v>2</v>
      </c>
    </row>
    <row r="700" spans="1:5" x14ac:dyDescent="0.5">
      <c r="A700" t="s">
        <v>8219</v>
      </c>
      <c r="B700">
        <v>284</v>
      </c>
      <c r="D700" t="s">
        <v>8221</v>
      </c>
      <c r="E700">
        <v>0</v>
      </c>
    </row>
    <row r="701" spans="1:5" x14ac:dyDescent="0.5">
      <c r="A701" t="s">
        <v>8219</v>
      </c>
      <c r="B701">
        <v>98</v>
      </c>
      <c r="D701" t="s">
        <v>8221</v>
      </c>
      <c r="E701">
        <v>1</v>
      </c>
    </row>
    <row r="702" spans="1:5" x14ac:dyDescent="0.5">
      <c r="A702" t="s">
        <v>8219</v>
      </c>
      <c r="B702">
        <v>56</v>
      </c>
      <c r="D702" t="s">
        <v>8221</v>
      </c>
      <c r="E702">
        <v>17</v>
      </c>
    </row>
    <row r="703" spans="1:5" x14ac:dyDescent="0.5">
      <c r="A703" t="s">
        <v>8219</v>
      </c>
      <c r="B703">
        <v>32</v>
      </c>
      <c r="D703" t="s">
        <v>8221</v>
      </c>
      <c r="E703">
        <v>2</v>
      </c>
    </row>
    <row r="704" spans="1:5" x14ac:dyDescent="0.5">
      <c r="A704" t="s">
        <v>8219</v>
      </c>
      <c r="B704">
        <v>30</v>
      </c>
      <c r="D704" t="s">
        <v>8221</v>
      </c>
      <c r="E704">
        <v>3</v>
      </c>
    </row>
    <row r="705" spans="1:5" x14ac:dyDescent="0.5">
      <c r="A705" t="s">
        <v>8219</v>
      </c>
      <c r="B705">
        <v>70</v>
      </c>
      <c r="D705" t="s">
        <v>8221</v>
      </c>
      <c r="E705">
        <v>41</v>
      </c>
    </row>
    <row r="706" spans="1:5" x14ac:dyDescent="0.5">
      <c r="A706" t="s">
        <v>8219</v>
      </c>
      <c r="B706">
        <v>44</v>
      </c>
      <c r="D706" t="s">
        <v>8221</v>
      </c>
      <c r="E706">
        <v>2</v>
      </c>
    </row>
    <row r="707" spans="1:5" x14ac:dyDescent="0.5">
      <c r="A707" t="s">
        <v>8219</v>
      </c>
      <c r="B707">
        <v>92</v>
      </c>
      <c r="D707" t="s">
        <v>8221</v>
      </c>
      <c r="E707">
        <v>3</v>
      </c>
    </row>
    <row r="708" spans="1:5" x14ac:dyDescent="0.5">
      <c r="A708" t="s">
        <v>8219</v>
      </c>
      <c r="B708">
        <v>205</v>
      </c>
      <c r="D708" t="s">
        <v>8221</v>
      </c>
      <c r="E708">
        <v>8</v>
      </c>
    </row>
    <row r="709" spans="1:5" x14ac:dyDescent="0.5">
      <c r="A709" t="s">
        <v>8219</v>
      </c>
      <c r="B709">
        <v>23</v>
      </c>
      <c r="D709" t="s">
        <v>8221</v>
      </c>
      <c r="E709">
        <v>0</v>
      </c>
    </row>
    <row r="710" spans="1:5" x14ac:dyDescent="0.5">
      <c r="A710" t="s">
        <v>8219</v>
      </c>
      <c r="B710">
        <v>4</v>
      </c>
      <c r="D710" t="s">
        <v>8221</v>
      </c>
      <c r="E710">
        <v>1</v>
      </c>
    </row>
    <row r="711" spans="1:5" x14ac:dyDescent="0.5">
      <c r="A711" t="s">
        <v>8219</v>
      </c>
      <c r="B711">
        <v>112</v>
      </c>
      <c r="D711" t="s">
        <v>8221</v>
      </c>
      <c r="E711">
        <v>3</v>
      </c>
    </row>
    <row r="712" spans="1:5" x14ac:dyDescent="0.5">
      <c r="A712" t="s">
        <v>8219</v>
      </c>
      <c r="B712">
        <v>27</v>
      </c>
      <c r="D712" t="s">
        <v>8221</v>
      </c>
      <c r="E712">
        <v>4</v>
      </c>
    </row>
    <row r="713" spans="1:5" x14ac:dyDescent="0.5">
      <c r="A713" t="s">
        <v>8219</v>
      </c>
      <c r="B713">
        <v>11</v>
      </c>
      <c r="D713" t="s">
        <v>8221</v>
      </c>
      <c r="E713">
        <v>9</v>
      </c>
    </row>
    <row r="714" spans="1:5" x14ac:dyDescent="0.5">
      <c r="A714" t="s">
        <v>8219</v>
      </c>
      <c r="B714">
        <v>26</v>
      </c>
      <c r="D714" t="s">
        <v>8221</v>
      </c>
      <c r="E714">
        <v>16</v>
      </c>
    </row>
    <row r="715" spans="1:5" x14ac:dyDescent="0.5">
      <c r="A715" t="s">
        <v>8219</v>
      </c>
      <c r="B715">
        <v>77</v>
      </c>
      <c r="D715" t="s">
        <v>8221</v>
      </c>
      <c r="E715">
        <v>1</v>
      </c>
    </row>
    <row r="716" spans="1:5" x14ac:dyDescent="0.5">
      <c r="A716" t="s">
        <v>8219</v>
      </c>
      <c r="B716">
        <v>136</v>
      </c>
      <c r="D716" t="s">
        <v>8221</v>
      </c>
      <c r="E716">
        <v>7</v>
      </c>
    </row>
    <row r="717" spans="1:5" x14ac:dyDescent="0.5">
      <c r="A717" t="s">
        <v>8219</v>
      </c>
      <c r="B717">
        <v>157</v>
      </c>
      <c r="D717" t="s">
        <v>8221</v>
      </c>
      <c r="E717">
        <v>0</v>
      </c>
    </row>
    <row r="718" spans="1:5" x14ac:dyDescent="0.5">
      <c r="A718" t="s">
        <v>8219</v>
      </c>
      <c r="B718">
        <v>158</v>
      </c>
      <c r="D718" t="s">
        <v>8221</v>
      </c>
      <c r="E718">
        <v>0</v>
      </c>
    </row>
    <row r="719" spans="1:5" x14ac:dyDescent="0.5">
      <c r="A719" t="s">
        <v>8219</v>
      </c>
      <c r="B719">
        <v>27</v>
      </c>
      <c r="D719" t="s">
        <v>8221</v>
      </c>
      <c r="E719">
        <v>0</v>
      </c>
    </row>
    <row r="720" spans="1:5" x14ac:dyDescent="0.5">
      <c r="A720" t="s">
        <v>8219</v>
      </c>
      <c r="B720">
        <v>23</v>
      </c>
      <c r="D720" t="s">
        <v>8221</v>
      </c>
      <c r="E720">
        <v>0</v>
      </c>
    </row>
    <row r="721" spans="1:5" x14ac:dyDescent="0.5">
      <c r="A721" t="s">
        <v>8219</v>
      </c>
      <c r="B721">
        <v>17</v>
      </c>
      <c r="D721" t="s">
        <v>8221</v>
      </c>
      <c r="E721">
        <v>0</v>
      </c>
    </row>
    <row r="722" spans="1:5" x14ac:dyDescent="0.5">
      <c r="A722" t="s">
        <v>8219</v>
      </c>
      <c r="B722">
        <v>37</v>
      </c>
      <c r="D722" t="s">
        <v>8221</v>
      </c>
      <c r="E722">
        <v>1</v>
      </c>
    </row>
    <row r="723" spans="1:5" x14ac:dyDescent="0.5">
      <c r="A723" t="s">
        <v>8219</v>
      </c>
      <c r="B723">
        <v>65</v>
      </c>
      <c r="D723" t="s">
        <v>8221</v>
      </c>
      <c r="E723">
        <v>2</v>
      </c>
    </row>
    <row r="724" spans="1:5" x14ac:dyDescent="0.5">
      <c r="A724" t="s">
        <v>8219</v>
      </c>
      <c r="B724">
        <v>18</v>
      </c>
      <c r="D724" t="s">
        <v>8221</v>
      </c>
      <c r="E724">
        <v>1</v>
      </c>
    </row>
    <row r="725" spans="1:5" x14ac:dyDescent="0.5">
      <c r="A725" t="s">
        <v>8219</v>
      </c>
      <c r="B725">
        <v>25</v>
      </c>
      <c r="D725" t="s">
        <v>8221</v>
      </c>
      <c r="E725">
        <v>15</v>
      </c>
    </row>
    <row r="726" spans="1:5" x14ac:dyDescent="0.5">
      <c r="A726" t="s">
        <v>8219</v>
      </c>
      <c r="B726">
        <v>104</v>
      </c>
      <c r="D726" t="s">
        <v>8221</v>
      </c>
      <c r="E726">
        <v>1</v>
      </c>
    </row>
    <row r="727" spans="1:5" x14ac:dyDescent="0.5">
      <c r="A727" t="s">
        <v>8219</v>
      </c>
      <c r="B727">
        <v>108</v>
      </c>
      <c r="D727" t="s">
        <v>8221</v>
      </c>
      <c r="E727">
        <v>1</v>
      </c>
    </row>
    <row r="728" spans="1:5" x14ac:dyDescent="0.5">
      <c r="A728" t="s">
        <v>8219</v>
      </c>
      <c r="B728">
        <v>38</v>
      </c>
      <c r="D728" t="s">
        <v>8221</v>
      </c>
      <c r="E728">
        <v>0</v>
      </c>
    </row>
    <row r="729" spans="1:5" x14ac:dyDescent="0.5">
      <c r="A729" t="s">
        <v>8219</v>
      </c>
      <c r="B729">
        <v>88</v>
      </c>
      <c r="D729" t="s">
        <v>8221</v>
      </c>
      <c r="E729">
        <v>39</v>
      </c>
    </row>
    <row r="730" spans="1:5" x14ac:dyDescent="0.5">
      <c r="A730" t="s">
        <v>8219</v>
      </c>
      <c r="B730">
        <v>82</v>
      </c>
      <c r="D730" t="s">
        <v>8221</v>
      </c>
      <c r="E730">
        <v>103</v>
      </c>
    </row>
    <row r="731" spans="1:5" x14ac:dyDescent="0.5">
      <c r="A731" t="s">
        <v>8219</v>
      </c>
      <c r="B731">
        <v>126</v>
      </c>
      <c r="D731" t="s">
        <v>8221</v>
      </c>
      <c r="E731">
        <v>0</v>
      </c>
    </row>
    <row r="732" spans="1:5" x14ac:dyDescent="0.5">
      <c r="A732" t="s">
        <v>8219</v>
      </c>
      <c r="B732">
        <v>133</v>
      </c>
      <c r="D732" t="s">
        <v>8221</v>
      </c>
      <c r="E732">
        <v>39</v>
      </c>
    </row>
    <row r="733" spans="1:5" x14ac:dyDescent="0.5">
      <c r="A733" t="s">
        <v>8219</v>
      </c>
      <c r="B733">
        <v>47</v>
      </c>
      <c r="D733" t="s">
        <v>8221</v>
      </c>
      <c r="E733">
        <v>15</v>
      </c>
    </row>
    <row r="734" spans="1:5" x14ac:dyDescent="0.5">
      <c r="A734" t="s">
        <v>8219</v>
      </c>
      <c r="B734">
        <v>58</v>
      </c>
      <c r="D734" t="s">
        <v>8221</v>
      </c>
      <c r="E734">
        <v>22</v>
      </c>
    </row>
    <row r="735" spans="1:5" x14ac:dyDescent="0.5">
      <c r="A735" t="s">
        <v>8219</v>
      </c>
      <c r="B735">
        <v>32</v>
      </c>
      <c r="D735" t="s">
        <v>8221</v>
      </c>
      <c r="E735">
        <v>92</v>
      </c>
    </row>
    <row r="736" spans="1:5" x14ac:dyDescent="0.5">
      <c r="A736" t="s">
        <v>8219</v>
      </c>
      <c r="B736">
        <v>37</v>
      </c>
      <c r="D736" t="s">
        <v>8221</v>
      </c>
      <c r="E736">
        <v>25</v>
      </c>
    </row>
    <row r="737" spans="1:5" x14ac:dyDescent="0.5">
      <c r="A737" t="s">
        <v>8219</v>
      </c>
      <c r="B737">
        <v>87</v>
      </c>
      <c r="D737" t="s">
        <v>8221</v>
      </c>
      <c r="E737">
        <v>19</v>
      </c>
    </row>
    <row r="738" spans="1:5" x14ac:dyDescent="0.5">
      <c r="A738" t="s">
        <v>8219</v>
      </c>
      <c r="B738">
        <v>15</v>
      </c>
      <c r="D738" t="s">
        <v>8221</v>
      </c>
      <c r="E738">
        <v>19</v>
      </c>
    </row>
    <row r="739" spans="1:5" x14ac:dyDescent="0.5">
      <c r="A739" t="s">
        <v>8219</v>
      </c>
      <c r="B739">
        <v>27</v>
      </c>
      <c r="D739" t="s">
        <v>8221</v>
      </c>
      <c r="E739">
        <v>13</v>
      </c>
    </row>
    <row r="740" spans="1:5" x14ac:dyDescent="0.5">
      <c r="A740" t="s">
        <v>8219</v>
      </c>
      <c r="B740">
        <v>19</v>
      </c>
      <c r="D740" t="s">
        <v>8221</v>
      </c>
      <c r="E740">
        <v>124</v>
      </c>
    </row>
    <row r="741" spans="1:5" x14ac:dyDescent="0.5">
      <c r="A741" t="s">
        <v>8219</v>
      </c>
      <c r="B741">
        <v>17</v>
      </c>
      <c r="D741" t="s">
        <v>8221</v>
      </c>
      <c r="E741">
        <v>4</v>
      </c>
    </row>
    <row r="742" spans="1:5" x14ac:dyDescent="0.5">
      <c r="A742" t="s">
        <v>8219</v>
      </c>
      <c r="B742">
        <v>26</v>
      </c>
      <c r="D742" t="s">
        <v>8221</v>
      </c>
      <c r="E742">
        <v>10</v>
      </c>
    </row>
    <row r="743" spans="1:5" x14ac:dyDescent="0.5">
      <c r="A743" t="s">
        <v>8219</v>
      </c>
      <c r="B743">
        <v>28</v>
      </c>
      <c r="D743" t="s">
        <v>8221</v>
      </c>
      <c r="E743">
        <v>15</v>
      </c>
    </row>
    <row r="744" spans="1:5" x14ac:dyDescent="0.5">
      <c r="A744" t="s">
        <v>8219</v>
      </c>
      <c r="B744">
        <v>37</v>
      </c>
      <c r="D744" t="s">
        <v>8221</v>
      </c>
      <c r="E744">
        <v>38</v>
      </c>
    </row>
    <row r="745" spans="1:5" x14ac:dyDescent="0.5">
      <c r="A745" t="s">
        <v>8219</v>
      </c>
      <c r="B745">
        <v>128</v>
      </c>
      <c r="D745" t="s">
        <v>8221</v>
      </c>
      <c r="E745">
        <v>152</v>
      </c>
    </row>
    <row r="746" spans="1:5" x14ac:dyDescent="0.5">
      <c r="A746" t="s">
        <v>8219</v>
      </c>
      <c r="B746">
        <v>10</v>
      </c>
      <c r="D746" t="s">
        <v>8221</v>
      </c>
      <c r="E746">
        <v>24</v>
      </c>
    </row>
    <row r="747" spans="1:5" x14ac:dyDescent="0.5">
      <c r="A747" t="s">
        <v>8219</v>
      </c>
      <c r="B747">
        <v>83</v>
      </c>
      <c r="D747" t="s">
        <v>8221</v>
      </c>
      <c r="E747">
        <v>76</v>
      </c>
    </row>
    <row r="748" spans="1:5" x14ac:dyDescent="0.5">
      <c r="A748" t="s">
        <v>8219</v>
      </c>
      <c r="B748">
        <v>46</v>
      </c>
      <c r="D748" t="s">
        <v>8221</v>
      </c>
      <c r="E748">
        <v>185</v>
      </c>
    </row>
    <row r="749" spans="1:5" x14ac:dyDescent="0.5">
      <c r="A749" t="s">
        <v>8219</v>
      </c>
      <c r="B749">
        <v>90</v>
      </c>
      <c r="D749" t="s">
        <v>8221</v>
      </c>
      <c r="E749">
        <v>33</v>
      </c>
    </row>
    <row r="750" spans="1:5" x14ac:dyDescent="0.5">
      <c r="A750" t="s">
        <v>8219</v>
      </c>
      <c r="B750">
        <v>81</v>
      </c>
      <c r="D750" t="s">
        <v>8221</v>
      </c>
      <c r="E750">
        <v>108</v>
      </c>
    </row>
    <row r="751" spans="1:5" x14ac:dyDescent="0.5">
      <c r="A751" t="s">
        <v>8219</v>
      </c>
      <c r="B751">
        <v>32</v>
      </c>
      <c r="D751" t="s">
        <v>8221</v>
      </c>
      <c r="E751">
        <v>29</v>
      </c>
    </row>
    <row r="752" spans="1:5" x14ac:dyDescent="0.5">
      <c r="A752" t="s">
        <v>8219</v>
      </c>
      <c r="B752">
        <v>20</v>
      </c>
      <c r="D752" t="s">
        <v>8221</v>
      </c>
      <c r="E752">
        <v>24</v>
      </c>
    </row>
    <row r="753" spans="1:5" x14ac:dyDescent="0.5">
      <c r="A753" t="s">
        <v>8219</v>
      </c>
      <c r="B753">
        <v>70</v>
      </c>
      <c r="D753" t="s">
        <v>8221</v>
      </c>
      <c r="E753">
        <v>4</v>
      </c>
    </row>
    <row r="754" spans="1:5" x14ac:dyDescent="0.5">
      <c r="A754" t="s">
        <v>8219</v>
      </c>
      <c r="B754">
        <v>168</v>
      </c>
      <c r="D754" t="s">
        <v>8221</v>
      </c>
      <c r="E754">
        <v>4</v>
      </c>
    </row>
    <row r="755" spans="1:5" x14ac:dyDescent="0.5">
      <c r="A755" t="s">
        <v>8219</v>
      </c>
      <c r="B755">
        <v>34</v>
      </c>
      <c r="D755" t="s">
        <v>8221</v>
      </c>
      <c r="E755">
        <v>15</v>
      </c>
    </row>
    <row r="756" spans="1:5" x14ac:dyDescent="0.5">
      <c r="A756" t="s">
        <v>8219</v>
      </c>
      <c r="B756">
        <v>48</v>
      </c>
      <c r="D756" t="s">
        <v>8221</v>
      </c>
      <c r="E756">
        <v>4</v>
      </c>
    </row>
    <row r="757" spans="1:5" x14ac:dyDescent="0.5">
      <c r="A757" t="s">
        <v>8219</v>
      </c>
      <c r="B757">
        <v>48</v>
      </c>
      <c r="D757" t="s">
        <v>8221</v>
      </c>
      <c r="E757">
        <v>139</v>
      </c>
    </row>
    <row r="758" spans="1:5" x14ac:dyDescent="0.5">
      <c r="A758" t="s">
        <v>8219</v>
      </c>
      <c r="B758">
        <v>221</v>
      </c>
      <c r="D758" t="s">
        <v>8221</v>
      </c>
      <c r="E758">
        <v>2</v>
      </c>
    </row>
    <row r="759" spans="1:5" x14ac:dyDescent="0.5">
      <c r="A759" t="s">
        <v>8219</v>
      </c>
      <c r="B759">
        <v>107</v>
      </c>
      <c r="D759" t="s">
        <v>8221</v>
      </c>
      <c r="E759">
        <v>18</v>
      </c>
    </row>
    <row r="760" spans="1:5" x14ac:dyDescent="0.5">
      <c r="A760" t="s">
        <v>8219</v>
      </c>
      <c r="B760">
        <v>45</v>
      </c>
      <c r="D760" t="s">
        <v>8221</v>
      </c>
      <c r="E760">
        <v>81</v>
      </c>
    </row>
    <row r="761" spans="1:5" x14ac:dyDescent="0.5">
      <c r="A761" t="s">
        <v>8219</v>
      </c>
      <c r="B761">
        <v>36</v>
      </c>
      <c r="D761" t="s">
        <v>8221</v>
      </c>
      <c r="E761">
        <v>86</v>
      </c>
    </row>
    <row r="762" spans="1:5" x14ac:dyDescent="0.5">
      <c r="A762" t="s">
        <v>8219</v>
      </c>
      <c r="B762">
        <v>101</v>
      </c>
      <c r="D762" t="s">
        <v>8221</v>
      </c>
      <c r="E762">
        <v>140</v>
      </c>
    </row>
    <row r="763" spans="1:5" x14ac:dyDescent="0.5">
      <c r="A763" t="s">
        <v>8219</v>
      </c>
      <c r="B763">
        <v>62</v>
      </c>
      <c r="D763" t="s">
        <v>8221</v>
      </c>
      <c r="E763">
        <v>37</v>
      </c>
    </row>
    <row r="764" spans="1:5" x14ac:dyDescent="0.5">
      <c r="A764" t="s">
        <v>8219</v>
      </c>
      <c r="B764">
        <v>32</v>
      </c>
      <c r="D764" t="s">
        <v>8221</v>
      </c>
      <c r="E764">
        <v>6</v>
      </c>
    </row>
    <row r="765" spans="1:5" x14ac:dyDescent="0.5">
      <c r="A765" t="s">
        <v>8219</v>
      </c>
      <c r="B765">
        <v>89</v>
      </c>
      <c r="D765" t="s">
        <v>8221</v>
      </c>
      <c r="E765">
        <v>113</v>
      </c>
    </row>
    <row r="766" spans="1:5" x14ac:dyDescent="0.5">
      <c r="A766" t="s">
        <v>8219</v>
      </c>
      <c r="B766">
        <v>93</v>
      </c>
      <c r="D766" t="s">
        <v>8221</v>
      </c>
      <c r="E766">
        <v>37</v>
      </c>
    </row>
    <row r="767" spans="1:5" x14ac:dyDescent="0.5">
      <c r="A767" t="s">
        <v>8219</v>
      </c>
      <c r="B767">
        <v>98</v>
      </c>
      <c r="D767" t="s">
        <v>8221</v>
      </c>
      <c r="E767">
        <v>18</v>
      </c>
    </row>
    <row r="768" spans="1:5" x14ac:dyDescent="0.5">
      <c r="A768" t="s">
        <v>8219</v>
      </c>
      <c r="B768">
        <v>82</v>
      </c>
      <c r="D768" t="s">
        <v>8221</v>
      </c>
      <c r="E768">
        <v>75</v>
      </c>
    </row>
    <row r="769" spans="1:5" x14ac:dyDescent="0.5">
      <c r="A769" t="s">
        <v>8219</v>
      </c>
      <c r="B769">
        <v>116</v>
      </c>
      <c r="D769" t="s">
        <v>8221</v>
      </c>
      <c r="E769">
        <v>52</v>
      </c>
    </row>
    <row r="770" spans="1:5" x14ac:dyDescent="0.5">
      <c r="A770" t="s">
        <v>8219</v>
      </c>
      <c r="B770">
        <v>52</v>
      </c>
      <c r="D770" t="s">
        <v>8221</v>
      </c>
      <c r="E770">
        <v>122</v>
      </c>
    </row>
    <row r="771" spans="1:5" x14ac:dyDescent="0.5">
      <c r="A771" t="s">
        <v>8219</v>
      </c>
      <c r="B771">
        <v>23</v>
      </c>
      <c r="D771" t="s">
        <v>8221</v>
      </c>
      <c r="E771">
        <v>8</v>
      </c>
    </row>
    <row r="772" spans="1:5" x14ac:dyDescent="0.5">
      <c r="A772" t="s">
        <v>8219</v>
      </c>
      <c r="B772">
        <v>77</v>
      </c>
      <c r="D772" t="s">
        <v>8221</v>
      </c>
      <c r="E772">
        <v>8</v>
      </c>
    </row>
    <row r="773" spans="1:5" x14ac:dyDescent="0.5">
      <c r="A773" t="s">
        <v>8219</v>
      </c>
      <c r="B773">
        <v>49</v>
      </c>
      <c r="D773" t="s">
        <v>8221</v>
      </c>
      <c r="E773">
        <v>96</v>
      </c>
    </row>
    <row r="774" spans="1:5" x14ac:dyDescent="0.5">
      <c r="A774" t="s">
        <v>8219</v>
      </c>
      <c r="B774">
        <v>59</v>
      </c>
      <c r="D774" t="s">
        <v>8221</v>
      </c>
      <c r="E774">
        <v>9</v>
      </c>
    </row>
    <row r="775" spans="1:5" x14ac:dyDescent="0.5">
      <c r="A775" t="s">
        <v>8219</v>
      </c>
      <c r="B775">
        <v>113</v>
      </c>
      <c r="D775" t="s">
        <v>8221</v>
      </c>
      <c r="E775">
        <v>2</v>
      </c>
    </row>
    <row r="776" spans="1:5" x14ac:dyDescent="0.5">
      <c r="A776" t="s">
        <v>8219</v>
      </c>
      <c r="B776">
        <v>34</v>
      </c>
      <c r="D776" t="s">
        <v>8221</v>
      </c>
      <c r="E776">
        <v>26</v>
      </c>
    </row>
    <row r="777" spans="1:5" x14ac:dyDescent="0.5">
      <c r="A777" t="s">
        <v>8219</v>
      </c>
      <c r="B777">
        <v>42</v>
      </c>
      <c r="D777" t="s">
        <v>8221</v>
      </c>
      <c r="E777">
        <v>23</v>
      </c>
    </row>
    <row r="778" spans="1:5" x14ac:dyDescent="0.5">
      <c r="A778" t="s">
        <v>8219</v>
      </c>
      <c r="B778">
        <v>42</v>
      </c>
      <c r="D778" t="s">
        <v>8221</v>
      </c>
      <c r="E778">
        <v>0</v>
      </c>
    </row>
    <row r="779" spans="1:5" x14ac:dyDescent="0.5">
      <c r="A779" t="s">
        <v>8219</v>
      </c>
      <c r="B779">
        <v>49</v>
      </c>
      <c r="D779" t="s">
        <v>8221</v>
      </c>
      <c r="E779">
        <v>140</v>
      </c>
    </row>
    <row r="780" spans="1:5" x14ac:dyDescent="0.5">
      <c r="A780" t="s">
        <v>8219</v>
      </c>
      <c r="B780">
        <v>56</v>
      </c>
      <c r="D780" t="s">
        <v>8221</v>
      </c>
      <c r="E780">
        <v>0</v>
      </c>
    </row>
    <row r="781" spans="1:5" x14ac:dyDescent="0.5">
      <c r="A781" t="s">
        <v>8219</v>
      </c>
      <c r="B781">
        <v>25</v>
      </c>
      <c r="D781" t="s">
        <v>8221</v>
      </c>
      <c r="E781">
        <v>6</v>
      </c>
    </row>
    <row r="782" spans="1:5" x14ac:dyDescent="0.5">
      <c r="A782" t="s">
        <v>8219</v>
      </c>
      <c r="B782">
        <v>52</v>
      </c>
      <c r="D782" t="s">
        <v>8221</v>
      </c>
      <c r="E782">
        <v>100</v>
      </c>
    </row>
    <row r="783" spans="1:5" x14ac:dyDescent="0.5">
      <c r="A783" t="s">
        <v>8219</v>
      </c>
      <c r="B783">
        <v>34</v>
      </c>
      <c r="D783" t="s">
        <v>8221</v>
      </c>
      <c r="E783">
        <v>0</v>
      </c>
    </row>
    <row r="784" spans="1:5" x14ac:dyDescent="0.5">
      <c r="A784" t="s">
        <v>8219</v>
      </c>
      <c r="B784">
        <v>67</v>
      </c>
      <c r="D784" t="s">
        <v>8221</v>
      </c>
      <c r="E784">
        <v>4</v>
      </c>
    </row>
    <row r="785" spans="1:5" x14ac:dyDescent="0.5">
      <c r="A785" t="s">
        <v>8219</v>
      </c>
      <c r="B785">
        <v>70</v>
      </c>
      <c r="D785" t="s">
        <v>8221</v>
      </c>
      <c r="E785">
        <v>8</v>
      </c>
    </row>
    <row r="786" spans="1:5" x14ac:dyDescent="0.5">
      <c r="A786" t="s">
        <v>8219</v>
      </c>
      <c r="B786">
        <v>89</v>
      </c>
      <c r="D786" t="s">
        <v>8221</v>
      </c>
      <c r="E786">
        <v>0</v>
      </c>
    </row>
    <row r="787" spans="1:5" x14ac:dyDescent="0.5">
      <c r="A787" t="s">
        <v>8219</v>
      </c>
      <c r="B787">
        <v>107</v>
      </c>
      <c r="D787" t="s">
        <v>8221</v>
      </c>
      <c r="E787">
        <v>16</v>
      </c>
    </row>
    <row r="788" spans="1:5" x14ac:dyDescent="0.5">
      <c r="A788" t="s">
        <v>8219</v>
      </c>
      <c r="B788">
        <v>159</v>
      </c>
      <c r="D788" t="s">
        <v>8221</v>
      </c>
      <c r="E788">
        <v>2</v>
      </c>
    </row>
    <row r="789" spans="1:5" x14ac:dyDescent="0.5">
      <c r="A789" t="s">
        <v>8219</v>
      </c>
      <c r="B789">
        <v>181</v>
      </c>
      <c r="D789" t="s">
        <v>8221</v>
      </c>
      <c r="E789">
        <v>48</v>
      </c>
    </row>
    <row r="790" spans="1:5" x14ac:dyDescent="0.5">
      <c r="A790" t="s">
        <v>8219</v>
      </c>
      <c r="B790">
        <v>131</v>
      </c>
      <c r="D790" t="s">
        <v>8221</v>
      </c>
      <c r="E790">
        <v>2</v>
      </c>
    </row>
    <row r="791" spans="1:5" x14ac:dyDescent="0.5">
      <c r="A791" t="s">
        <v>8219</v>
      </c>
      <c r="B791">
        <v>125</v>
      </c>
      <c r="D791" t="s">
        <v>8221</v>
      </c>
      <c r="E791">
        <v>2</v>
      </c>
    </row>
    <row r="792" spans="1:5" x14ac:dyDescent="0.5">
      <c r="A792" t="s">
        <v>8219</v>
      </c>
      <c r="B792">
        <v>61</v>
      </c>
      <c r="D792" t="s">
        <v>8221</v>
      </c>
      <c r="E792">
        <v>1</v>
      </c>
    </row>
    <row r="793" spans="1:5" x14ac:dyDescent="0.5">
      <c r="A793" t="s">
        <v>8219</v>
      </c>
      <c r="B793">
        <v>90</v>
      </c>
      <c r="D793" t="s">
        <v>8221</v>
      </c>
      <c r="E793">
        <v>17</v>
      </c>
    </row>
    <row r="794" spans="1:5" x14ac:dyDescent="0.5">
      <c r="A794" t="s">
        <v>8219</v>
      </c>
      <c r="B794">
        <v>35</v>
      </c>
      <c r="D794" t="s">
        <v>8221</v>
      </c>
      <c r="E794">
        <v>0</v>
      </c>
    </row>
    <row r="795" spans="1:5" x14ac:dyDescent="0.5">
      <c r="A795" t="s">
        <v>8219</v>
      </c>
      <c r="B795">
        <v>90</v>
      </c>
      <c r="D795" t="s">
        <v>8221</v>
      </c>
      <c r="E795">
        <v>11</v>
      </c>
    </row>
    <row r="796" spans="1:5" x14ac:dyDescent="0.5">
      <c r="A796" t="s">
        <v>8219</v>
      </c>
      <c r="B796">
        <v>4</v>
      </c>
      <c r="D796" t="s">
        <v>8221</v>
      </c>
      <c r="E796">
        <v>95</v>
      </c>
    </row>
    <row r="797" spans="1:5" x14ac:dyDescent="0.5">
      <c r="A797" t="s">
        <v>8219</v>
      </c>
      <c r="B797">
        <v>120</v>
      </c>
      <c r="D797" t="s">
        <v>8221</v>
      </c>
      <c r="E797">
        <v>13</v>
      </c>
    </row>
    <row r="798" spans="1:5" x14ac:dyDescent="0.5">
      <c r="A798" t="s">
        <v>8219</v>
      </c>
      <c r="B798">
        <v>14</v>
      </c>
      <c r="D798" t="s">
        <v>8221</v>
      </c>
      <c r="E798">
        <v>2</v>
      </c>
    </row>
    <row r="799" spans="1:5" x14ac:dyDescent="0.5">
      <c r="A799" t="s">
        <v>8219</v>
      </c>
      <c r="B799">
        <v>27</v>
      </c>
      <c r="D799" t="s">
        <v>8221</v>
      </c>
      <c r="E799">
        <v>2</v>
      </c>
    </row>
    <row r="800" spans="1:5" x14ac:dyDescent="0.5">
      <c r="A800" t="s">
        <v>8219</v>
      </c>
      <c r="B800">
        <v>49</v>
      </c>
      <c r="D800" t="s">
        <v>8221</v>
      </c>
      <c r="E800">
        <v>3</v>
      </c>
    </row>
    <row r="801" spans="1:5" x14ac:dyDescent="0.5">
      <c r="A801" t="s">
        <v>8219</v>
      </c>
      <c r="B801">
        <v>102</v>
      </c>
      <c r="D801" t="s">
        <v>8221</v>
      </c>
      <c r="E801">
        <v>0</v>
      </c>
    </row>
    <row r="802" spans="1:5" x14ac:dyDescent="0.5">
      <c r="A802" t="s">
        <v>8219</v>
      </c>
      <c r="B802">
        <v>3</v>
      </c>
      <c r="D802" t="s">
        <v>8221</v>
      </c>
      <c r="E802">
        <v>0</v>
      </c>
    </row>
    <row r="803" spans="1:5" x14ac:dyDescent="0.5">
      <c r="A803" t="s">
        <v>8219</v>
      </c>
      <c r="B803">
        <v>25</v>
      </c>
      <c r="D803" t="s">
        <v>8221</v>
      </c>
      <c r="E803">
        <v>0</v>
      </c>
    </row>
    <row r="804" spans="1:5" x14ac:dyDescent="0.5">
      <c r="A804" t="s">
        <v>8219</v>
      </c>
      <c r="B804">
        <v>118</v>
      </c>
      <c r="D804" t="s">
        <v>8221</v>
      </c>
      <c r="E804">
        <v>2</v>
      </c>
    </row>
    <row r="805" spans="1:5" x14ac:dyDescent="0.5">
      <c r="A805" t="s">
        <v>8219</v>
      </c>
      <c r="B805">
        <v>57</v>
      </c>
      <c r="D805" t="s">
        <v>8221</v>
      </c>
      <c r="E805">
        <v>24</v>
      </c>
    </row>
    <row r="806" spans="1:5" x14ac:dyDescent="0.5">
      <c r="A806" t="s">
        <v>8219</v>
      </c>
      <c r="B806">
        <v>11</v>
      </c>
      <c r="D806" t="s">
        <v>8221</v>
      </c>
      <c r="E806">
        <v>25</v>
      </c>
    </row>
    <row r="807" spans="1:5" x14ac:dyDescent="0.5">
      <c r="A807" t="s">
        <v>8219</v>
      </c>
      <c r="B807">
        <v>33</v>
      </c>
      <c r="D807" t="s">
        <v>8221</v>
      </c>
      <c r="E807">
        <v>3</v>
      </c>
    </row>
    <row r="808" spans="1:5" x14ac:dyDescent="0.5">
      <c r="A808" t="s">
        <v>8219</v>
      </c>
      <c r="B808">
        <v>40</v>
      </c>
      <c r="D808" t="s">
        <v>8221</v>
      </c>
      <c r="E808">
        <v>41</v>
      </c>
    </row>
    <row r="809" spans="1:5" x14ac:dyDescent="0.5">
      <c r="A809" t="s">
        <v>8219</v>
      </c>
      <c r="B809">
        <v>50</v>
      </c>
      <c r="D809" t="s">
        <v>8221</v>
      </c>
      <c r="E809">
        <v>2</v>
      </c>
    </row>
    <row r="810" spans="1:5" x14ac:dyDescent="0.5">
      <c r="A810" t="s">
        <v>8219</v>
      </c>
      <c r="B810">
        <v>38</v>
      </c>
      <c r="D810" t="s">
        <v>8221</v>
      </c>
      <c r="E810">
        <v>4</v>
      </c>
    </row>
    <row r="811" spans="1:5" x14ac:dyDescent="0.5">
      <c r="A811" t="s">
        <v>8219</v>
      </c>
      <c r="B811">
        <v>96</v>
      </c>
      <c r="D811" t="s">
        <v>8221</v>
      </c>
      <c r="E811">
        <v>99</v>
      </c>
    </row>
    <row r="812" spans="1:5" x14ac:dyDescent="0.5">
      <c r="A812" t="s">
        <v>8219</v>
      </c>
      <c r="B812">
        <v>48</v>
      </c>
      <c r="D812" t="s">
        <v>8221</v>
      </c>
      <c r="E812">
        <v>4</v>
      </c>
    </row>
    <row r="813" spans="1:5" x14ac:dyDescent="0.5">
      <c r="A813" t="s">
        <v>8219</v>
      </c>
      <c r="B813">
        <v>33</v>
      </c>
      <c r="D813" t="s">
        <v>8221</v>
      </c>
      <c r="E813">
        <v>4</v>
      </c>
    </row>
    <row r="814" spans="1:5" x14ac:dyDescent="0.5">
      <c r="A814" t="s">
        <v>8219</v>
      </c>
      <c r="B814">
        <v>226</v>
      </c>
      <c r="D814" t="s">
        <v>8221</v>
      </c>
      <c r="E814">
        <v>38</v>
      </c>
    </row>
    <row r="815" spans="1:5" x14ac:dyDescent="0.5">
      <c r="A815" t="s">
        <v>8219</v>
      </c>
      <c r="B815">
        <v>14</v>
      </c>
      <c r="D815" t="s">
        <v>8221</v>
      </c>
      <c r="E815">
        <v>285</v>
      </c>
    </row>
    <row r="816" spans="1:5" x14ac:dyDescent="0.5">
      <c r="A816" t="s">
        <v>8219</v>
      </c>
      <c r="B816">
        <v>20</v>
      </c>
      <c r="D816" t="s">
        <v>8221</v>
      </c>
      <c r="E816">
        <v>1</v>
      </c>
    </row>
    <row r="817" spans="1:5" x14ac:dyDescent="0.5">
      <c r="A817" t="s">
        <v>8219</v>
      </c>
      <c r="B817">
        <v>25</v>
      </c>
      <c r="D817" t="s">
        <v>8221</v>
      </c>
      <c r="E817">
        <v>42</v>
      </c>
    </row>
    <row r="818" spans="1:5" x14ac:dyDescent="0.5">
      <c r="A818" t="s">
        <v>8219</v>
      </c>
      <c r="B818">
        <v>90</v>
      </c>
      <c r="D818" t="s">
        <v>8221</v>
      </c>
      <c r="E818">
        <v>26</v>
      </c>
    </row>
    <row r="819" spans="1:5" x14ac:dyDescent="0.5">
      <c r="A819" t="s">
        <v>8219</v>
      </c>
      <c r="B819">
        <v>11</v>
      </c>
      <c r="D819" t="s">
        <v>8221</v>
      </c>
      <c r="E819">
        <v>2</v>
      </c>
    </row>
    <row r="820" spans="1:5" x14ac:dyDescent="0.5">
      <c r="A820" t="s">
        <v>8219</v>
      </c>
      <c r="B820">
        <v>55</v>
      </c>
      <c r="D820" t="s">
        <v>8221</v>
      </c>
      <c r="E820">
        <v>4</v>
      </c>
    </row>
    <row r="821" spans="1:5" x14ac:dyDescent="0.5">
      <c r="A821" t="s">
        <v>8219</v>
      </c>
      <c r="B821">
        <v>30</v>
      </c>
      <c r="D821" t="s">
        <v>8221</v>
      </c>
      <c r="E821">
        <v>6</v>
      </c>
    </row>
    <row r="822" spans="1:5" x14ac:dyDescent="0.5">
      <c r="A822" t="s">
        <v>8219</v>
      </c>
      <c r="B822">
        <v>28</v>
      </c>
      <c r="D822" t="s">
        <v>8221</v>
      </c>
      <c r="E822">
        <v>70</v>
      </c>
    </row>
    <row r="823" spans="1:5" x14ac:dyDescent="0.5">
      <c r="A823" t="s">
        <v>8219</v>
      </c>
      <c r="B823">
        <v>45</v>
      </c>
      <c r="D823" t="s">
        <v>8221</v>
      </c>
      <c r="E823">
        <v>9</v>
      </c>
    </row>
    <row r="824" spans="1:5" x14ac:dyDescent="0.5">
      <c r="A824" t="s">
        <v>8219</v>
      </c>
      <c r="B824">
        <v>13</v>
      </c>
      <c r="D824" t="s">
        <v>8221</v>
      </c>
      <c r="E824">
        <v>8</v>
      </c>
    </row>
    <row r="825" spans="1:5" x14ac:dyDescent="0.5">
      <c r="A825" t="s">
        <v>8219</v>
      </c>
      <c r="B825">
        <v>40</v>
      </c>
      <c r="D825" t="s">
        <v>8221</v>
      </c>
      <c r="E825">
        <v>105</v>
      </c>
    </row>
    <row r="826" spans="1:5" x14ac:dyDescent="0.5">
      <c r="A826" t="s">
        <v>8219</v>
      </c>
      <c r="B826">
        <v>21</v>
      </c>
      <c r="D826" t="s">
        <v>8221</v>
      </c>
      <c r="E826">
        <v>12</v>
      </c>
    </row>
    <row r="827" spans="1:5" x14ac:dyDescent="0.5">
      <c r="A827" t="s">
        <v>8219</v>
      </c>
      <c r="B827">
        <v>134</v>
      </c>
      <c r="D827" t="s">
        <v>8221</v>
      </c>
      <c r="E827">
        <v>0</v>
      </c>
    </row>
    <row r="828" spans="1:5" x14ac:dyDescent="0.5">
      <c r="A828" t="s">
        <v>8219</v>
      </c>
      <c r="B828">
        <v>20</v>
      </c>
      <c r="D828" t="s">
        <v>8221</v>
      </c>
      <c r="E828">
        <v>16</v>
      </c>
    </row>
    <row r="829" spans="1:5" x14ac:dyDescent="0.5">
      <c r="A829" t="s">
        <v>8219</v>
      </c>
      <c r="B829">
        <v>19</v>
      </c>
      <c r="D829" t="s">
        <v>8221</v>
      </c>
      <c r="E829">
        <v>7</v>
      </c>
    </row>
    <row r="830" spans="1:5" x14ac:dyDescent="0.5">
      <c r="A830" t="s">
        <v>8219</v>
      </c>
      <c r="B830">
        <v>209</v>
      </c>
      <c r="D830" t="s">
        <v>8221</v>
      </c>
      <c r="E830">
        <v>4</v>
      </c>
    </row>
    <row r="831" spans="1:5" x14ac:dyDescent="0.5">
      <c r="A831" t="s">
        <v>8219</v>
      </c>
      <c r="B831">
        <v>38</v>
      </c>
      <c r="D831" t="s">
        <v>8221</v>
      </c>
      <c r="E831">
        <v>1</v>
      </c>
    </row>
    <row r="832" spans="1:5" x14ac:dyDescent="0.5">
      <c r="A832" t="s">
        <v>8219</v>
      </c>
      <c r="B832">
        <v>24</v>
      </c>
      <c r="D832" t="s">
        <v>8221</v>
      </c>
      <c r="E832">
        <v>28</v>
      </c>
    </row>
    <row r="833" spans="1:5" x14ac:dyDescent="0.5">
      <c r="A833" t="s">
        <v>8219</v>
      </c>
      <c r="B833">
        <v>8</v>
      </c>
      <c r="D833" t="s">
        <v>8221</v>
      </c>
      <c r="E833">
        <v>1</v>
      </c>
    </row>
    <row r="834" spans="1:5" x14ac:dyDescent="0.5">
      <c r="A834" t="s">
        <v>8219</v>
      </c>
      <c r="B834">
        <v>179</v>
      </c>
      <c r="D834" t="s">
        <v>8221</v>
      </c>
      <c r="E834">
        <v>1</v>
      </c>
    </row>
    <row r="835" spans="1:5" x14ac:dyDescent="0.5">
      <c r="A835" t="s">
        <v>8219</v>
      </c>
      <c r="B835">
        <v>26</v>
      </c>
      <c r="D835" t="s">
        <v>8221</v>
      </c>
      <c r="E835">
        <v>5</v>
      </c>
    </row>
    <row r="836" spans="1:5" x14ac:dyDescent="0.5">
      <c r="A836" t="s">
        <v>8219</v>
      </c>
      <c r="B836">
        <v>131</v>
      </c>
      <c r="D836" t="s">
        <v>8221</v>
      </c>
      <c r="E836">
        <v>3</v>
      </c>
    </row>
    <row r="837" spans="1:5" x14ac:dyDescent="0.5">
      <c r="A837" t="s">
        <v>8219</v>
      </c>
      <c r="B837">
        <v>14</v>
      </c>
      <c r="D837" t="s">
        <v>8221</v>
      </c>
      <c r="E837">
        <v>2</v>
      </c>
    </row>
    <row r="838" spans="1:5" x14ac:dyDescent="0.5">
      <c r="A838" t="s">
        <v>8219</v>
      </c>
      <c r="B838">
        <v>174</v>
      </c>
      <c r="D838" t="s">
        <v>8221</v>
      </c>
      <c r="E838">
        <v>0</v>
      </c>
    </row>
    <row r="839" spans="1:5" x14ac:dyDescent="0.5">
      <c r="A839" t="s">
        <v>8219</v>
      </c>
      <c r="B839">
        <v>191</v>
      </c>
      <c r="D839" t="s">
        <v>8221</v>
      </c>
      <c r="E839">
        <v>0</v>
      </c>
    </row>
    <row r="840" spans="1:5" x14ac:dyDescent="0.5">
      <c r="A840" t="s">
        <v>8219</v>
      </c>
      <c r="B840">
        <v>38</v>
      </c>
      <c r="D840" t="s">
        <v>8221</v>
      </c>
      <c r="E840">
        <v>3</v>
      </c>
    </row>
    <row r="841" spans="1:5" x14ac:dyDescent="0.5">
      <c r="A841" t="s">
        <v>8219</v>
      </c>
      <c r="B841">
        <v>22</v>
      </c>
      <c r="D841" t="s">
        <v>8221</v>
      </c>
      <c r="E841">
        <v>0</v>
      </c>
    </row>
    <row r="842" spans="1:5" x14ac:dyDescent="0.5">
      <c r="A842" t="s">
        <v>8219</v>
      </c>
      <c r="B842">
        <v>149</v>
      </c>
      <c r="D842" t="s">
        <v>8221</v>
      </c>
      <c r="E842">
        <v>0</v>
      </c>
    </row>
    <row r="843" spans="1:5" x14ac:dyDescent="0.5">
      <c r="A843" t="s">
        <v>8219</v>
      </c>
      <c r="B843">
        <v>56</v>
      </c>
      <c r="D843" t="s">
        <v>8221</v>
      </c>
      <c r="E843">
        <v>3</v>
      </c>
    </row>
    <row r="844" spans="1:5" x14ac:dyDescent="0.5">
      <c r="A844" t="s">
        <v>8219</v>
      </c>
      <c r="B844">
        <v>19</v>
      </c>
      <c r="D844" t="s">
        <v>8221</v>
      </c>
      <c r="E844">
        <v>7</v>
      </c>
    </row>
    <row r="845" spans="1:5" x14ac:dyDescent="0.5">
      <c r="A845" t="s">
        <v>8219</v>
      </c>
      <c r="B845">
        <v>70</v>
      </c>
      <c r="D845" t="s">
        <v>8221</v>
      </c>
      <c r="E845">
        <v>25</v>
      </c>
    </row>
    <row r="846" spans="1:5" x14ac:dyDescent="0.5">
      <c r="A846" t="s">
        <v>8219</v>
      </c>
      <c r="B846">
        <v>81</v>
      </c>
      <c r="D846" t="s">
        <v>8221</v>
      </c>
      <c r="E846">
        <v>10</v>
      </c>
    </row>
    <row r="847" spans="1:5" x14ac:dyDescent="0.5">
      <c r="A847" t="s">
        <v>8219</v>
      </c>
      <c r="B847">
        <v>32</v>
      </c>
      <c r="D847" t="s">
        <v>8221</v>
      </c>
      <c r="E847">
        <v>3</v>
      </c>
    </row>
    <row r="848" spans="1:5" x14ac:dyDescent="0.5">
      <c r="A848" t="s">
        <v>8219</v>
      </c>
      <c r="B848">
        <v>26</v>
      </c>
      <c r="D848" t="s">
        <v>8221</v>
      </c>
      <c r="E848">
        <v>5</v>
      </c>
    </row>
    <row r="849" spans="1:5" x14ac:dyDescent="0.5">
      <c r="A849" t="s">
        <v>8219</v>
      </c>
      <c r="B849">
        <v>105</v>
      </c>
      <c r="D849" t="s">
        <v>8221</v>
      </c>
      <c r="E849">
        <v>5</v>
      </c>
    </row>
    <row r="850" spans="1:5" x14ac:dyDescent="0.5">
      <c r="A850" t="s">
        <v>8219</v>
      </c>
      <c r="B850">
        <v>29</v>
      </c>
      <c r="D850" t="s">
        <v>8221</v>
      </c>
      <c r="E850">
        <v>27</v>
      </c>
    </row>
    <row r="851" spans="1:5" x14ac:dyDescent="0.5">
      <c r="A851" t="s">
        <v>8219</v>
      </c>
      <c r="B851">
        <v>8</v>
      </c>
      <c r="D851" t="s">
        <v>8221</v>
      </c>
      <c r="E851">
        <v>2</v>
      </c>
    </row>
    <row r="852" spans="1:5" x14ac:dyDescent="0.5">
      <c r="A852" t="s">
        <v>8219</v>
      </c>
      <c r="B852">
        <v>89</v>
      </c>
      <c r="D852" t="s">
        <v>8221</v>
      </c>
      <c r="E852">
        <v>236</v>
      </c>
    </row>
    <row r="853" spans="1:5" x14ac:dyDescent="0.5">
      <c r="A853" t="s">
        <v>8219</v>
      </c>
      <c r="B853">
        <v>44</v>
      </c>
      <c r="D853" t="s">
        <v>8221</v>
      </c>
      <c r="E853">
        <v>1</v>
      </c>
    </row>
    <row r="854" spans="1:5" x14ac:dyDescent="0.5">
      <c r="A854" t="s">
        <v>8219</v>
      </c>
      <c r="B854">
        <v>246</v>
      </c>
      <c r="D854" t="s">
        <v>8221</v>
      </c>
      <c r="E854">
        <v>12</v>
      </c>
    </row>
    <row r="855" spans="1:5" x14ac:dyDescent="0.5">
      <c r="A855" t="s">
        <v>8219</v>
      </c>
      <c r="B855">
        <v>120</v>
      </c>
      <c r="D855" t="s">
        <v>8221</v>
      </c>
      <c r="E855">
        <v>4</v>
      </c>
    </row>
    <row r="856" spans="1:5" x14ac:dyDescent="0.5">
      <c r="A856" t="s">
        <v>8219</v>
      </c>
      <c r="B856">
        <v>26</v>
      </c>
      <c r="D856" t="s">
        <v>8221</v>
      </c>
      <c r="E856">
        <v>3</v>
      </c>
    </row>
    <row r="857" spans="1:5" x14ac:dyDescent="0.5">
      <c r="A857" t="s">
        <v>8219</v>
      </c>
      <c r="B857">
        <v>45</v>
      </c>
      <c r="D857" t="s">
        <v>8221</v>
      </c>
      <c r="E857">
        <v>99</v>
      </c>
    </row>
    <row r="858" spans="1:5" x14ac:dyDescent="0.5">
      <c r="A858" t="s">
        <v>8219</v>
      </c>
      <c r="B858">
        <v>20</v>
      </c>
      <c r="D858" t="s">
        <v>8221</v>
      </c>
      <c r="E858">
        <v>3</v>
      </c>
    </row>
    <row r="859" spans="1:5" x14ac:dyDescent="0.5">
      <c r="A859" t="s">
        <v>8219</v>
      </c>
      <c r="B859">
        <v>47</v>
      </c>
      <c r="D859" t="s">
        <v>8221</v>
      </c>
      <c r="E859">
        <v>3</v>
      </c>
    </row>
    <row r="860" spans="1:5" x14ac:dyDescent="0.5">
      <c r="A860" t="s">
        <v>8219</v>
      </c>
      <c r="B860">
        <v>13</v>
      </c>
      <c r="D860" t="s">
        <v>8221</v>
      </c>
      <c r="E860">
        <v>22</v>
      </c>
    </row>
    <row r="861" spans="1:5" x14ac:dyDescent="0.5">
      <c r="A861" t="s">
        <v>8219</v>
      </c>
      <c r="B861">
        <v>183</v>
      </c>
      <c r="D861" t="s">
        <v>8221</v>
      </c>
      <c r="E861">
        <v>4</v>
      </c>
    </row>
    <row r="862" spans="1:5" x14ac:dyDescent="0.5">
      <c r="A862" t="s">
        <v>8219</v>
      </c>
      <c r="B862">
        <v>21</v>
      </c>
      <c r="D862" t="s">
        <v>8221</v>
      </c>
      <c r="E862">
        <v>534</v>
      </c>
    </row>
    <row r="863" spans="1:5" x14ac:dyDescent="0.5">
      <c r="A863" t="s">
        <v>8219</v>
      </c>
      <c r="B863">
        <v>42</v>
      </c>
      <c r="D863" t="s">
        <v>8221</v>
      </c>
      <c r="E863">
        <v>12</v>
      </c>
    </row>
    <row r="864" spans="1:5" x14ac:dyDescent="0.5">
      <c r="A864" t="s">
        <v>8219</v>
      </c>
      <c r="B864">
        <v>54</v>
      </c>
      <c r="D864" t="s">
        <v>8221</v>
      </c>
      <c r="E864">
        <v>56</v>
      </c>
    </row>
    <row r="865" spans="1:5" x14ac:dyDescent="0.5">
      <c r="A865" t="s">
        <v>8219</v>
      </c>
      <c r="B865">
        <v>38</v>
      </c>
      <c r="D865" t="s">
        <v>8221</v>
      </c>
      <c r="E865">
        <v>11</v>
      </c>
    </row>
    <row r="866" spans="1:5" x14ac:dyDescent="0.5">
      <c r="A866" t="s">
        <v>8219</v>
      </c>
      <c r="B866">
        <v>64</v>
      </c>
      <c r="D866" t="s">
        <v>8221</v>
      </c>
      <c r="E866">
        <v>0</v>
      </c>
    </row>
    <row r="867" spans="1:5" x14ac:dyDescent="0.5">
      <c r="A867" t="s">
        <v>8219</v>
      </c>
      <c r="B867">
        <v>13</v>
      </c>
      <c r="D867" t="s">
        <v>8221</v>
      </c>
      <c r="E867">
        <v>12</v>
      </c>
    </row>
    <row r="868" spans="1:5" x14ac:dyDescent="0.5">
      <c r="A868" t="s">
        <v>8219</v>
      </c>
      <c r="B868">
        <v>33</v>
      </c>
      <c r="D868" t="s">
        <v>8221</v>
      </c>
      <c r="E868">
        <v>5</v>
      </c>
    </row>
    <row r="869" spans="1:5" x14ac:dyDescent="0.5">
      <c r="A869" t="s">
        <v>8219</v>
      </c>
      <c r="B869">
        <v>52</v>
      </c>
      <c r="D869" t="s">
        <v>8221</v>
      </c>
      <c r="E869">
        <v>24</v>
      </c>
    </row>
    <row r="870" spans="1:5" x14ac:dyDescent="0.5">
      <c r="A870" t="s">
        <v>8219</v>
      </c>
      <c r="B870">
        <v>107</v>
      </c>
      <c r="D870" t="s">
        <v>8221</v>
      </c>
      <c r="E870">
        <v>89</v>
      </c>
    </row>
    <row r="871" spans="1:5" x14ac:dyDescent="0.5">
      <c r="A871" t="s">
        <v>8219</v>
      </c>
      <c r="B871">
        <v>11</v>
      </c>
      <c r="D871" t="s">
        <v>8221</v>
      </c>
      <c r="E871">
        <v>1</v>
      </c>
    </row>
    <row r="872" spans="1:5" x14ac:dyDescent="0.5">
      <c r="A872" t="s">
        <v>8219</v>
      </c>
      <c r="B872">
        <v>34</v>
      </c>
      <c r="D872" t="s">
        <v>8221</v>
      </c>
      <c r="E872">
        <v>55</v>
      </c>
    </row>
    <row r="873" spans="1:5" x14ac:dyDescent="0.5">
      <c r="A873" t="s">
        <v>8219</v>
      </c>
      <c r="B873">
        <v>75</v>
      </c>
      <c r="D873" t="s">
        <v>8221</v>
      </c>
      <c r="E873">
        <v>2</v>
      </c>
    </row>
    <row r="874" spans="1:5" x14ac:dyDescent="0.5">
      <c r="A874" t="s">
        <v>8219</v>
      </c>
      <c r="B874">
        <v>26</v>
      </c>
      <c r="D874" t="s">
        <v>8221</v>
      </c>
      <c r="E874">
        <v>0</v>
      </c>
    </row>
    <row r="875" spans="1:5" x14ac:dyDescent="0.5">
      <c r="A875" t="s">
        <v>8219</v>
      </c>
      <c r="B875">
        <v>50</v>
      </c>
      <c r="D875" t="s">
        <v>8221</v>
      </c>
      <c r="E875">
        <v>4</v>
      </c>
    </row>
    <row r="876" spans="1:5" x14ac:dyDescent="0.5">
      <c r="A876" t="s">
        <v>8219</v>
      </c>
      <c r="B876">
        <v>80</v>
      </c>
      <c r="D876" t="s">
        <v>8221</v>
      </c>
      <c r="E876">
        <v>6</v>
      </c>
    </row>
    <row r="877" spans="1:5" x14ac:dyDescent="0.5">
      <c r="A877" t="s">
        <v>8219</v>
      </c>
      <c r="B877">
        <v>110</v>
      </c>
      <c r="D877" t="s">
        <v>8221</v>
      </c>
      <c r="E877">
        <v>4</v>
      </c>
    </row>
    <row r="878" spans="1:5" x14ac:dyDescent="0.5">
      <c r="A878" t="s">
        <v>8219</v>
      </c>
      <c r="B878">
        <v>77</v>
      </c>
      <c r="D878" t="s">
        <v>8221</v>
      </c>
      <c r="E878">
        <v>4</v>
      </c>
    </row>
    <row r="879" spans="1:5" x14ac:dyDescent="0.5">
      <c r="A879" t="s">
        <v>8219</v>
      </c>
      <c r="B879">
        <v>50</v>
      </c>
      <c r="D879" t="s">
        <v>8221</v>
      </c>
      <c r="E879">
        <v>2</v>
      </c>
    </row>
    <row r="880" spans="1:5" x14ac:dyDescent="0.5">
      <c r="A880" t="s">
        <v>8219</v>
      </c>
      <c r="B880">
        <v>145</v>
      </c>
      <c r="D880" t="s">
        <v>8221</v>
      </c>
      <c r="E880">
        <v>5</v>
      </c>
    </row>
    <row r="881" spans="1:5" x14ac:dyDescent="0.5">
      <c r="A881" t="s">
        <v>8219</v>
      </c>
      <c r="B881">
        <v>29</v>
      </c>
      <c r="D881" t="s">
        <v>8221</v>
      </c>
      <c r="E881">
        <v>83</v>
      </c>
    </row>
    <row r="882" spans="1:5" x14ac:dyDescent="0.5">
      <c r="A882" t="s">
        <v>8219</v>
      </c>
      <c r="B882">
        <v>114</v>
      </c>
      <c r="D882" t="s">
        <v>8221</v>
      </c>
      <c r="E882">
        <v>57</v>
      </c>
    </row>
    <row r="883" spans="1:5" x14ac:dyDescent="0.5">
      <c r="A883" t="s">
        <v>8219</v>
      </c>
      <c r="B883">
        <v>96</v>
      </c>
      <c r="D883" t="s">
        <v>8221</v>
      </c>
      <c r="E883">
        <v>311</v>
      </c>
    </row>
    <row r="884" spans="1:5" x14ac:dyDescent="0.5">
      <c r="A884" t="s">
        <v>8219</v>
      </c>
      <c r="B884">
        <v>31</v>
      </c>
      <c r="D884" t="s">
        <v>8221</v>
      </c>
      <c r="E884">
        <v>2</v>
      </c>
    </row>
    <row r="885" spans="1:5" x14ac:dyDescent="0.5">
      <c r="A885" t="s">
        <v>8219</v>
      </c>
      <c r="B885">
        <v>4883</v>
      </c>
      <c r="D885" t="s">
        <v>8221</v>
      </c>
      <c r="E885">
        <v>16</v>
      </c>
    </row>
    <row r="886" spans="1:5" x14ac:dyDescent="0.5">
      <c r="A886" t="s">
        <v>8219</v>
      </c>
      <c r="B886">
        <v>95</v>
      </c>
      <c r="D886" t="s">
        <v>8221</v>
      </c>
      <c r="E886">
        <v>9</v>
      </c>
    </row>
    <row r="887" spans="1:5" x14ac:dyDescent="0.5">
      <c r="A887" t="s">
        <v>8219</v>
      </c>
      <c r="B887">
        <v>2478</v>
      </c>
      <c r="D887" t="s">
        <v>8221</v>
      </c>
      <c r="E887">
        <v>1</v>
      </c>
    </row>
    <row r="888" spans="1:5" x14ac:dyDescent="0.5">
      <c r="A888" t="s">
        <v>8219</v>
      </c>
      <c r="B888">
        <v>1789</v>
      </c>
      <c r="D888" t="s">
        <v>8221</v>
      </c>
      <c r="E888">
        <v>12</v>
      </c>
    </row>
    <row r="889" spans="1:5" x14ac:dyDescent="0.5">
      <c r="A889" t="s">
        <v>8219</v>
      </c>
      <c r="B889">
        <v>680</v>
      </c>
      <c r="D889" t="s">
        <v>8221</v>
      </c>
      <c r="E889">
        <v>0</v>
      </c>
    </row>
    <row r="890" spans="1:5" x14ac:dyDescent="0.5">
      <c r="A890" t="s">
        <v>8219</v>
      </c>
      <c r="B890">
        <v>70</v>
      </c>
      <c r="D890" t="s">
        <v>8221</v>
      </c>
      <c r="E890">
        <v>20</v>
      </c>
    </row>
    <row r="891" spans="1:5" x14ac:dyDescent="0.5">
      <c r="A891" t="s">
        <v>8219</v>
      </c>
      <c r="B891">
        <v>23</v>
      </c>
      <c r="D891" t="s">
        <v>8221</v>
      </c>
      <c r="E891">
        <v>16</v>
      </c>
    </row>
    <row r="892" spans="1:5" x14ac:dyDescent="0.5">
      <c r="A892" t="s">
        <v>8219</v>
      </c>
      <c r="B892">
        <v>4245</v>
      </c>
      <c r="D892" t="s">
        <v>8221</v>
      </c>
      <c r="E892">
        <v>33</v>
      </c>
    </row>
    <row r="893" spans="1:5" x14ac:dyDescent="0.5">
      <c r="A893" t="s">
        <v>8219</v>
      </c>
      <c r="B893">
        <v>943</v>
      </c>
      <c r="D893" t="s">
        <v>8221</v>
      </c>
      <c r="E893">
        <v>2</v>
      </c>
    </row>
    <row r="894" spans="1:5" x14ac:dyDescent="0.5">
      <c r="A894" t="s">
        <v>8219</v>
      </c>
      <c r="B894">
        <v>1876</v>
      </c>
      <c r="D894" t="s">
        <v>8221</v>
      </c>
      <c r="E894">
        <v>6</v>
      </c>
    </row>
    <row r="895" spans="1:5" x14ac:dyDescent="0.5">
      <c r="A895" t="s">
        <v>8219</v>
      </c>
      <c r="B895">
        <v>834</v>
      </c>
      <c r="D895" t="s">
        <v>8221</v>
      </c>
      <c r="E895">
        <v>0</v>
      </c>
    </row>
    <row r="896" spans="1:5" x14ac:dyDescent="0.5">
      <c r="A896" t="s">
        <v>8219</v>
      </c>
      <c r="B896">
        <v>682</v>
      </c>
      <c r="D896" t="s">
        <v>8221</v>
      </c>
      <c r="E896">
        <v>3</v>
      </c>
    </row>
    <row r="897" spans="1:5" x14ac:dyDescent="0.5">
      <c r="A897" t="s">
        <v>8219</v>
      </c>
      <c r="B897">
        <v>147</v>
      </c>
      <c r="D897" t="s">
        <v>8221</v>
      </c>
      <c r="E897">
        <v>0</v>
      </c>
    </row>
    <row r="898" spans="1:5" x14ac:dyDescent="0.5">
      <c r="A898" t="s">
        <v>8219</v>
      </c>
      <c r="B898">
        <v>415</v>
      </c>
      <c r="D898" t="s">
        <v>8221</v>
      </c>
      <c r="E898">
        <v>3</v>
      </c>
    </row>
    <row r="899" spans="1:5" x14ac:dyDescent="0.5">
      <c r="A899" t="s">
        <v>8219</v>
      </c>
      <c r="B899">
        <v>290</v>
      </c>
      <c r="D899" t="s">
        <v>8221</v>
      </c>
      <c r="E899">
        <v>13</v>
      </c>
    </row>
    <row r="900" spans="1:5" x14ac:dyDescent="0.5">
      <c r="A900" t="s">
        <v>8219</v>
      </c>
      <c r="B900">
        <v>365</v>
      </c>
      <c r="D900" t="s">
        <v>8221</v>
      </c>
      <c r="E900">
        <v>6</v>
      </c>
    </row>
    <row r="901" spans="1:5" x14ac:dyDescent="0.5">
      <c r="A901" t="s">
        <v>8219</v>
      </c>
      <c r="B901">
        <v>660</v>
      </c>
      <c r="D901" t="s">
        <v>8221</v>
      </c>
      <c r="E901">
        <v>1</v>
      </c>
    </row>
    <row r="902" spans="1:5" x14ac:dyDescent="0.5">
      <c r="A902" t="s">
        <v>8219</v>
      </c>
      <c r="B902">
        <v>1356</v>
      </c>
      <c r="D902" t="s">
        <v>8221</v>
      </c>
      <c r="E902">
        <v>0</v>
      </c>
    </row>
    <row r="903" spans="1:5" x14ac:dyDescent="0.5">
      <c r="A903" t="s">
        <v>8219</v>
      </c>
      <c r="B903">
        <v>424</v>
      </c>
      <c r="D903" t="s">
        <v>8221</v>
      </c>
      <c r="E903">
        <v>5</v>
      </c>
    </row>
    <row r="904" spans="1:5" x14ac:dyDescent="0.5">
      <c r="A904" t="s">
        <v>8219</v>
      </c>
      <c r="B904">
        <v>33</v>
      </c>
      <c r="D904" t="s">
        <v>8221</v>
      </c>
      <c r="E904">
        <v>0</v>
      </c>
    </row>
    <row r="905" spans="1:5" x14ac:dyDescent="0.5">
      <c r="A905" t="s">
        <v>8219</v>
      </c>
      <c r="B905">
        <v>1633</v>
      </c>
      <c r="D905" t="s">
        <v>8221</v>
      </c>
      <c r="E905">
        <v>36</v>
      </c>
    </row>
    <row r="906" spans="1:5" x14ac:dyDescent="0.5">
      <c r="A906" t="s">
        <v>8219</v>
      </c>
      <c r="B906">
        <v>306</v>
      </c>
      <c r="D906" t="s">
        <v>8221</v>
      </c>
      <c r="E906">
        <v>1</v>
      </c>
    </row>
    <row r="907" spans="1:5" x14ac:dyDescent="0.5">
      <c r="A907" t="s">
        <v>8219</v>
      </c>
      <c r="B907">
        <v>205</v>
      </c>
      <c r="D907" t="s">
        <v>8221</v>
      </c>
      <c r="E907">
        <v>1</v>
      </c>
    </row>
    <row r="908" spans="1:5" x14ac:dyDescent="0.5">
      <c r="A908" t="s">
        <v>8219</v>
      </c>
      <c r="B908">
        <v>1281</v>
      </c>
      <c r="D908" t="s">
        <v>8221</v>
      </c>
      <c r="E908">
        <v>1</v>
      </c>
    </row>
    <row r="909" spans="1:5" x14ac:dyDescent="0.5">
      <c r="A909" t="s">
        <v>8219</v>
      </c>
      <c r="B909">
        <v>103</v>
      </c>
      <c r="D909" t="s">
        <v>8221</v>
      </c>
      <c r="E909">
        <v>9</v>
      </c>
    </row>
    <row r="910" spans="1:5" x14ac:dyDescent="0.5">
      <c r="A910" t="s">
        <v>8219</v>
      </c>
      <c r="B910">
        <v>1513</v>
      </c>
      <c r="D910" t="s">
        <v>8221</v>
      </c>
      <c r="E910">
        <v>1</v>
      </c>
    </row>
    <row r="911" spans="1:5" x14ac:dyDescent="0.5">
      <c r="A911" t="s">
        <v>8219</v>
      </c>
      <c r="B911">
        <v>405</v>
      </c>
      <c r="D911" t="s">
        <v>8221</v>
      </c>
      <c r="E911">
        <v>0</v>
      </c>
    </row>
    <row r="912" spans="1:5" x14ac:dyDescent="0.5">
      <c r="A912" t="s">
        <v>8219</v>
      </c>
      <c r="B912">
        <v>510</v>
      </c>
      <c r="D912" t="s">
        <v>8221</v>
      </c>
      <c r="E912">
        <v>1</v>
      </c>
    </row>
    <row r="913" spans="1:5" x14ac:dyDescent="0.5">
      <c r="A913" t="s">
        <v>8219</v>
      </c>
      <c r="B913">
        <v>1887</v>
      </c>
      <c r="D913" t="s">
        <v>8221</v>
      </c>
      <c r="E913">
        <v>1</v>
      </c>
    </row>
    <row r="914" spans="1:5" x14ac:dyDescent="0.5">
      <c r="A914" t="s">
        <v>8219</v>
      </c>
      <c r="B914">
        <v>701</v>
      </c>
      <c r="D914" t="s">
        <v>8221</v>
      </c>
      <c r="E914">
        <v>4</v>
      </c>
    </row>
    <row r="915" spans="1:5" x14ac:dyDescent="0.5">
      <c r="A915" t="s">
        <v>8219</v>
      </c>
      <c r="B915">
        <v>3863</v>
      </c>
      <c r="D915" t="s">
        <v>8221</v>
      </c>
      <c r="E915">
        <v>2</v>
      </c>
    </row>
    <row r="916" spans="1:5" x14ac:dyDescent="0.5">
      <c r="A916" t="s">
        <v>8219</v>
      </c>
      <c r="B916">
        <v>238</v>
      </c>
      <c r="D916" t="s">
        <v>8221</v>
      </c>
      <c r="E916">
        <v>2</v>
      </c>
    </row>
    <row r="917" spans="1:5" x14ac:dyDescent="0.5">
      <c r="A917" t="s">
        <v>8219</v>
      </c>
      <c r="B917">
        <v>2051</v>
      </c>
      <c r="D917" t="s">
        <v>8221</v>
      </c>
      <c r="E917">
        <v>2</v>
      </c>
    </row>
    <row r="918" spans="1:5" x14ac:dyDescent="0.5">
      <c r="A918" t="s">
        <v>8219</v>
      </c>
      <c r="B918">
        <v>402</v>
      </c>
      <c r="D918" t="s">
        <v>8221</v>
      </c>
      <c r="E918">
        <v>0</v>
      </c>
    </row>
    <row r="919" spans="1:5" x14ac:dyDescent="0.5">
      <c r="A919" t="s">
        <v>8219</v>
      </c>
      <c r="B919">
        <v>253</v>
      </c>
      <c r="D919" t="s">
        <v>8221</v>
      </c>
      <c r="E919">
        <v>2</v>
      </c>
    </row>
    <row r="920" spans="1:5" x14ac:dyDescent="0.5">
      <c r="A920" t="s">
        <v>8219</v>
      </c>
      <c r="B920">
        <v>473</v>
      </c>
      <c r="D920" t="s">
        <v>8221</v>
      </c>
      <c r="E920">
        <v>4</v>
      </c>
    </row>
    <row r="921" spans="1:5" x14ac:dyDescent="0.5">
      <c r="A921" t="s">
        <v>8219</v>
      </c>
      <c r="B921">
        <v>821</v>
      </c>
      <c r="D921" t="s">
        <v>8221</v>
      </c>
      <c r="E921">
        <v>2</v>
      </c>
    </row>
    <row r="922" spans="1:5" x14ac:dyDescent="0.5">
      <c r="A922" t="s">
        <v>8219</v>
      </c>
      <c r="B922">
        <v>388</v>
      </c>
      <c r="D922" t="s">
        <v>8221</v>
      </c>
      <c r="E922">
        <v>0</v>
      </c>
    </row>
    <row r="923" spans="1:5" x14ac:dyDescent="0.5">
      <c r="A923" t="s">
        <v>8219</v>
      </c>
      <c r="B923">
        <v>813</v>
      </c>
      <c r="D923" t="s">
        <v>8221</v>
      </c>
      <c r="E923">
        <v>1</v>
      </c>
    </row>
    <row r="924" spans="1:5" x14ac:dyDescent="0.5">
      <c r="A924" t="s">
        <v>8219</v>
      </c>
      <c r="B924">
        <v>1945</v>
      </c>
      <c r="D924" t="s">
        <v>8221</v>
      </c>
      <c r="E924">
        <v>0</v>
      </c>
    </row>
    <row r="925" spans="1:5" x14ac:dyDescent="0.5">
      <c r="A925" t="s">
        <v>8219</v>
      </c>
      <c r="B925">
        <v>1637</v>
      </c>
      <c r="D925" t="s">
        <v>8221</v>
      </c>
      <c r="E925">
        <v>2</v>
      </c>
    </row>
    <row r="926" spans="1:5" x14ac:dyDescent="0.5">
      <c r="A926" t="s">
        <v>8219</v>
      </c>
      <c r="B926">
        <v>1375</v>
      </c>
      <c r="D926" t="s">
        <v>8221</v>
      </c>
      <c r="E926">
        <v>7</v>
      </c>
    </row>
    <row r="927" spans="1:5" x14ac:dyDescent="0.5">
      <c r="A927" t="s">
        <v>8219</v>
      </c>
      <c r="B927">
        <v>17</v>
      </c>
      <c r="D927" t="s">
        <v>8221</v>
      </c>
      <c r="E927">
        <v>5</v>
      </c>
    </row>
    <row r="928" spans="1:5" x14ac:dyDescent="0.5">
      <c r="A928" t="s">
        <v>8219</v>
      </c>
      <c r="B928">
        <v>354</v>
      </c>
      <c r="D928" t="s">
        <v>8221</v>
      </c>
      <c r="E928">
        <v>0</v>
      </c>
    </row>
    <row r="929" spans="1:5" x14ac:dyDescent="0.5">
      <c r="A929" t="s">
        <v>8219</v>
      </c>
      <c r="B929">
        <v>191</v>
      </c>
      <c r="D929" t="s">
        <v>8221</v>
      </c>
      <c r="E929">
        <v>0</v>
      </c>
    </row>
    <row r="930" spans="1:5" x14ac:dyDescent="0.5">
      <c r="A930" t="s">
        <v>8219</v>
      </c>
      <c r="B930">
        <v>303</v>
      </c>
      <c r="D930" t="s">
        <v>8221</v>
      </c>
      <c r="E930">
        <v>0</v>
      </c>
    </row>
    <row r="931" spans="1:5" x14ac:dyDescent="0.5">
      <c r="A931" t="s">
        <v>8219</v>
      </c>
      <c r="B931">
        <v>137</v>
      </c>
      <c r="D931" t="s">
        <v>8221</v>
      </c>
      <c r="E931">
        <v>2</v>
      </c>
    </row>
    <row r="932" spans="1:5" x14ac:dyDescent="0.5">
      <c r="A932" t="s">
        <v>8219</v>
      </c>
      <c r="B932">
        <v>41</v>
      </c>
      <c r="D932" t="s">
        <v>8221</v>
      </c>
      <c r="E932">
        <v>0</v>
      </c>
    </row>
    <row r="933" spans="1:5" x14ac:dyDescent="0.5">
      <c r="A933" t="s">
        <v>8219</v>
      </c>
      <c r="B933">
        <v>398</v>
      </c>
      <c r="D933" t="s">
        <v>8221</v>
      </c>
      <c r="E933">
        <v>0</v>
      </c>
    </row>
    <row r="934" spans="1:5" x14ac:dyDescent="0.5">
      <c r="A934" t="s">
        <v>8219</v>
      </c>
      <c r="B934">
        <v>1737</v>
      </c>
      <c r="D934" t="s">
        <v>8221</v>
      </c>
      <c r="E934">
        <v>28</v>
      </c>
    </row>
    <row r="935" spans="1:5" x14ac:dyDescent="0.5">
      <c r="A935" t="s">
        <v>8219</v>
      </c>
      <c r="B935">
        <v>971</v>
      </c>
      <c r="D935" t="s">
        <v>8221</v>
      </c>
      <c r="E935">
        <v>2</v>
      </c>
    </row>
    <row r="936" spans="1:5" x14ac:dyDescent="0.5">
      <c r="A936" t="s">
        <v>8219</v>
      </c>
      <c r="B936">
        <v>183</v>
      </c>
      <c r="D936" t="s">
        <v>8221</v>
      </c>
      <c r="E936">
        <v>0</v>
      </c>
    </row>
    <row r="937" spans="1:5" x14ac:dyDescent="0.5">
      <c r="A937" t="s">
        <v>8219</v>
      </c>
      <c r="B937">
        <v>4562</v>
      </c>
      <c r="D937" t="s">
        <v>8221</v>
      </c>
      <c r="E937">
        <v>0</v>
      </c>
    </row>
    <row r="938" spans="1:5" x14ac:dyDescent="0.5">
      <c r="A938" t="s">
        <v>8219</v>
      </c>
      <c r="B938">
        <v>26457</v>
      </c>
      <c r="D938" t="s">
        <v>8221</v>
      </c>
      <c r="E938">
        <v>0</v>
      </c>
    </row>
    <row r="939" spans="1:5" x14ac:dyDescent="0.5">
      <c r="A939" t="s">
        <v>8219</v>
      </c>
      <c r="B939">
        <v>162</v>
      </c>
      <c r="D939" t="s">
        <v>8221</v>
      </c>
      <c r="E939">
        <v>4</v>
      </c>
    </row>
    <row r="940" spans="1:5" x14ac:dyDescent="0.5">
      <c r="A940" t="s">
        <v>8219</v>
      </c>
      <c r="B940">
        <v>479</v>
      </c>
      <c r="D940" t="s">
        <v>8221</v>
      </c>
      <c r="E940">
        <v>12</v>
      </c>
    </row>
    <row r="941" spans="1:5" x14ac:dyDescent="0.5">
      <c r="A941" t="s">
        <v>8219</v>
      </c>
      <c r="B941">
        <v>426</v>
      </c>
      <c r="D941" t="s">
        <v>8221</v>
      </c>
      <c r="E941">
        <v>0</v>
      </c>
    </row>
    <row r="942" spans="1:5" x14ac:dyDescent="0.5">
      <c r="A942" t="s">
        <v>8219</v>
      </c>
      <c r="B942">
        <v>450</v>
      </c>
      <c r="D942" t="s">
        <v>8221</v>
      </c>
      <c r="E942">
        <v>33</v>
      </c>
    </row>
    <row r="943" spans="1:5" x14ac:dyDescent="0.5">
      <c r="A943" t="s">
        <v>8219</v>
      </c>
      <c r="B943">
        <v>1780</v>
      </c>
      <c r="D943" t="s">
        <v>8221</v>
      </c>
      <c r="E943">
        <v>0</v>
      </c>
    </row>
    <row r="944" spans="1:5" x14ac:dyDescent="0.5">
      <c r="A944" t="s">
        <v>8219</v>
      </c>
      <c r="B944">
        <v>122</v>
      </c>
      <c r="D944" t="s">
        <v>8221</v>
      </c>
      <c r="E944">
        <v>4</v>
      </c>
    </row>
    <row r="945" spans="1:5" x14ac:dyDescent="0.5">
      <c r="A945" t="s">
        <v>8219</v>
      </c>
      <c r="B945">
        <v>95</v>
      </c>
      <c r="D945" t="s">
        <v>8221</v>
      </c>
      <c r="E945">
        <v>0</v>
      </c>
    </row>
    <row r="946" spans="1:5" x14ac:dyDescent="0.5">
      <c r="A946" t="s">
        <v>8219</v>
      </c>
      <c r="B946">
        <v>325</v>
      </c>
      <c r="D946" t="s">
        <v>8221</v>
      </c>
      <c r="E946">
        <v>11</v>
      </c>
    </row>
    <row r="947" spans="1:5" x14ac:dyDescent="0.5">
      <c r="A947" t="s">
        <v>8219</v>
      </c>
      <c r="B947">
        <v>353</v>
      </c>
      <c r="D947" t="s">
        <v>8221</v>
      </c>
      <c r="E947">
        <v>1</v>
      </c>
    </row>
    <row r="948" spans="1:5" x14ac:dyDescent="0.5">
      <c r="A948" t="s">
        <v>8219</v>
      </c>
      <c r="B948">
        <v>105</v>
      </c>
      <c r="D948" t="s">
        <v>8221</v>
      </c>
      <c r="E948">
        <v>5</v>
      </c>
    </row>
    <row r="949" spans="1:5" x14ac:dyDescent="0.5">
      <c r="A949" t="s">
        <v>8219</v>
      </c>
      <c r="B949">
        <v>729</v>
      </c>
      <c r="D949" t="s">
        <v>8221</v>
      </c>
      <c r="E949">
        <v>0</v>
      </c>
    </row>
    <row r="950" spans="1:5" x14ac:dyDescent="0.5">
      <c r="A950" t="s">
        <v>8219</v>
      </c>
      <c r="B950">
        <v>454</v>
      </c>
      <c r="D950" t="s">
        <v>8221</v>
      </c>
      <c r="E950">
        <v>1</v>
      </c>
    </row>
    <row r="951" spans="1:5" x14ac:dyDescent="0.5">
      <c r="A951" t="s">
        <v>8219</v>
      </c>
      <c r="B951">
        <v>539</v>
      </c>
      <c r="D951" t="s">
        <v>8221</v>
      </c>
      <c r="E951">
        <v>1</v>
      </c>
    </row>
    <row r="952" spans="1:5" x14ac:dyDescent="0.5">
      <c r="A952" t="s">
        <v>8219</v>
      </c>
      <c r="B952">
        <v>79</v>
      </c>
      <c r="D952" t="s">
        <v>8221</v>
      </c>
      <c r="E952">
        <v>6</v>
      </c>
    </row>
    <row r="953" spans="1:5" x14ac:dyDescent="0.5">
      <c r="A953" t="s">
        <v>8219</v>
      </c>
      <c r="B953">
        <v>94</v>
      </c>
      <c r="D953" t="s">
        <v>8221</v>
      </c>
      <c r="E953">
        <v>8</v>
      </c>
    </row>
    <row r="954" spans="1:5" x14ac:dyDescent="0.5">
      <c r="A954" t="s">
        <v>8219</v>
      </c>
      <c r="B954">
        <v>625</v>
      </c>
      <c r="D954" t="s">
        <v>8221</v>
      </c>
      <c r="E954">
        <v>1</v>
      </c>
    </row>
    <row r="955" spans="1:5" x14ac:dyDescent="0.5">
      <c r="A955" t="s">
        <v>8219</v>
      </c>
      <c r="B955">
        <v>508</v>
      </c>
      <c r="D955" t="s">
        <v>8221</v>
      </c>
      <c r="E955">
        <v>0</v>
      </c>
    </row>
    <row r="956" spans="1:5" x14ac:dyDescent="0.5">
      <c r="A956" t="s">
        <v>8219</v>
      </c>
      <c r="B956">
        <v>531</v>
      </c>
      <c r="D956" t="s">
        <v>8221</v>
      </c>
      <c r="E956">
        <v>2</v>
      </c>
    </row>
    <row r="957" spans="1:5" x14ac:dyDescent="0.5">
      <c r="A957" t="s">
        <v>8219</v>
      </c>
      <c r="B957">
        <v>158</v>
      </c>
      <c r="D957" t="s">
        <v>8221</v>
      </c>
      <c r="E957">
        <v>1</v>
      </c>
    </row>
    <row r="958" spans="1:5" x14ac:dyDescent="0.5">
      <c r="A958" t="s">
        <v>8219</v>
      </c>
      <c r="B958">
        <v>508</v>
      </c>
      <c r="D958" t="s">
        <v>8221</v>
      </c>
      <c r="E958">
        <v>0</v>
      </c>
    </row>
    <row r="959" spans="1:5" x14ac:dyDescent="0.5">
      <c r="A959" t="s">
        <v>8219</v>
      </c>
      <c r="B959">
        <v>644</v>
      </c>
      <c r="D959" t="s">
        <v>8221</v>
      </c>
      <c r="E959">
        <v>1</v>
      </c>
    </row>
    <row r="960" spans="1:5" x14ac:dyDescent="0.5">
      <c r="A960" t="s">
        <v>8219</v>
      </c>
      <c r="B960">
        <v>848</v>
      </c>
      <c r="D960" t="s">
        <v>8221</v>
      </c>
      <c r="E960">
        <v>19</v>
      </c>
    </row>
    <row r="961" spans="1:5" x14ac:dyDescent="0.5">
      <c r="A961" t="s">
        <v>8219</v>
      </c>
      <c r="B961">
        <v>429</v>
      </c>
      <c r="D961" t="s">
        <v>8221</v>
      </c>
      <c r="E961">
        <v>27</v>
      </c>
    </row>
    <row r="962" spans="1:5" x14ac:dyDescent="0.5">
      <c r="A962" t="s">
        <v>8219</v>
      </c>
      <c r="B962">
        <v>204</v>
      </c>
      <c r="D962" t="s">
        <v>8221</v>
      </c>
      <c r="E962">
        <v>7</v>
      </c>
    </row>
    <row r="963" spans="1:5" x14ac:dyDescent="0.5">
      <c r="A963" t="s">
        <v>8219</v>
      </c>
      <c r="B963">
        <v>379</v>
      </c>
      <c r="D963" t="s">
        <v>8221</v>
      </c>
      <c r="E963">
        <v>14</v>
      </c>
    </row>
    <row r="964" spans="1:5" x14ac:dyDescent="0.5">
      <c r="A964" t="s">
        <v>8219</v>
      </c>
      <c r="B964">
        <v>271</v>
      </c>
      <c r="D964" t="s">
        <v>8221</v>
      </c>
      <c r="E964">
        <v>5</v>
      </c>
    </row>
    <row r="965" spans="1:5" x14ac:dyDescent="0.5">
      <c r="A965" t="s">
        <v>8219</v>
      </c>
      <c r="B965">
        <v>120</v>
      </c>
      <c r="D965" t="s">
        <v>8221</v>
      </c>
      <c r="E965">
        <v>30</v>
      </c>
    </row>
    <row r="966" spans="1:5" x14ac:dyDescent="0.5">
      <c r="A966" t="s">
        <v>8219</v>
      </c>
      <c r="B966">
        <v>140</v>
      </c>
      <c r="D966" t="s">
        <v>8221</v>
      </c>
      <c r="E966">
        <v>1</v>
      </c>
    </row>
    <row r="967" spans="1:5" x14ac:dyDescent="0.5">
      <c r="A967" t="s">
        <v>8219</v>
      </c>
      <c r="B967">
        <v>193</v>
      </c>
      <c r="D967" t="s">
        <v>8221</v>
      </c>
      <c r="E967">
        <v>0</v>
      </c>
    </row>
    <row r="968" spans="1:5" x14ac:dyDescent="0.5">
      <c r="A968" t="s">
        <v>8219</v>
      </c>
      <c r="B968">
        <v>180</v>
      </c>
      <c r="D968" t="s">
        <v>8221</v>
      </c>
      <c r="E968">
        <v>60</v>
      </c>
    </row>
    <row r="969" spans="1:5" x14ac:dyDescent="0.5">
      <c r="A969" t="s">
        <v>8219</v>
      </c>
      <c r="B969">
        <v>263</v>
      </c>
      <c r="D969" t="s">
        <v>8221</v>
      </c>
      <c r="E969">
        <v>84</v>
      </c>
    </row>
    <row r="970" spans="1:5" x14ac:dyDescent="0.5">
      <c r="A970" t="s">
        <v>8219</v>
      </c>
      <c r="B970">
        <v>217</v>
      </c>
      <c r="D970" t="s">
        <v>8221</v>
      </c>
      <c r="E970">
        <v>47</v>
      </c>
    </row>
    <row r="971" spans="1:5" x14ac:dyDescent="0.5">
      <c r="A971" t="s">
        <v>8219</v>
      </c>
      <c r="B971">
        <v>443</v>
      </c>
      <c r="D971" t="s">
        <v>8221</v>
      </c>
      <c r="E971">
        <v>66</v>
      </c>
    </row>
    <row r="972" spans="1:5" x14ac:dyDescent="0.5">
      <c r="A972" t="s">
        <v>8219</v>
      </c>
      <c r="B972">
        <v>1373</v>
      </c>
      <c r="D972" t="s">
        <v>8221</v>
      </c>
      <c r="E972">
        <v>171</v>
      </c>
    </row>
    <row r="973" spans="1:5" x14ac:dyDescent="0.5">
      <c r="A973" t="s">
        <v>8219</v>
      </c>
      <c r="B973">
        <v>742</v>
      </c>
      <c r="D973" t="s">
        <v>8221</v>
      </c>
      <c r="E973">
        <v>29</v>
      </c>
    </row>
    <row r="974" spans="1:5" x14ac:dyDescent="0.5">
      <c r="A974" t="s">
        <v>8219</v>
      </c>
      <c r="B974">
        <v>170</v>
      </c>
      <c r="D974" t="s">
        <v>8221</v>
      </c>
      <c r="E974">
        <v>9</v>
      </c>
    </row>
    <row r="975" spans="1:5" x14ac:dyDescent="0.5">
      <c r="A975" t="s">
        <v>8219</v>
      </c>
      <c r="B975">
        <v>242</v>
      </c>
      <c r="D975" t="s">
        <v>8221</v>
      </c>
      <c r="E975">
        <v>27</v>
      </c>
    </row>
    <row r="976" spans="1:5" x14ac:dyDescent="0.5">
      <c r="A976" t="s">
        <v>8219</v>
      </c>
      <c r="B976">
        <v>541</v>
      </c>
      <c r="D976" t="s">
        <v>8221</v>
      </c>
      <c r="E976">
        <v>2</v>
      </c>
    </row>
    <row r="977" spans="1:5" x14ac:dyDescent="0.5">
      <c r="A977" t="s">
        <v>8219</v>
      </c>
      <c r="B977">
        <v>121</v>
      </c>
      <c r="D977" t="s">
        <v>8221</v>
      </c>
      <c r="E977">
        <v>3</v>
      </c>
    </row>
    <row r="978" spans="1:5" x14ac:dyDescent="0.5">
      <c r="A978" t="s">
        <v>8219</v>
      </c>
      <c r="B978">
        <v>621</v>
      </c>
      <c r="D978" t="s">
        <v>8221</v>
      </c>
      <c r="E978">
        <v>4</v>
      </c>
    </row>
    <row r="979" spans="1:5" x14ac:dyDescent="0.5">
      <c r="A979" t="s">
        <v>8219</v>
      </c>
      <c r="B979">
        <v>101</v>
      </c>
      <c r="D979" t="s">
        <v>8221</v>
      </c>
      <c r="E979">
        <v>2</v>
      </c>
    </row>
    <row r="980" spans="1:5" x14ac:dyDescent="0.5">
      <c r="A980" t="s">
        <v>8219</v>
      </c>
      <c r="B980">
        <v>554</v>
      </c>
      <c r="D980" t="s">
        <v>8221</v>
      </c>
      <c r="E980">
        <v>20</v>
      </c>
    </row>
    <row r="981" spans="1:5" x14ac:dyDescent="0.5">
      <c r="A981" t="s">
        <v>8219</v>
      </c>
      <c r="B981">
        <v>666</v>
      </c>
      <c r="D981" t="s">
        <v>8221</v>
      </c>
      <c r="E981">
        <v>3</v>
      </c>
    </row>
    <row r="982" spans="1:5" x14ac:dyDescent="0.5">
      <c r="A982" t="s">
        <v>8219</v>
      </c>
      <c r="B982">
        <v>410</v>
      </c>
      <c r="D982" t="s">
        <v>8221</v>
      </c>
      <c r="E982">
        <v>4</v>
      </c>
    </row>
    <row r="983" spans="1:5" x14ac:dyDescent="0.5">
      <c r="A983" t="s">
        <v>8219</v>
      </c>
      <c r="B983">
        <v>375</v>
      </c>
      <c r="D983" t="s">
        <v>8221</v>
      </c>
      <c r="E983">
        <v>1</v>
      </c>
    </row>
    <row r="984" spans="1:5" x14ac:dyDescent="0.5">
      <c r="A984" t="s">
        <v>8219</v>
      </c>
      <c r="B984">
        <v>1364</v>
      </c>
      <c r="D984" t="s">
        <v>8221</v>
      </c>
      <c r="E984">
        <v>0</v>
      </c>
    </row>
    <row r="985" spans="1:5" x14ac:dyDescent="0.5">
      <c r="A985" t="s">
        <v>8219</v>
      </c>
      <c r="B985">
        <v>35</v>
      </c>
      <c r="D985" t="s">
        <v>8221</v>
      </c>
      <c r="E985">
        <v>0</v>
      </c>
    </row>
    <row r="986" spans="1:5" x14ac:dyDescent="0.5">
      <c r="A986" t="s">
        <v>8219</v>
      </c>
      <c r="B986">
        <v>203</v>
      </c>
      <c r="D986" t="s">
        <v>8221</v>
      </c>
      <c r="E986">
        <v>14</v>
      </c>
    </row>
    <row r="987" spans="1:5" x14ac:dyDescent="0.5">
      <c r="A987" t="s">
        <v>8219</v>
      </c>
      <c r="B987">
        <v>49</v>
      </c>
      <c r="D987" t="s">
        <v>8221</v>
      </c>
      <c r="E987">
        <v>1</v>
      </c>
    </row>
    <row r="988" spans="1:5" x14ac:dyDescent="0.5">
      <c r="A988" t="s">
        <v>8219</v>
      </c>
      <c r="B988">
        <v>5812</v>
      </c>
      <c r="D988" t="s">
        <v>8221</v>
      </c>
      <c r="E988">
        <v>118</v>
      </c>
    </row>
    <row r="989" spans="1:5" x14ac:dyDescent="0.5">
      <c r="A989" t="s">
        <v>8219</v>
      </c>
      <c r="B989">
        <v>1556</v>
      </c>
      <c r="D989" t="s">
        <v>8221</v>
      </c>
      <c r="E989">
        <v>2</v>
      </c>
    </row>
    <row r="990" spans="1:5" x14ac:dyDescent="0.5">
      <c r="A990" t="s">
        <v>8219</v>
      </c>
      <c r="B990">
        <v>65</v>
      </c>
      <c r="D990" t="s">
        <v>8221</v>
      </c>
      <c r="E990">
        <v>1</v>
      </c>
    </row>
    <row r="991" spans="1:5" x14ac:dyDescent="0.5">
      <c r="A991" t="s">
        <v>8219</v>
      </c>
      <c r="B991">
        <v>10</v>
      </c>
      <c r="D991" t="s">
        <v>8221</v>
      </c>
      <c r="E991">
        <v>3</v>
      </c>
    </row>
    <row r="992" spans="1:5" x14ac:dyDescent="0.5">
      <c r="A992" t="s">
        <v>8219</v>
      </c>
      <c r="B992">
        <v>76</v>
      </c>
      <c r="D992" t="s">
        <v>8221</v>
      </c>
      <c r="E992">
        <v>1</v>
      </c>
    </row>
    <row r="993" spans="1:5" x14ac:dyDescent="0.5">
      <c r="A993" t="s">
        <v>8219</v>
      </c>
      <c r="B993">
        <v>263</v>
      </c>
      <c r="D993" t="s">
        <v>8221</v>
      </c>
      <c r="E993">
        <v>3</v>
      </c>
    </row>
    <row r="994" spans="1:5" x14ac:dyDescent="0.5">
      <c r="A994" t="s">
        <v>8219</v>
      </c>
      <c r="B994">
        <v>1530</v>
      </c>
      <c r="D994" t="s">
        <v>8221</v>
      </c>
      <c r="E994">
        <v>38</v>
      </c>
    </row>
    <row r="995" spans="1:5" x14ac:dyDescent="0.5">
      <c r="A995" t="s">
        <v>8219</v>
      </c>
      <c r="B995">
        <v>278</v>
      </c>
      <c r="D995" t="s">
        <v>8221</v>
      </c>
      <c r="E995">
        <v>52</v>
      </c>
    </row>
    <row r="996" spans="1:5" x14ac:dyDescent="0.5">
      <c r="A996" t="s">
        <v>8219</v>
      </c>
      <c r="B996">
        <v>350</v>
      </c>
      <c r="D996" t="s">
        <v>8221</v>
      </c>
      <c r="E996">
        <v>2</v>
      </c>
    </row>
    <row r="997" spans="1:5" x14ac:dyDescent="0.5">
      <c r="A997" t="s">
        <v>8219</v>
      </c>
      <c r="B997">
        <v>470</v>
      </c>
      <c r="D997" t="s">
        <v>8221</v>
      </c>
      <c r="E997">
        <v>0</v>
      </c>
    </row>
    <row r="998" spans="1:5" x14ac:dyDescent="0.5">
      <c r="A998" t="s">
        <v>8219</v>
      </c>
      <c r="B998">
        <v>3</v>
      </c>
      <c r="D998" t="s">
        <v>8221</v>
      </c>
      <c r="E998">
        <v>4</v>
      </c>
    </row>
    <row r="999" spans="1:5" x14ac:dyDescent="0.5">
      <c r="A999" t="s">
        <v>8219</v>
      </c>
      <c r="B999">
        <v>8200</v>
      </c>
      <c r="D999" t="s">
        <v>8221</v>
      </c>
      <c r="E999">
        <v>4</v>
      </c>
    </row>
    <row r="1000" spans="1:5" x14ac:dyDescent="0.5">
      <c r="A1000" t="s">
        <v>8219</v>
      </c>
      <c r="B1000">
        <v>8359</v>
      </c>
      <c r="D1000" t="s">
        <v>8221</v>
      </c>
      <c r="E1000">
        <v>18</v>
      </c>
    </row>
    <row r="1001" spans="1:5" x14ac:dyDescent="0.5">
      <c r="A1001" t="s">
        <v>8219</v>
      </c>
      <c r="B1001">
        <v>188</v>
      </c>
      <c r="D1001" t="s">
        <v>8221</v>
      </c>
      <c r="E1001">
        <v>0</v>
      </c>
    </row>
    <row r="1002" spans="1:5" x14ac:dyDescent="0.5">
      <c r="A1002" t="s">
        <v>8219</v>
      </c>
      <c r="B1002">
        <v>48</v>
      </c>
      <c r="D1002" t="s">
        <v>8221</v>
      </c>
      <c r="E1002">
        <v>22</v>
      </c>
    </row>
    <row r="1003" spans="1:5" x14ac:dyDescent="0.5">
      <c r="A1003" t="s">
        <v>8219</v>
      </c>
      <c r="B1003">
        <v>607</v>
      </c>
      <c r="D1003" t="s">
        <v>8221</v>
      </c>
      <c r="E1003">
        <v>49</v>
      </c>
    </row>
    <row r="1004" spans="1:5" x14ac:dyDescent="0.5">
      <c r="A1004" t="s">
        <v>8219</v>
      </c>
      <c r="B1004">
        <v>50</v>
      </c>
      <c r="D1004" t="s">
        <v>8221</v>
      </c>
      <c r="E1004">
        <v>19</v>
      </c>
    </row>
    <row r="1005" spans="1:5" x14ac:dyDescent="0.5">
      <c r="A1005" t="s">
        <v>8219</v>
      </c>
      <c r="B1005">
        <v>55</v>
      </c>
      <c r="D1005" t="s">
        <v>8221</v>
      </c>
      <c r="E1005">
        <v>4</v>
      </c>
    </row>
    <row r="1006" spans="1:5" x14ac:dyDescent="0.5">
      <c r="A1006" t="s">
        <v>8219</v>
      </c>
      <c r="B1006">
        <v>38</v>
      </c>
      <c r="D1006" t="s">
        <v>8221</v>
      </c>
      <c r="E1006">
        <v>4</v>
      </c>
    </row>
    <row r="1007" spans="1:5" x14ac:dyDescent="0.5">
      <c r="A1007" t="s">
        <v>8219</v>
      </c>
      <c r="B1007">
        <v>25</v>
      </c>
      <c r="D1007" t="s">
        <v>8221</v>
      </c>
      <c r="E1007">
        <v>2</v>
      </c>
    </row>
    <row r="1008" spans="1:5" x14ac:dyDescent="0.5">
      <c r="A1008" t="s">
        <v>8219</v>
      </c>
      <c r="B1008">
        <v>46</v>
      </c>
      <c r="D1008" t="s">
        <v>8221</v>
      </c>
      <c r="E1008">
        <v>0</v>
      </c>
    </row>
    <row r="1009" spans="1:5" x14ac:dyDescent="0.5">
      <c r="A1009" t="s">
        <v>8219</v>
      </c>
      <c r="B1009">
        <v>83</v>
      </c>
      <c r="D1009" t="s">
        <v>8221</v>
      </c>
      <c r="E1009">
        <v>0</v>
      </c>
    </row>
    <row r="1010" spans="1:5" x14ac:dyDescent="0.5">
      <c r="A1010" t="s">
        <v>8219</v>
      </c>
      <c r="B1010">
        <v>35</v>
      </c>
      <c r="D1010" t="s">
        <v>8221</v>
      </c>
      <c r="E1010">
        <v>14</v>
      </c>
    </row>
    <row r="1011" spans="1:5" x14ac:dyDescent="0.5">
      <c r="A1011" t="s">
        <v>8219</v>
      </c>
      <c r="B1011">
        <v>25</v>
      </c>
      <c r="D1011" t="s">
        <v>8221</v>
      </c>
      <c r="E1011">
        <v>8</v>
      </c>
    </row>
    <row r="1012" spans="1:5" x14ac:dyDescent="0.5">
      <c r="A1012" t="s">
        <v>8219</v>
      </c>
      <c r="B1012">
        <v>75</v>
      </c>
      <c r="D1012" t="s">
        <v>8221</v>
      </c>
      <c r="E1012">
        <v>0</v>
      </c>
    </row>
    <row r="1013" spans="1:5" x14ac:dyDescent="0.5">
      <c r="A1013" t="s">
        <v>8219</v>
      </c>
      <c r="B1013">
        <v>62</v>
      </c>
      <c r="D1013" t="s">
        <v>8221</v>
      </c>
      <c r="E1013">
        <v>15</v>
      </c>
    </row>
    <row r="1014" spans="1:5" x14ac:dyDescent="0.5">
      <c r="A1014" t="s">
        <v>8219</v>
      </c>
      <c r="B1014">
        <v>160</v>
      </c>
      <c r="D1014" t="s">
        <v>8221</v>
      </c>
      <c r="E1014">
        <v>33</v>
      </c>
    </row>
    <row r="1015" spans="1:5" x14ac:dyDescent="0.5">
      <c r="A1015" t="s">
        <v>8219</v>
      </c>
      <c r="B1015">
        <v>246</v>
      </c>
      <c r="D1015" t="s">
        <v>8221</v>
      </c>
      <c r="E1015">
        <v>2</v>
      </c>
    </row>
    <row r="1016" spans="1:5" x14ac:dyDescent="0.5">
      <c r="A1016" t="s">
        <v>8219</v>
      </c>
      <c r="B1016">
        <v>55</v>
      </c>
      <c r="D1016" t="s">
        <v>8221</v>
      </c>
      <c r="E1016">
        <v>6</v>
      </c>
    </row>
    <row r="1017" spans="1:5" x14ac:dyDescent="0.5">
      <c r="A1017" t="s">
        <v>8219</v>
      </c>
      <c r="B1017">
        <v>23</v>
      </c>
      <c r="D1017" t="s">
        <v>8221</v>
      </c>
      <c r="E1017">
        <v>2</v>
      </c>
    </row>
    <row r="1018" spans="1:5" x14ac:dyDescent="0.5">
      <c r="A1018" t="s">
        <v>8219</v>
      </c>
      <c r="B1018">
        <v>72</v>
      </c>
      <c r="D1018" t="s">
        <v>8221</v>
      </c>
      <c r="E1018">
        <v>0</v>
      </c>
    </row>
    <row r="1019" spans="1:5" x14ac:dyDescent="0.5">
      <c r="A1019" t="s">
        <v>8219</v>
      </c>
      <c r="B1019">
        <v>22</v>
      </c>
      <c r="D1019" t="s">
        <v>8221</v>
      </c>
      <c r="E1019">
        <v>4</v>
      </c>
    </row>
    <row r="1020" spans="1:5" x14ac:dyDescent="0.5">
      <c r="A1020" t="s">
        <v>8219</v>
      </c>
      <c r="B1020">
        <v>14</v>
      </c>
      <c r="D1020" t="s">
        <v>8221</v>
      </c>
      <c r="E1020">
        <v>1</v>
      </c>
    </row>
    <row r="1021" spans="1:5" x14ac:dyDescent="0.5">
      <c r="A1021" t="s">
        <v>8219</v>
      </c>
      <c r="B1021">
        <v>38</v>
      </c>
      <c r="D1021" t="s">
        <v>8221</v>
      </c>
      <c r="E1021">
        <v>3</v>
      </c>
    </row>
    <row r="1022" spans="1:5" x14ac:dyDescent="0.5">
      <c r="A1022" t="s">
        <v>8219</v>
      </c>
      <c r="B1022">
        <v>32</v>
      </c>
      <c r="D1022" t="s">
        <v>8221</v>
      </c>
      <c r="E1022">
        <v>4</v>
      </c>
    </row>
    <row r="1023" spans="1:5" x14ac:dyDescent="0.5">
      <c r="A1023" t="s">
        <v>8219</v>
      </c>
      <c r="B1023">
        <v>63</v>
      </c>
      <c r="D1023" t="s">
        <v>8221</v>
      </c>
      <c r="E1023">
        <v>0</v>
      </c>
    </row>
    <row r="1024" spans="1:5" x14ac:dyDescent="0.5">
      <c r="A1024" t="s">
        <v>8219</v>
      </c>
      <c r="B1024">
        <v>27</v>
      </c>
      <c r="D1024" t="s">
        <v>8221</v>
      </c>
      <c r="E1024">
        <v>4</v>
      </c>
    </row>
    <row r="1025" spans="1:5" x14ac:dyDescent="0.5">
      <c r="A1025" t="s">
        <v>8219</v>
      </c>
      <c r="B1025">
        <v>44</v>
      </c>
      <c r="D1025" t="s">
        <v>8221</v>
      </c>
      <c r="E1025">
        <v>3</v>
      </c>
    </row>
    <row r="1026" spans="1:5" x14ac:dyDescent="0.5">
      <c r="A1026" t="s">
        <v>8219</v>
      </c>
      <c r="B1026">
        <v>38</v>
      </c>
      <c r="D1026" t="s">
        <v>8221</v>
      </c>
      <c r="E1026">
        <v>34</v>
      </c>
    </row>
    <row r="1027" spans="1:5" x14ac:dyDescent="0.5">
      <c r="A1027" t="s">
        <v>8219</v>
      </c>
      <c r="B1027">
        <v>115</v>
      </c>
      <c r="D1027" t="s">
        <v>8221</v>
      </c>
      <c r="E1027">
        <v>2</v>
      </c>
    </row>
    <row r="1028" spans="1:5" x14ac:dyDescent="0.5">
      <c r="A1028" t="s">
        <v>8219</v>
      </c>
      <c r="B1028">
        <v>37</v>
      </c>
      <c r="D1028" t="s">
        <v>8221</v>
      </c>
      <c r="E1028">
        <v>33</v>
      </c>
    </row>
    <row r="1029" spans="1:5" x14ac:dyDescent="0.5">
      <c r="A1029" t="s">
        <v>8219</v>
      </c>
      <c r="B1029">
        <v>99</v>
      </c>
      <c r="D1029" t="s">
        <v>8221</v>
      </c>
      <c r="E1029">
        <v>0</v>
      </c>
    </row>
    <row r="1030" spans="1:5" x14ac:dyDescent="0.5">
      <c r="A1030" t="s">
        <v>8219</v>
      </c>
      <c r="B1030">
        <v>44</v>
      </c>
      <c r="D1030" t="s">
        <v>8221</v>
      </c>
      <c r="E1030">
        <v>0</v>
      </c>
    </row>
    <row r="1031" spans="1:5" x14ac:dyDescent="0.5">
      <c r="A1031" t="s">
        <v>8219</v>
      </c>
      <c r="B1031">
        <v>58</v>
      </c>
      <c r="D1031" t="s">
        <v>8221</v>
      </c>
      <c r="E1031">
        <v>1</v>
      </c>
    </row>
    <row r="1032" spans="1:5" x14ac:dyDescent="0.5">
      <c r="A1032" t="s">
        <v>8219</v>
      </c>
      <c r="B1032">
        <v>191</v>
      </c>
      <c r="D1032" t="s">
        <v>8221</v>
      </c>
      <c r="E1032">
        <v>13</v>
      </c>
    </row>
    <row r="1033" spans="1:5" x14ac:dyDescent="0.5">
      <c r="A1033" t="s">
        <v>8219</v>
      </c>
      <c r="B1033">
        <v>40</v>
      </c>
      <c r="D1033" t="s">
        <v>8221</v>
      </c>
      <c r="E1033">
        <v>2</v>
      </c>
    </row>
    <row r="1034" spans="1:5" x14ac:dyDescent="0.5">
      <c r="A1034" t="s">
        <v>8219</v>
      </c>
      <c r="B1034">
        <v>38</v>
      </c>
      <c r="D1034" t="s">
        <v>8221</v>
      </c>
      <c r="E1034">
        <v>36</v>
      </c>
    </row>
    <row r="1035" spans="1:5" x14ac:dyDescent="0.5">
      <c r="A1035" t="s">
        <v>8219</v>
      </c>
      <c r="B1035">
        <v>39</v>
      </c>
      <c r="D1035" t="s">
        <v>8221</v>
      </c>
      <c r="E1035">
        <v>1</v>
      </c>
    </row>
    <row r="1036" spans="1:5" x14ac:dyDescent="0.5">
      <c r="A1036" t="s">
        <v>8219</v>
      </c>
      <c r="B1036">
        <v>11</v>
      </c>
      <c r="D1036" t="s">
        <v>8221</v>
      </c>
      <c r="E1036">
        <v>15</v>
      </c>
    </row>
    <row r="1037" spans="1:5" x14ac:dyDescent="0.5">
      <c r="A1037" t="s">
        <v>8219</v>
      </c>
      <c r="B1037">
        <v>107</v>
      </c>
      <c r="D1037" t="s">
        <v>8221</v>
      </c>
      <c r="E1037">
        <v>1</v>
      </c>
    </row>
    <row r="1038" spans="1:5" x14ac:dyDescent="0.5">
      <c r="A1038" t="s">
        <v>8219</v>
      </c>
      <c r="B1038">
        <v>147</v>
      </c>
      <c r="D1038" t="s">
        <v>8221</v>
      </c>
      <c r="E1038">
        <v>0</v>
      </c>
    </row>
    <row r="1039" spans="1:5" x14ac:dyDescent="0.5">
      <c r="A1039" t="s">
        <v>8219</v>
      </c>
      <c r="B1039">
        <v>36</v>
      </c>
      <c r="D1039" t="s">
        <v>8221</v>
      </c>
      <c r="E1039">
        <v>1</v>
      </c>
    </row>
    <row r="1040" spans="1:5" x14ac:dyDescent="0.5">
      <c r="A1040" t="s">
        <v>8219</v>
      </c>
      <c r="B1040">
        <v>92</v>
      </c>
      <c r="D1040" t="s">
        <v>8221</v>
      </c>
      <c r="E1040">
        <v>0</v>
      </c>
    </row>
    <row r="1041" spans="1:5" x14ac:dyDescent="0.5">
      <c r="A1041" t="s">
        <v>8219</v>
      </c>
      <c r="B1041">
        <v>35</v>
      </c>
      <c r="D1041" t="s">
        <v>8221</v>
      </c>
      <c r="E1041">
        <v>0</v>
      </c>
    </row>
    <row r="1042" spans="1:5" x14ac:dyDescent="0.5">
      <c r="A1042" t="s">
        <v>8219</v>
      </c>
      <c r="B1042">
        <v>17</v>
      </c>
      <c r="D1042" t="s">
        <v>8221</v>
      </c>
      <c r="E1042">
        <v>1</v>
      </c>
    </row>
    <row r="1043" spans="1:5" x14ac:dyDescent="0.5">
      <c r="A1043" t="s">
        <v>8219</v>
      </c>
      <c r="B1043">
        <v>22</v>
      </c>
      <c r="D1043" t="s">
        <v>8221</v>
      </c>
      <c r="E1043">
        <v>39</v>
      </c>
    </row>
    <row r="1044" spans="1:5" x14ac:dyDescent="0.5">
      <c r="A1044" t="s">
        <v>8219</v>
      </c>
      <c r="B1044">
        <v>69</v>
      </c>
      <c r="D1044" t="s">
        <v>8221</v>
      </c>
      <c r="E1044">
        <v>0</v>
      </c>
    </row>
    <row r="1045" spans="1:5" x14ac:dyDescent="0.5">
      <c r="A1045" t="s">
        <v>8219</v>
      </c>
      <c r="B1045">
        <v>13</v>
      </c>
      <c r="D1045" t="s">
        <v>8221</v>
      </c>
      <c r="E1045">
        <v>0</v>
      </c>
    </row>
    <row r="1046" spans="1:5" x14ac:dyDescent="0.5">
      <c r="A1046" t="s">
        <v>8219</v>
      </c>
      <c r="B1046">
        <v>58</v>
      </c>
      <c r="D1046" t="s">
        <v>8221</v>
      </c>
      <c r="E1046">
        <v>3</v>
      </c>
    </row>
    <row r="1047" spans="1:5" x14ac:dyDescent="0.5">
      <c r="A1047" t="s">
        <v>8219</v>
      </c>
      <c r="B1047">
        <v>44</v>
      </c>
      <c r="D1047" t="s">
        <v>8221</v>
      </c>
      <c r="E1047">
        <v>1</v>
      </c>
    </row>
    <row r="1048" spans="1:5" x14ac:dyDescent="0.5">
      <c r="A1048" t="s">
        <v>8219</v>
      </c>
      <c r="B1048">
        <v>83</v>
      </c>
      <c r="D1048" t="s">
        <v>8221</v>
      </c>
      <c r="E1048">
        <v>13</v>
      </c>
    </row>
    <row r="1049" spans="1:5" x14ac:dyDescent="0.5">
      <c r="A1049" t="s">
        <v>8219</v>
      </c>
      <c r="B1049">
        <v>117</v>
      </c>
      <c r="D1049" t="s">
        <v>8221</v>
      </c>
      <c r="E1049">
        <v>0</v>
      </c>
    </row>
    <row r="1050" spans="1:5" x14ac:dyDescent="0.5">
      <c r="A1050" t="s">
        <v>8219</v>
      </c>
      <c r="B1050">
        <v>32</v>
      </c>
      <c r="D1050" t="s">
        <v>8221</v>
      </c>
      <c r="E1050">
        <v>6</v>
      </c>
    </row>
    <row r="1051" spans="1:5" x14ac:dyDescent="0.5">
      <c r="A1051" t="s">
        <v>8219</v>
      </c>
      <c r="B1051">
        <v>8</v>
      </c>
      <c r="D1051" t="s">
        <v>8221</v>
      </c>
      <c r="E1051">
        <v>0</v>
      </c>
    </row>
    <row r="1052" spans="1:5" x14ac:dyDescent="0.5">
      <c r="A1052" t="s">
        <v>8219</v>
      </c>
      <c r="B1052">
        <v>340</v>
      </c>
      <c r="D1052" t="s">
        <v>8221</v>
      </c>
      <c r="E1052">
        <v>14</v>
      </c>
    </row>
    <row r="1053" spans="1:5" x14ac:dyDescent="0.5">
      <c r="A1053" t="s">
        <v>8219</v>
      </c>
      <c r="B1053">
        <v>7</v>
      </c>
      <c r="D1053" t="s">
        <v>8221</v>
      </c>
      <c r="E1053">
        <v>5</v>
      </c>
    </row>
    <row r="1054" spans="1:5" x14ac:dyDescent="0.5">
      <c r="A1054" t="s">
        <v>8219</v>
      </c>
      <c r="B1054">
        <v>19</v>
      </c>
      <c r="D1054" t="s">
        <v>8221</v>
      </c>
      <c r="E1054">
        <v>6</v>
      </c>
    </row>
    <row r="1055" spans="1:5" x14ac:dyDescent="0.5">
      <c r="A1055" t="s">
        <v>8219</v>
      </c>
      <c r="B1055">
        <v>47</v>
      </c>
      <c r="D1055" t="s">
        <v>8221</v>
      </c>
      <c r="E1055">
        <v>15</v>
      </c>
    </row>
    <row r="1056" spans="1:5" x14ac:dyDescent="0.5">
      <c r="A1056" t="s">
        <v>8219</v>
      </c>
      <c r="B1056">
        <v>13</v>
      </c>
      <c r="D1056" t="s">
        <v>8221</v>
      </c>
      <c r="E1056">
        <v>0</v>
      </c>
    </row>
    <row r="1057" spans="1:5" x14ac:dyDescent="0.5">
      <c r="A1057" t="s">
        <v>8219</v>
      </c>
      <c r="B1057">
        <v>90</v>
      </c>
      <c r="D1057" t="s">
        <v>8221</v>
      </c>
      <c r="E1057">
        <v>1</v>
      </c>
    </row>
    <row r="1058" spans="1:5" x14ac:dyDescent="0.5">
      <c r="A1058" t="s">
        <v>8219</v>
      </c>
      <c r="B1058">
        <v>63</v>
      </c>
      <c r="D1058" t="s">
        <v>8221</v>
      </c>
      <c r="E1058">
        <v>9</v>
      </c>
    </row>
    <row r="1059" spans="1:5" x14ac:dyDescent="0.5">
      <c r="A1059" t="s">
        <v>8219</v>
      </c>
      <c r="B1059">
        <v>26</v>
      </c>
      <c r="D1059" t="s">
        <v>8221</v>
      </c>
      <c r="E1059">
        <v>3</v>
      </c>
    </row>
    <row r="1060" spans="1:5" x14ac:dyDescent="0.5">
      <c r="A1060" t="s">
        <v>8219</v>
      </c>
      <c r="B1060">
        <v>71</v>
      </c>
      <c r="D1060" t="s">
        <v>8221</v>
      </c>
      <c r="E1060">
        <v>3</v>
      </c>
    </row>
    <row r="1061" spans="1:5" x14ac:dyDescent="0.5">
      <c r="A1061" t="s">
        <v>8219</v>
      </c>
      <c r="B1061">
        <v>38</v>
      </c>
      <c r="D1061" t="s">
        <v>8221</v>
      </c>
      <c r="E1061">
        <v>1</v>
      </c>
    </row>
    <row r="1062" spans="1:5" x14ac:dyDescent="0.5">
      <c r="A1062" t="s">
        <v>8219</v>
      </c>
      <c r="B1062">
        <v>859</v>
      </c>
      <c r="D1062" t="s">
        <v>8221</v>
      </c>
      <c r="E1062">
        <v>3</v>
      </c>
    </row>
    <row r="1063" spans="1:5" x14ac:dyDescent="0.5">
      <c r="A1063" t="s">
        <v>8219</v>
      </c>
      <c r="B1063">
        <v>21</v>
      </c>
      <c r="D1063" t="s">
        <v>8221</v>
      </c>
      <c r="E1063">
        <v>0</v>
      </c>
    </row>
    <row r="1064" spans="1:5" x14ac:dyDescent="0.5">
      <c r="A1064" t="s">
        <v>8219</v>
      </c>
      <c r="B1064">
        <v>78</v>
      </c>
      <c r="D1064" t="s">
        <v>8221</v>
      </c>
      <c r="E1064">
        <v>2</v>
      </c>
    </row>
    <row r="1065" spans="1:5" x14ac:dyDescent="0.5">
      <c r="A1065" t="s">
        <v>8219</v>
      </c>
      <c r="B1065">
        <v>53</v>
      </c>
      <c r="D1065" t="s">
        <v>8221</v>
      </c>
      <c r="E1065">
        <v>10</v>
      </c>
    </row>
    <row r="1066" spans="1:5" x14ac:dyDescent="0.5">
      <c r="A1066" t="s">
        <v>8219</v>
      </c>
      <c r="B1066">
        <v>356</v>
      </c>
      <c r="D1066" t="s">
        <v>8221</v>
      </c>
      <c r="E1066">
        <v>60</v>
      </c>
    </row>
    <row r="1067" spans="1:5" x14ac:dyDescent="0.5">
      <c r="A1067" t="s">
        <v>8219</v>
      </c>
      <c r="B1067">
        <v>279</v>
      </c>
      <c r="D1067" t="s">
        <v>8221</v>
      </c>
      <c r="E1067">
        <v>5</v>
      </c>
    </row>
    <row r="1068" spans="1:5" x14ac:dyDescent="0.5">
      <c r="A1068" t="s">
        <v>8219</v>
      </c>
      <c r="B1068">
        <v>266</v>
      </c>
      <c r="D1068" t="s">
        <v>8221</v>
      </c>
      <c r="E1068">
        <v>9</v>
      </c>
    </row>
    <row r="1069" spans="1:5" x14ac:dyDescent="0.5">
      <c r="A1069" t="s">
        <v>8219</v>
      </c>
      <c r="B1069">
        <v>623</v>
      </c>
      <c r="D1069" t="s">
        <v>8221</v>
      </c>
      <c r="E1069">
        <v>13</v>
      </c>
    </row>
    <row r="1070" spans="1:5" x14ac:dyDescent="0.5">
      <c r="A1070" t="s">
        <v>8219</v>
      </c>
      <c r="B1070">
        <v>392</v>
      </c>
      <c r="D1070" t="s">
        <v>8221</v>
      </c>
      <c r="E1070">
        <v>0</v>
      </c>
    </row>
    <row r="1071" spans="1:5" x14ac:dyDescent="0.5">
      <c r="A1071" t="s">
        <v>8219</v>
      </c>
      <c r="B1071">
        <v>3562</v>
      </c>
      <c r="D1071" t="s">
        <v>8221</v>
      </c>
      <c r="E1071">
        <v>8</v>
      </c>
    </row>
    <row r="1072" spans="1:5" x14ac:dyDescent="0.5">
      <c r="A1072" t="s">
        <v>8219</v>
      </c>
      <c r="B1072">
        <v>514</v>
      </c>
      <c r="D1072" t="s">
        <v>8221</v>
      </c>
      <c r="E1072">
        <v>3</v>
      </c>
    </row>
    <row r="1073" spans="1:5" x14ac:dyDescent="0.5">
      <c r="A1073" t="s">
        <v>8219</v>
      </c>
      <c r="B1073">
        <v>88</v>
      </c>
      <c r="D1073" t="s">
        <v>8221</v>
      </c>
      <c r="E1073">
        <v>3</v>
      </c>
    </row>
    <row r="1074" spans="1:5" x14ac:dyDescent="0.5">
      <c r="A1074" t="s">
        <v>8219</v>
      </c>
      <c r="B1074">
        <v>537</v>
      </c>
      <c r="D1074" t="s">
        <v>8221</v>
      </c>
      <c r="E1074">
        <v>0</v>
      </c>
    </row>
    <row r="1075" spans="1:5" x14ac:dyDescent="0.5">
      <c r="A1075" t="s">
        <v>8219</v>
      </c>
      <c r="B1075">
        <v>25</v>
      </c>
      <c r="D1075" t="s">
        <v>8221</v>
      </c>
      <c r="E1075">
        <v>6</v>
      </c>
    </row>
    <row r="1076" spans="1:5" x14ac:dyDescent="0.5">
      <c r="A1076" t="s">
        <v>8219</v>
      </c>
      <c r="B1076">
        <v>3238</v>
      </c>
      <c r="D1076" t="s">
        <v>8221</v>
      </c>
      <c r="E1076">
        <v>4</v>
      </c>
    </row>
    <row r="1077" spans="1:5" x14ac:dyDescent="0.5">
      <c r="A1077" t="s">
        <v>8219</v>
      </c>
      <c r="B1077">
        <v>897</v>
      </c>
      <c r="D1077" t="s">
        <v>8221</v>
      </c>
      <c r="E1077">
        <v>1</v>
      </c>
    </row>
    <row r="1078" spans="1:5" x14ac:dyDescent="0.5">
      <c r="A1078" t="s">
        <v>8219</v>
      </c>
      <c r="B1078">
        <v>878</v>
      </c>
      <c r="D1078" t="s">
        <v>8221</v>
      </c>
      <c r="E1078">
        <v>29</v>
      </c>
    </row>
    <row r="1079" spans="1:5" x14ac:dyDescent="0.5">
      <c r="A1079" t="s">
        <v>8219</v>
      </c>
      <c r="B1079">
        <v>115</v>
      </c>
      <c r="D1079" t="s">
        <v>8221</v>
      </c>
      <c r="E1079">
        <v>0</v>
      </c>
    </row>
    <row r="1080" spans="1:5" x14ac:dyDescent="0.5">
      <c r="A1080" t="s">
        <v>8219</v>
      </c>
      <c r="B1080">
        <v>234</v>
      </c>
      <c r="D1080" t="s">
        <v>8221</v>
      </c>
      <c r="E1080">
        <v>4</v>
      </c>
    </row>
    <row r="1081" spans="1:5" x14ac:dyDescent="0.5">
      <c r="A1081" t="s">
        <v>8219</v>
      </c>
      <c r="B1081">
        <v>4330</v>
      </c>
      <c r="D1081" t="s">
        <v>8221</v>
      </c>
      <c r="E1081">
        <v>5</v>
      </c>
    </row>
    <row r="1082" spans="1:5" x14ac:dyDescent="0.5">
      <c r="A1082" t="s">
        <v>8219</v>
      </c>
      <c r="B1082">
        <v>651</v>
      </c>
      <c r="D1082" t="s">
        <v>8221</v>
      </c>
      <c r="E1082">
        <v>4</v>
      </c>
    </row>
    <row r="1083" spans="1:5" x14ac:dyDescent="0.5">
      <c r="A1083" t="s">
        <v>8219</v>
      </c>
      <c r="B1083">
        <v>251</v>
      </c>
      <c r="D1083" t="s">
        <v>8221</v>
      </c>
      <c r="E1083">
        <v>5</v>
      </c>
    </row>
    <row r="1084" spans="1:5" x14ac:dyDescent="0.5">
      <c r="A1084" t="s">
        <v>8219</v>
      </c>
      <c r="B1084">
        <v>263</v>
      </c>
      <c r="D1084" t="s">
        <v>8221</v>
      </c>
      <c r="E1084">
        <v>1</v>
      </c>
    </row>
    <row r="1085" spans="1:5" x14ac:dyDescent="0.5">
      <c r="A1085" t="s">
        <v>8219</v>
      </c>
      <c r="B1085">
        <v>28</v>
      </c>
      <c r="D1085" t="s">
        <v>8221</v>
      </c>
      <c r="E1085">
        <v>1</v>
      </c>
    </row>
    <row r="1086" spans="1:5" x14ac:dyDescent="0.5">
      <c r="A1086" t="s">
        <v>8219</v>
      </c>
      <c r="B1086">
        <v>721</v>
      </c>
      <c r="D1086" t="s">
        <v>8221</v>
      </c>
      <c r="E1086">
        <v>0</v>
      </c>
    </row>
    <row r="1087" spans="1:5" x14ac:dyDescent="0.5">
      <c r="A1087" t="s">
        <v>8219</v>
      </c>
      <c r="B1087">
        <v>50</v>
      </c>
      <c r="D1087" t="s">
        <v>8221</v>
      </c>
      <c r="E1087">
        <v>14</v>
      </c>
    </row>
    <row r="1088" spans="1:5" x14ac:dyDescent="0.5">
      <c r="A1088" t="s">
        <v>8219</v>
      </c>
      <c r="B1088">
        <v>73</v>
      </c>
      <c r="D1088" t="s">
        <v>8221</v>
      </c>
      <c r="E1088">
        <v>3</v>
      </c>
    </row>
    <row r="1089" spans="1:5" x14ac:dyDescent="0.5">
      <c r="A1089" t="s">
        <v>8219</v>
      </c>
      <c r="B1089">
        <v>27</v>
      </c>
      <c r="D1089" t="s">
        <v>8221</v>
      </c>
      <c r="E1089">
        <v>10</v>
      </c>
    </row>
    <row r="1090" spans="1:5" x14ac:dyDescent="0.5">
      <c r="A1090" t="s">
        <v>8219</v>
      </c>
      <c r="B1090">
        <v>34</v>
      </c>
      <c r="D1090" t="s">
        <v>8221</v>
      </c>
      <c r="E1090">
        <v>17</v>
      </c>
    </row>
    <row r="1091" spans="1:5" x14ac:dyDescent="0.5">
      <c r="A1091" t="s">
        <v>8219</v>
      </c>
      <c r="B1091">
        <v>7</v>
      </c>
      <c r="D1091" t="s">
        <v>8221</v>
      </c>
      <c r="E1091">
        <v>2</v>
      </c>
    </row>
    <row r="1092" spans="1:5" x14ac:dyDescent="0.5">
      <c r="A1092" t="s">
        <v>8219</v>
      </c>
      <c r="B1092">
        <v>24</v>
      </c>
      <c r="D1092" t="s">
        <v>8221</v>
      </c>
      <c r="E1092">
        <v>0</v>
      </c>
    </row>
    <row r="1093" spans="1:5" x14ac:dyDescent="0.5">
      <c r="A1093" t="s">
        <v>8219</v>
      </c>
      <c r="B1093">
        <v>15</v>
      </c>
      <c r="D1093" t="s">
        <v>8221</v>
      </c>
      <c r="E1093">
        <v>4</v>
      </c>
    </row>
    <row r="1094" spans="1:5" x14ac:dyDescent="0.5">
      <c r="A1094" t="s">
        <v>8219</v>
      </c>
      <c r="B1094">
        <v>72</v>
      </c>
      <c r="D1094" t="s">
        <v>8221</v>
      </c>
      <c r="E1094">
        <v>12</v>
      </c>
    </row>
    <row r="1095" spans="1:5" x14ac:dyDescent="0.5">
      <c r="A1095" t="s">
        <v>8219</v>
      </c>
      <c r="B1095">
        <v>120</v>
      </c>
      <c r="D1095" t="s">
        <v>8221</v>
      </c>
      <c r="E1095">
        <v>3</v>
      </c>
    </row>
    <row r="1096" spans="1:5" x14ac:dyDescent="0.5">
      <c r="A1096" t="s">
        <v>8219</v>
      </c>
      <c r="B1096">
        <v>123</v>
      </c>
      <c r="D1096" t="s">
        <v>8221</v>
      </c>
      <c r="E1096">
        <v>12</v>
      </c>
    </row>
    <row r="1097" spans="1:5" x14ac:dyDescent="0.5">
      <c r="A1097" t="s">
        <v>8219</v>
      </c>
      <c r="B1097">
        <v>1</v>
      </c>
      <c r="D1097" t="s">
        <v>8221</v>
      </c>
      <c r="E1097">
        <v>0</v>
      </c>
    </row>
    <row r="1098" spans="1:5" x14ac:dyDescent="0.5">
      <c r="A1098" t="s">
        <v>8219</v>
      </c>
      <c r="B1098">
        <v>24</v>
      </c>
      <c r="D1098" t="s">
        <v>8221</v>
      </c>
      <c r="E1098">
        <v>7</v>
      </c>
    </row>
    <row r="1099" spans="1:5" x14ac:dyDescent="0.5">
      <c r="A1099" t="s">
        <v>8219</v>
      </c>
      <c r="B1099">
        <v>33</v>
      </c>
      <c r="D1099" t="s">
        <v>8221</v>
      </c>
      <c r="E1099">
        <v>2</v>
      </c>
    </row>
    <row r="1100" spans="1:5" x14ac:dyDescent="0.5">
      <c r="A1100" t="s">
        <v>8219</v>
      </c>
      <c r="B1100">
        <v>14</v>
      </c>
      <c r="D1100" t="s">
        <v>8221</v>
      </c>
      <c r="E1100">
        <v>1</v>
      </c>
    </row>
    <row r="1101" spans="1:5" x14ac:dyDescent="0.5">
      <c r="A1101" t="s">
        <v>8219</v>
      </c>
      <c r="B1101">
        <v>9</v>
      </c>
      <c r="D1101" t="s">
        <v>8221</v>
      </c>
      <c r="E1101">
        <v>4</v>
      </c>
    </row>
    <row r="1102" spans="1:5" x14ac:dyDescent="0.5">
      <c r="A1102" t="s">
        <v>8219</v>
      </c>
      <c r="B1102">
        <v>76</v>
      </c>
      <c r="D1102" t="s">
        <v>8221</v>
      </c>
      <c r="E1102">
        <v>4</v>
      </c>
    </row>
    <row r="1103" spans="1:5" x14ac:dyDescent="0.5">
      <c r="A1103" t="s">
        <v>8219</v>
      </c>
      <c r="B1103">
        <v>19</v>
      </c>
      <c r="D1103" t="s">
        <v>8221</v>
      </c>
      <c r="E1103">
        <v>17</v>
      </c>
    </row>
    <row r="1104" spans="1:5" x14ac:dyDescent="0.5">
      <c r="A1104" t="s">
        <v>8219</v>
      </c>
      <c r="B1104">
        <v>69</v>
      </c>
      <c r="D1104" t="s">
        <v>8221</v>
      </c>
      <c r="E1104">
        <v>7</v>
      </c>
    </row>
    <row r="1105" spans="1:5" x14ac:dyDescent="0.5">
      <c r="A1105" t="s">
        <v>8219</v>
      </c>
      <c r="B1105">
        <v>218</v>
      </c>
      <c r="D1105" t="s">
        <v>8221</v>
      </c>
      <c r="E1105">
        <v>2</v>
      </c>
    </row>
    <row r="1106" spans="1:5" x14ac:dyDescent="0.5">
      <c r="A1106" t="s">
        <v>8219</v>
      </c>
      <c r="B1106">
        <v>30</v>
      </c>
      <c r="D1106" t="s">
        <v>8221</v>
      </c>
      <c r="E1106">
        <v>5</v>
      </c>
    </row>
    <row r="1107" spans="1:5" x14ac:dyDescent="0.5">
      <c r="A1107" t="s">
        <v>8219</v>
      </c>
      <c r="B1107">
        <v>100</v>
      </c>
      <c r="D1107" t="s">
        <v>8221</v>
      </c>
      <c r="E1107">
        <v>1</v>
      </c>
    </row>
    <row r="1108" spans="1:5" x14ac:dyDescent="0.5">
      <c r="A1108" t="s">
        <v>8219</v>
      </c>
      <c r="B1108">
        <v>296</v>
      </c>
      <c r="D1108" t="s">
        <v>8221</v>
      </c>
      <c r="E1108">
        <v>1</v>
      </c>
    </row>
    <row r="1109" spans="1:5" x14ac:dyDescent="0.5">
      <c r="A1109" t="s">
        <v>8219</v>
      </c>
      <c r="B1109">
        <v>1204</v>
      </c>
      <c r="D1109" t="s">
        <v>8221</v>
      </c>
      <c r="E1109">
        <v>14</v>
      </c>
    </row>
    <row r="1110" spans="1:5" x14ac:dyDescent="0.5">
      <c r="A1110" t="s">
        <v>8219</v>
      </c>
      <c r="B1110">
        <v>321</v>
      </c>
      <c r="D1110" t="s">
        <v>8221</v>
      </c>
      <c r="E1110">
        <v>26</v>
      </c>
    </row>
    <row r="1111" spans="1:5" x14ac:dyDescent="0.5">
      <c r="A1111" t="s">
        <v>8219</v>
      </c>
      <c r="B1111">
        <v>301</v>
      </c>
      <c r="D1111" t="s">
        <v>8221</v>
      </c>
      <c r="E1111">
        <v>2</v>
      </c>
    </row>
    <row r="1112" spans="1:5" x14ac:dyDescent="0.5">
      <c r="A1112" t="s">
        <v>8219</v>
      </c>
      <c r="B1112">
        <v>144</v>
      </c>
      <c r="D1112" t="s">
        <v>8221</v>
      </c>
      <c r="E1112">
        <v>1</v>
      </c>
    </row>
    <row r="1113" spans="1:5" x14ac:dyDescent="0.5">
      <c r="A1113" t="s">
        <v>8219</v>
      </c>
      <c r="B1113">
        <v>539</v>
      </c>
      <c r="D1113" t="s">
        <v>8221</v>
      </c>
      <c r="E1113">
        <v>3</v>
      </c>
    </row>
    <row r="1114" spans="1:5" x14ac:dyDescent="0.5">
      <c r="A1114" t="s">
        <v>8219</v>
      </c>
      <c r="B1114">
        <v>498</v>
      </c>
      <c r="D1114" t="s">
        <v>8221</v>
      </c>
      <c r="E1114">
        <v>7</v>
      </c>
    </row>
    <row r="1115" spans="1:5" x14ac:dyDescent="0.5">
      <c r="A1115" t="s">
        <v>8219</v>
      </c>
      <c r="B1115">
        <v>1113</v>
      </c>
      <c r="D1115" t="s">
        <v>8221</v>
      </c>
      <c r="E1115">
        <v>9</v>
      </c>
    </row>
    <row r="1116" spans="1:5" x14ac:dyDescent="0.5">
      <c r="A1116" t="s">
        <v>8219</v>
      </c>
      <c r="B1116">
        <v>988</v>
      </c>
      <c r="D1116" t="s">
        <v>8221</v>
      </c>
      <c r="E1116">
        <v>20</v>
      </c>
    </row>
    <row r="1117" spans="1:5" x14ac:dyDescent="0.5">
      <c r="A1117" t="s">
        <v>8219</v>
      </c>
      <c r="B1117">
        <v>391</v>
      </c>
      <c r="D1117" t="s">
        <v>8221</v>
      </c>
      <c r="E1117">
        <v>6</v>
      </c>
    </row>
    <row r="1118" spans="1:5" x14ac:dyDescent="0.5">
      <c r="A1118" t="s">
        <v>8219</v>
      </c>
      <c r="B1118">
        <v>28</v>
      </c>
      <c r="D1118" t="s">
        <v>8221</v>
      </c>
      <c r="E1118">
        <v>13</v>
      </c>
    </row>
    <row r="1119" spans="1:5" x14ac:dyDescent="0.5">
      <c r="A1119" t="s">
        <v>8219</v>
      </c>
      <c r="B1119">
        <v>147</v>
      </c>
      <c r="D1119" t="s">
        <v>8221</v>
      </c>
      <c r="E1119">
        <v>1</v>
      </c>
    </row>
    <row r="1120" spans="1:5" x14ac:dyDescent="0.5">
      <c r="A1120" t="s">
        <v>8219</v>
      </c>
      <c r="B1120">
        <v>680</v>
      </c>
      <c r="D1120" t="s">
        <v>8221</v>
      </c>
      <c r="E1120">
        <v>202</v>
      </c>
    </row>
    <row r="1121" spans="1:5" x14ac:dyDescent="0.5">
      <c r="A1121" t="s">
        <v>8219</v>
      </c>
      <c r="B1121">
        <v>983</v>
      </c>
      <c r="D1121" t="s">
        <v>8221</v>
      </c>
      <c r="E1121">
        <v>0</v>
      </c>
    </row>
    <row r="1122" spans="1:5" x14ac:dyDescent="0.5">
      <c r="A1122" t="s">
        <v>8219</v>
      </c>
      <c r="B1122">
        <v>79</v>
      </c>
      <c r="D1122" t="s">
        <v>8221</v>
      </c>
      <c r="E1122">
        <v>1</v>
      </c>
    </row>
    <row r="1123" spans="1:5" x14ac:dyDescent="0.5">
      <c r="A1123" t="s">
        <v>8219</v>
      </c>
      <c r="B1123">
        <v>426</v>
      </c>
      <c r="D1123" t="s">
        <v>8221</v>
      </c>
      <c r="E1123">
        <v>0</v>
      </c>
    </row>
    <row r="1124" spans="1:5" x14ac:dyDescent="0.5">
      <c r="A1124" t="s">
        <v>8219</v>
      </c>
      <c r="B1124">
        <v>96</v>
      </c>
      <c r="D1124" t="s">
        <v>8221</v>
      </c>
      <c r="E1124">
        <v>2</v>
      </c>
    </row>
    <row r="1125" spans="1:5" x14ac:dyDescent="0.5">
      <c r="A1125" t="s">
        <v>8219</v>
      </c>
      <c r="B1125">
        <v>163</v>
      </c>
      <c r="D1125" t="s">
        <v>8221</v>
      </c>
      <c r="E1125">
        <v>13</v>
      </c>
    </row>
    <row r="1126" spans="1:5" x14ac:dyDescent="0.5">
      <c r="A1126" t="s">
        <v>8219</v>
      </c>
      <c r="B1126">
        <v>2525</v>
      </c>
      <c r="D1126" t="s">
        <v>8221</v>
      </c>
      <c r="E1126">
        <v>9</v>
      </c>
    </row>
    <row r="1127" spans="1:5" x14ac:dyDescent="0.5">
      <c r="A1127" t="s">
        <v>8219</v>
      </c>
      <c r="B1127">
        <v>2035</v>
      </c>
      <c r="D1127" t="s">
        <v>8221</v>
      </c>
      <c r="E1127">
        <v>2</v>
      </c>
    </row>
    <row r="1128" spans="1:5" x14ac:dyDescent="0.5">
      <c r="A1128" t="s">
        <v>8219</v>
      </c>
      <c r="B1128">
        <v>290</v>
      </c>
      <c r="D1128" t="s">
        <v>8221</v>
      </c>
      <c r="E1128">
        <v>0</v>
      </c>
    </row>
    <row r="1129" spans="1:5" x14ac:dyDescent="0.5">
      <c r="A1129" t="s">
        <v>8219</v>
      </c>
      <c r="B1129">
        <v>1980</v>
      </c>
      <c r="D1129" t="s">
        <v>8221</v>
      </c>
      <c r="E1129">
        <v>35</v>
      </c>
    </row>
    <row r="1130" spans="1:5" x14ac:dyDescent="0.5">
      <c r="A1130" t="s">
        <v>8219</v>
      </c>
      <c r="B1130">
        <v>57</v>
      </c>
      <c r="D1130" t="s">
        <v>8221</v>
      </c>
      <c r="E1130">
        <v>2</v>
      </c>
    </row>
    <row r="1131" spans="1:5" x14ac:dyDescent="0.5">
      <c r="A1131" t="s">
        <v>8219</v>
      </c>
      <c r="B1131">
        <v>380</v>
      </c>
      <c r="D1131" t="s">
        <v>8221</v>
      </c>
      <c r="E1131">
        <v>3</v>
      </c>
    </row>
    <row r="1132" spans="1:5" x14ac:dyDescent="0.5">
      <c r="A1132" t="s">
        <v>8219</v>
      </c>
      <c r="B1132">
        <v>128</v>
      </c>
      <c r="D1132" t="s">
        <v>8221</v>
      </c>
      <c r="E1132">
        <v>0</v>
      </c>
    </row>
    <row r="1133" spans="1:5" x14ac:dyDescent="0.5">
      <c r="A1133" t="s">
        <v>8219</v>
      </c>
      <c r="B1133">
        <v>180</v>
      </c>
      <c r="D1133" t="s">
        <v>8221</v>
      </c>
      <c r="E1133">
        <v>1</v>
      </c>
    </row>
    <row r="1134" spans="1:5" x14ac:dyDescent="0.5">
      <c r="A1134" t="s">
        <v>8219</v>
      </c>
      <c r="B1134">
        <v>571</v>
      </c>
      <c r="D1134" t="s">
        <v>8221</v>
      </c>
      <c r="E1134">
        <v>0</v>
      </c>
    </row>
    <row r="1135" spans="1:5" x14ac:dyDescent="0.5">
      <c r="A1135" t="s">
        <v>8219</v>
      </c>
      <c r="B1135">
        <v>480</v>
      </c>
      <c r="D1135" t="s">
        <v>8221</v>
      </c>
      <c r="E1135">
        <v>0</v>
      </c>
    </row>
    <row r="1136" spans="1:5" x14ac:dyDescent="0.5">
      <c r="A1136" t="s">
        <v>8219</v>
      </c>
      <c r="B1136">
        <v>249</v>
      </c>
      <c r="D1136" t="s">
        <v>8221</v>
      </c>
      <c r="E1136">
        <v>3</v>
      </c>
    </row>
    <row r="1137" spans="1:5" x14ac:dyDescent="0.5">
      <c r="A1137" t="s">
        <v>8219</v>
      </c>
      <c r="B1137">
        <v>84</v>
      </c>
      <c r="D1137" t="s">
        <v>8221</v>
      </c>
      <c r="E1137">
        <v>11</v>
      </c>
    </row>
    <row r="1138" spans="1:5" x14ac:dyDescent="0.5">
      <c r="A1138" t="s">
        <v>8219</v>
      </c>
      <c r="B1138">
        <v>197</v>
      </c>
      <c r="D1138" t="s">
        <v>8221</v>
      </c>
      <c r="E1138">
        <v>6</v>
      </c>
    </row>
    <row r="1139" spans="1:5" x14ac:dyDescent="0.5">
      <c r="A1139" t="s">
        <v>8219</v>
      </c>
      <c r="B1139">
        <v>271</v>
      </c>
      <c r="D1139" t="s">
        <v>8221</v>
      </c>
      <c r="E1139">
        <v>0</v>
      </c>
    </row>
    <row r="1140" spans="1:5" x14ac:dyDescent="0.5">
      <c r="A1140" t="s">
        <v>8219</v>
      </c>
      <c r="B1140">
        <v>50</v>
      </c>
      <c r="D1140" t="s">
        <v>8221</v>
      </c>
      <c r="E1140">
        <v>67</v>
      </c>
    </row>
    <row r="1141" spans="1:5" x14ac:dyDescent="0.5">
      <c r="A1141" t="s">
        <v>8219</v>
      </c>
      <c r="B1141">
        <v>169</v>
      </c>
      <c r="D1141" t="s">
        <v>8221</v>
      </c>
      <c r="E1141">
        <v>23</v>
      </c>
    </row>
    <row r="1142" spans="1:5" x14ac:dyDescent="0.5">
      <c r="A1142" t="s">
        <v>8219</v>
      </c>
      <c r="B1142">
        <v>205</v>
      </c>
      <c r="D1142" t="s">
        <v>8221</v>
      </c>
      <c r="E1142">
        <v>72</v>
      </c>
    </row>
    <row r="1143" spans="1:5" x14ac:dyDescent="0.5">
      <c r="A1143" t="s">
        <v>8219</v>
      </c>
      <c r="B1143">
        <v>206</v>
      </c>
      <c r="D1143" t="s">
        <v>8221</v>
      </c>
      <c r="E1143">
        <v>2</v>
      </c>
    </row>
    <row r="1144" spans="1:5" x14ac:dyDescent="0.5">
      <c r="A1144" t="s">
        <v>8219</v>
      </c>
      <c r="B1144">
        <v>84</v>
      </c>
      <c r="D1144" t="s">
        <v>8221</v>
      </c>
      <c r="E1144">
        <v>15</v>
      </c>
    </row>
    <row r="1145" spans="1:5" x14ac:dyDescent="0.5">
      <c r="A1145" t="s">
        <v>8219</v>
      </c>
      <c r="B1145">
        <v>210</v>
      </c>
      <c r="D1145" t="s">
        <v>8221</v>
      </c>
      <c r="E1145">
        <v>1</v>
      </c>
    </row>
    <row r="1146" spans="1:5" x14ac:dyDescent="0.5">
      <c r="A1146" t="s">
        <v>8219</v>
      </c>
      <c r="B1146">
        <v>181</v>
      </c>
      <c r="D1146" t="s">
        <v>8221</v>
      </c>
      <c r="E1146">
        <v>2</v>
      </c>
    </row>
    <row r="1147" spans="1:5" x14ac:dyDescent="0.5">
      <c r="A1147" t="s">
        <v>8219</v>
      </c>
      <c r="B1147">
        <v>60</v>
      </c>
      <c r="D1147" t="s">
        <v>8221</v>
      </c>
      <c r="E1147">
        <v>7</v>
      </c>
    </row>
    <row r="1148" spans="1:5" x14ac:dyDescent="0.5">
      <c r="A1148" t="s">
        <v>8219</v>
      </c>
      <c r="B1148">
        <v>445</v>
      </c>
      <c r="D1148" t="s">
        <v>8221</v>
      </c>
      <c r="E1148">
        <v>16</v>
      </c>
    </row>
    <row r="1149" spans="1:5" x14ac:dyDescent="0.5">
      <c r="A1149" t="s">
        <v>8219</v>
      </c>
      <c r="B1149">
        <v>17</v>
      </c>
      <c r="D1149" t="s">
        <v>8221</v>
      </c>
      <c r="E1149">
        <v>117</v>
      </c>
    </row>
    <row r="1150" spans="1:5" x14ac:dyDescent="0.5">
      <c r="A1150" t="s">
        <v>8219</v>
      </c>
      <c r="B1150">
        <v>194</v>
      </c>
      <c r="D1150" t="s">
        <v>8221</v>
      </c>
      <c r="E1150">
        <v>2</v>
      </c>
    </row>
    <row r="1151" spans="1:5" x14ac:dyDescent="0.5">
      <c r="A1151" t="s">
        <v>8219</v>
      </c>
      <c r="B1151">
        <v>404</v>
      </c>
      <c r="D1151" t="s">
        <v>8221</v>
      </c>
      <c r="E1151">
        <v>7</v>
      </c>
    </row>
    <row r="1152" spans="1:5" x14ac:dyDescent="0.5">
      <c r="A1152" t="s">
        <v>8219</v>
      </c>
      <c r="B1152">
        <v>194</v>
      </c>
      <c r="D1152" t="s">
        <v>8221</v>
      </c>
      <c r="E1152">
        <v>3</v>
      </c>
    </row>
    <row r="1153" spans="1:5" x14ac:dyDescent="0.5">
      <c r="A1153" t="s">
        <v>8219</v>
      </c>
      <c r="B1153">
        <v>902</v>
      </c>
      <c r="D1153" t="s">
        <v>8221</v>
      </c>
      <c r="E1153">
        <v>20</v>
      </c>
    </row>
    <row r="1154" spans="1:5" x14ac:dyDescent="0.5">
      <c r="A1154" t="s">
        <v>8219</v>
      </c>
      <c r="B1154">
        <v>1670</v>
      </c>
      <c r="D1154" t="s">
        <v>8221</v>
      </c>
      <c r="E1154">
        <v>50</v>
      </c>
    </row>
    <row r="1155" spans="1:5" x14ac:dyDescent="0.5">
      <c r="A1155" t="s">
        <v>8219</v>
      </c>
      <c r="B1155">
        <v>1328</v>
      </c>
      <c r="D1155" t="s">
        <v>8221</v>
      </c>
      <c r="E1155">
        <v>2</v>
      </c>
    </row>
    <row r="1156" spans="1:5" x14ac:dyDescent="0.5">
      <c r="A1156" t="s">
        <v>8219</v>
      </c>
      <c r="B1156">
        <v>944</v>
      </c>
      <c r="D1156" t="s">
        <v>8221</v>
      </c>
      <c r="E1156">
        <v>3</v>
      </c>
    </row>
    <row r="1157" spans="1:5" x14ac:dyDescent="0.5">
      <c r="A1157" t="s">
        <v>8219</v>
      </c>
      <c r="B1157">
        <v>147</v>
      </c>
      <c r="D1157" t="s">
        <v>8221</v>
      </c>
      <c r="E1157">
        <v>27</v>
      </c>
    </row>
    <row r="1158" spans="1:5" x14ac:dyDescent="0.5">
      <c r="A1158" t="s">
        <v>8219</v>
      </c>
      <c r="B1158">
        <v>99</v>
      </c>
      <c r="D1158" t="s">
        <v>8221</v>
      </c>
      <c r="E1158">
        <v>7</v>
      </c>
    </row>
    <row r="1159" spans="1:5" x14ac:dyDescent="0.5">
      <c r="A1159" t="s">
        <v>8219</v>
      </c>
      <c r="B1159">
        <v>79</v>
      </c>
      <c r="D1159" t="s">
        <v>8221</v>
      </c>
      <c r="E1159">
        <v>5</v>
      </c>
    </row>
    <row r="1160" spans="1:5" x14ac:dyDescent="0.5">
      <c r="A1160" t="s">
        <v>8219</v>
      </c>
      <c r="B1160">
        <v>75</v>
      </c>
      <c r="D1160" t="s">
        <v>8221</v>
      </c>
      <c r="E1160">
        <v>0</v>
      </c>
    </row>
    <row r="1161" spans="1:5" x14ac:dyDescent="0.5">
      <c r="A1161" t="s">
        <v>8219</v>
      </c>
      <c r="B1161">
        <v>207</v>
      </c>
      <c r="D1161" t="s">
        <v>8221</v>
      </c>
      <c r="E1161">
        <v>3</v>
      </c>
    </row>
    <row r="1162" spans="1:5" x14ac:dyDescent="0.5">
      <c r="A1162" t="s">
        <v>8219</v>
      </c>
      <c r="B1162">
        <v>102</v>
      </c>
      <c r="D1162" t="s">
        <v>8221</v>
      </c>
      <c r="E1162">
        <v>6</v>
      </c>
    </row>
    <row r="1163" spans="1:5" x14ac:dyDescent="0.5">
      <c r="A1163" t="s">
        <v>8219</v>
      </c>
      <c r="B1163">
        <v>32</v>
      </c>
      <c r="D1163" t="s">
        <v>8221</v>
      </c>
      <c r="E1163">
        <v>9</v>
      </c>
    </row>
    <row r="1164" spans="1:5" x14ac:dyDescent="0.5">
      <c r="A1164" t="s">
        <v>8219</v>
      </c>
      <c r="B1164">
        <v>480</v>
      </c>
      <c r="D1164" t="s">
        <v>8221</v>
      </c>
      <c r="E1164">
        <v>3</v>
      </c>
    </row>
    <row r="1165" spans="1:5" x14ac:dyDescent="0.5">
      <c r="A1165" t="s">
        <v>8219</v>
      </c>
      <c r="B1165">
        <v>11</v>
      </c>
      <c r="D1165" t="s">
        <v>8221</v>
      </c>
      <c r="E1165">
        <v>2</v>
      </c>
    </row>
    <row r="1166" spans="1:5" x14ac:dyDescent="0.5">
      <c r="A1166" t="s">
        <v>8219</v>
      </c>
      <c r="B1166">
        <v>12</v>
      </c>
      <c r="D1166" t="s">
        <v>8221</v>
      </c>
      <c r="E1166">
        <v>3</v>
      </c>
    </row>
    <row r="1167" spans="1:5" x14ac:dyDescent="0.5">
      <c r="A1167" t="s">
        <v>8219</v>
      </c>
      <c r="B1167">
        <v>48</v>
      </c>
      <c r="D1167" t="s">
        <v>8221</v>
      </c>
      <c r="E1167">
        <v>45</v>
      </c>
    </row>
    <row r="1168" spans="1:5" x14ac:dyDescent="0.5">
      <c r="A1168" t="s">
        <v>8219</v>
      </c>
      <c r="B1168">
        <v>59</v>
      </c>
      <c r="D1168" t="s">
        <v>8221</v>
      </c>
      <c r="E1168">
        <v>9</v>
      </c>
    </row>
    <row r="1169" spans="1:5" x14ac:dyDescent="0.5">
      <c r="A1169" t="s">
        <v>8219</v>
      </c>
      <c r="B1169">
        <v>79</v>
      </c>
      <c r="D1169" t="s">
        <v>8221</v>
      </c>
      <c r="E1169">
        <v>9</v>
      </c>
    </row>
    <row r="1170" spans="1:5" x14ac:dyDescent="0.5">
      <c r="A1170" t="s">
        <v>8219</v>
      </c>
      <c r="B1170">
        <v>14</v>
      </c>
      <c r="D1170" t="s">
        <v>8221</v>
      </c>
      <c r="E1170">
        <v>21</v>
      </c>
    </row>
    <row r="1171" spans="1:5" x14ac:dyDescent="0.5">
      <c r="A1171" t="s">
        <v>8219</v>
      </c>
      <c r="B1171">
        <v>106</v>
      </c>
      <c r="D1171" t="s">
        <v>8221</v>
      </c>
      <c r="E1171">
        <v>17</v>
      </c>
    </row>
    <row r="1172" spans="1:5" x14ac:dyDescent="0.5">
      <c r="A1172" t="s">
        <v>8219</v>
      </c>
      <c r="B1172">
        <v>25</v>
      </c>
      <c r="D1172" t="s">
        <v>8221</v>
      </c>
      <c r="E1172">
        <v>1</v>
      </c>
    </row>
    <row r="1173" spans="1:5" x14ac:dyDescent="0.5">
      <c r="A1173" t="s">
        <v>8219</v>
      </c>
      <c r="B1173">
        <v>25</v>
      </c>
      <c r="D1173" t="s">
        <v>8221</v>
      </c>
      <c r="E1173">
        <v>1</v>
      </c>
    </row>
    <row r="1174" spans="1:5" x14ac:dyDescent="0.5">
      <c r="A1174" t="s">
        <v>8219</v>
      </c>
      <c r="B1174">
        <v>29</v>
      </c>
      <c r="D1174" t="s">
        <v>8221</v>
      </c>
      <c r="E1174">
        <v>14</v>
      </c>
    </row>
    <row r="1175" spans="1:5" x14ac:dyDescent="0.5">
      <c r="A1175" t="s">
        <v>8219</v>
      </c>
      <c r="B1175">
        <v>43</v>
      </c>
      <c r="D1175" t="s">
        <v>8221</v>
      </c>
      <c r="E1175">
        <v>42</v>
      </c>
    </row>
    <row r="1176" spans="1:5" x14ac:dyDescent="0.5">
      <c r="A1176" t="s">
        <v>8219</v>
      </c>
      <c r="B1176">
        <v>46</v>
      </c>
      <c r="D1176" t="s">
        <v>8221</v>
      </c>
      <c r="E1176">
        <v>27</v>
      </c>
    </row>
    <row r="1177" spans="1:5" x14ac:dyDescent="0.5">
      <c r="A1177" t="s">
        <v>8219</v>
      </c>
      <c r="B1177">
        <v>27</v>
      </c>
      <c r="D1177" t="s">
        <v>8221</v>
      </c>
      <c r="E1177">
        <v>5</v>
      </c>
    </row>
    <row r="1178" spans="1:5" x14ac:dyDescent="0.5">
      <c r="A1178" t="s">
        <v>8219</v>
      </c>
      <c r="B1178">
        <v>112</v>
      </c>
      <c r="D1178" t="s">
        <v>8221</v>
      </c>
      <c r="E1178">
        <v>13</v>
      </c>
    </row>
    <row r="1179" spans="1:5" x14ac:dyDescent="0.5">
      <c r="A1179" t="s">
        <v>8219</v>
      </c>
      <c r="B1179">
        <v>34</v>
      </c>
      <c r="D1179" t="s">
        <v>8221</v>
      </c>
      <c r="E1179">
        <v>12</v>
      </c>
    </row>
    <row r="1180" spans="1:5" x14ac:dyDescent="0.5">
      <c r="A1180" t="s">
        <v>8219</v>
      </c>
      <c r="B1180">
        <v>145</v>
      </c>
      <c r="D1180" t="s">
        <v>8221</v>
      </c>
      <c r="E1180">
        <v>90</v>
      </c>
    </row>
    <row r="1181" spans="1:5" x14ac:dyDescent="0.5">
      <c r="A1181" t="s">
        <v>8219</v>
      </c>
      <c r="B1181">
        <v>19</v>
      </c>
      <c r="D1181" t="s">
        <v>8221</v>
      </c>
      <c r="E1181">
        <v>2</v>
      </c>
    </row>
    <row r="1182" spans="1:5" x14ac:dyDescent="0.5">
      <c r="A1182" t="s">
        <v>8219</v>
      </c>
      <c r="B1182">
        <v>288</v>
      </c>
      <c r="D1182" t="s">
        <v>8221</v>
      </c>
      <c r="E1182">
        <v>5</v>
      </c>
    </row>
    <row r="1183" spans="1:5" x14ac:dyDescent="0.5">
      <c r="A1183" t="s">
        <v>8219</v>
      </c>
      <c r="B1183">
        <v>14</v>
      </c>
      <c r="D1183" t="s">
        <v>8221</v>
      </c>
      <c r="E1183">
        <v>31</v>
      </c>
    </row>
    <row r="1184" spans="1:5" x14ac:dyDescent="0.5">
      <c r="A1184" t="s">
        <v>8219</v>
      </c>
      <c r="B1184">
        <v>7</v>
      </c>
      <c r="D1184" t="s">
        <v>8221</v>
      </c>
      <c r="E1184">
        <v>4</v>
      </c>
    </row>
    <row r="1185" spans="1:5" x14ac:dyDescent="0.5">
      <c r="A1185" t="s">
        <v>8219</v>
      </c>
      <c r="B1185">
        <v>211</v>
      </c>
      <c r="D1185" t="s">
        <v>8221</v>
      </c>
      <c r="E1185">
        <v>29</v>
      </c>
    </row>
    <row r="1186" spans="1:5" x14ac:dyDescent="0.5">
      <c r="A1186" t="s">
        <v>8219</v>
      </c>
      <c r="B1186">
        <v>85</v>
      </c>
      <c r="D1186" t="s">
        <v>8221</v>
      </c>
      <c r="E1186">
        <v>2</v>
      </c>
    </row>
    <row r="1187" spans="1:5" x14ac:dyDescent="0.5">
      <c r="A1187" t="s">
        <v>8219</v>
      </c>
      <c r="B1187">
        <v>103</v>
      </c>
      <c r="D1187" t="s">
        <v>8221</v>
      </c>
      <c r="E1187">
        <v>114</v>
      </c>
    </row>
    <row r="1188" spans="1:5" x14ac:dyDescent="0.5">
      <c r="A1188" t="s">
        <v>8219</v>
      </c>
      <c r="B1188">
        <v>113</v>
      </c>
      <c r="D1188" t="s">
        <v>8221</v>
      </c>
      <c r="E1188">
        <v>1</v>
      </c>
    </row>
    <row r="1189" spans="1:5" x14ac:dyDescent="0.5">
      <c r="A1189" t="s">
        <v>8219</v>
      </c>
      <c r="B1189">
        <v>167</v>
      </c>
      <c r="D1189" t="s">
        <v>8221</v>
      </c>
      <c r="E1189">
        <v>76</v>
      </c>
    </row>
    <row r="1190" spans="1:5" x14ac:dyDescent="0.5">
      <c r="A1190" t="s">
        <v>8219</v>
      </c>
      <c r="B1190">
        <v>73</v>
      </c>
      <c r="D1190" t="s">
        <v>8221</v>
      </c>
      <c r="E1190">
        <v>9</v>
      </c>
    </row>
    <row r="1191" spans="1:5" x14ac:dyDescent="0.5">
      <c r="A1191" t="s">
        <v>8219</v>
      </c>
      <c r="B1191">
        <v>75</v>
      </c>
      <c r="D1191" t="s">
        <v>8221</v>
      </c>
      <c r="E1191">
        <v>37</v>
      </c>
    </row>
    <row r="1192" spans="1:5" x14ac:dyDescent="0.5">
      <c r="A1192" t="s">
        <v>8219</v>
      </c>
      <c r="B1192">
        <v>614</v>
      </c>
      <c r="D1192" t="s">
        <v>8221</v>
      </c>
      <c r="E1192">
        <v>0</v>
      </c>
    </row>
    <row r="1193" spans="1:5" x14ac:dyDescent="0.5">
      <c r="A1193" t="s">
        <v>8219</v>
      </c>
      <c r="B1193">
        <v>107</v>
      </c>
      <c r="D1193" t="s">
        <v>8221</v>
      </c>
      <c r="E1193">
        <v>1</v>
      </c>
    </row>
    <row r="1194" spans="1:5" x14ac:dyDescent="0.5">
      <c r="A1194" t="s">
        <v>8219</v>
      </c>
      <c r="B1194">
        <v>1224</v>
      </c>
      <c r="D1194" t="s">
        <v>8221</v>
      </c>
      <c r="E1194">
        <v>10</v>
      </c>
    </row>
    <row r="1195" spans="1:5" x14ac:dyDescent="0.5">
      <c r="A1195" t="s">
        <v>8219</v>
      </c>
      <c r="B1195">
        <v>104</v>
      </c>
      <c r="D1195" t="s">
        <v>8221</v>
      </c>
      <c r="E1195">
        <v>1</v>
      </c>
    </row>
    <row r="1196" spans="1:5" x14ac:dyDescent="0.5">
      <c r="A1196" t="s">
        <v>8219</v>
      </c>
      <c r="B1196">
        <v>79</v>
      </c>
      <c r="D1196" t="s">
        <v>8221</v>
      </c>
      <c r="E1196">
        <v>2</v>
      </c>
    </row>
    <row r="1197" spans="1:5" x14ac:dyDescent="0.5">
      <c r="A1197" t="s">
        <v>8219</v>
      </c>
      <c r="B1197">
        <v>157</v>
      </c>
      <c r="D1197" t="s">
        <v>8221</v>
      </c>
      <c r="E1197">
        <v>1</v>
      </c>
    </row>
    <row r="1198" spans="1:5" x14ac:dyDescent="0.5">
      <c r="A1198" t="s">
        <v>8219</v>
      </c>
      <c r="B1198">
        <v>50</v>
      </c>
      <c r="D1198" t="s">
        <v>8221</v>
      </c>
      <c r="E1198">
        <v>10</v>
      </c>
    </row>
    <row r="1199" spans="1:5" x14ac:dyDescent="0.5">
      <c r="A1199" t="s">
        <v>8219</v>
      </c>
      <c r="B1199">
        <v>64</v>
      </c>
      <c r="D1199" t="s">
        <v>8221</v>
      </c>
      <c r="E1199">
        <v>9</v>
      </c>
    </row>
    <row r="1200" spans="1:5" x14ac:dyDescent="0.5">
      <c r="A1200" t="s">
        <v>8219</v>
      </c>
      <c r="B1200">
        <v>200</v>
      </c>
      <c r="D1200" t="s">
        <v>8221</v>
      </c>
      <c r="E1200">
        <v>19</v>
      </c>
    </row>
    <row r="1201" spans="1:5" x14ac:dyDescent="0.5">
      <c r="A1201" t="s">
        <v>8219</v>
      </c>
      <c r="B1201">
        <v>22</v>
      </c>
      <c r="D1201" t="s">
        <v>8221</v>
      </c>
      <c r="E1201">
        <v>0</v>
      </c>
    </row>
    <row r="1202" spans="1:5" x14ac:dyDescent="0.5">
      <c r="A1202" t="s">
        <v>8219</v>
      </c>
      <c r="B1202">
        <v>163</v>
      </c>
      <c r="D1202" t="s">
        <v>8221</v>
      </c>
      <c r="E1202">
        <v>4</v>
      </c>
    </row>
    <row r="1203" spans="1:5" x14ac:dyDescent="0.5">
      <c r="A1203" t="s">
        <v>8219</v>
      </c>
      <c r="B1203">
        <v>77</v>
      </c>
      <c r="D1203" t="s">
        <v>8221</v>
      </c>
      <c r="E1203">
        <v>8</v>
      </c>
    </row>
    <row r="1204" spans="1:5" x14ac:dyDescent="0.5">
      <c r="A1204" t="s">
        <v>8219</v>
      </c>
      <c r="B1204">
        <v>89</v>
      </c>
      <c r="D1204" t="s">
        <v>8221</v>
      </c>
      <c r="E1204">
        <v>24</v>
      </c>
    </row>
    <row r="1205" spans="1:5" x14ac:dyDescent="0.5">
      <c r="A1205" t="s">
        <v>8219</v>
      </c>
      <c r="B1205">
        <v>3355</v>
      </c>
      <c r="D1205" t="s">
        <v>8221</v>
      </c>
      <c r="E1205">
        <v>0</v>
      </c>
    </row>
    <row r="1206" spans="1:5" x14ac:dyDescent="0.5">
      <c r="A1206" t="s">
        <v>8219</v>
      </c>
      <c r="B1206">
        <v>537</v>
      </c>
      <c r="D1206" t="s">
        <v>8221</v>
      </c>
      <c r="E1206">
        <v>39</v>
      </c>
    </row>
    <row r="1207" spans="1:5" x14ac:dyDescent="0.5">
      <c r="A1207" t="s">
        <v>8219</v>
      </c>
      <c r="B1207">
        <v>125</v>
      </c>
      <c r="D1207" t="s">
        <v>8221</v>
      </c>
      <c r="E1207">
        <v>6</v>
      </c>
    </row>
    <row r="1208" spans="1:5" x14ac:dyDescent="0.5">
      <c r="A1208" t="s">
        <v>8219</v>
      </c>
      <c r="B1208">
        <v>163</v>
      </c>
      <c r="D1208" t="s">
        <v>8221</v>
      </c>
      <c r="E1208">
        <v>4</v>
      </c>
    </row>
    <row r="1209" spans="1:5" x14ac:dyDescent="0.5">
      <c r="A1209" t="s">
        <v>8219</v>
      </c>
      <c r="B1209">
        <v>283</v>
      </c>
      <c r="D1209" t="s">
        <v>8221</v>
      </c>
      <c r="E1209">
        <v>3</v>
      </c>
    </row>
    <row r="1210" spans="1:5" x14ac:dyDescent="0.5">
      <c r="A1210" t="s">
        <v>8219</v>
      </c>
      <c r="B1210">
        <v>352</v>
      </c>
      <c r="D1210" t="s">
        <v>8221</v>
      </c>
      <c r="E1210">
        <v>53</v>
      </c>
    </row>
    <row r="1211" spans="1:5" x14ac:dyDescent="0.5">
      <c r="A1211" t="s">
        <v>8219</v>
      </c>
      <c r="B1211">
        <v>94</v>
      </c>
      <c r="D1211" t="s">
        <v>8221</v>
      </c>
      <c r="E1211">
        <v>1</v>
      </c>
    </row>
    <row r="1212" spans="1:5" x14ac:dyDescent="0.5">
      <c r="A1212" t="s">
        <v>8219</v>
      </c>
      <c r="B1212">
        <v>67</v>
      </c>
      <c r="D1212" t="s">
        <v>8221</v>
      </c>
      <c r="E1212">
        <v>2</v>
      </c>
    </row>
    <row r="1213" spans="1:5" x14ac:dyDescent="0.5">
      <c r="A1213" t="s">
        <v>8219</v>
      </c>
      <c r="B1213">
        <v>221</v>
      </c>
      <c r="D1213" t="s">
        <v>8221</v>
      </c>
      <c r="E1213">
        <v>25</v>
      </c>
    </row>
    <row r="1214" spans="1:5" x14ac:dyDescent="0.5">
      <c r="A1214" t="s">
        <v>8219</v>
      </c>
      <c r="B1214">
        <v>2165</v>
      </c>
      <c r="D1214" t="s">
        <v>8221</v>
      </c>
      <c r="E1214">
        <v>6</v>
      </c>
    </row>
    <row r="1215" spans="1:5" x14ac:dyDescent="0.5">
      <c r="A1215" t="s">
        <v>8219</v>
      </c>
      <c r="B1215">
        <v>179</v>
      </c>
      <c r="D1215" t="s">
        <v>8221</v>
      </c>
      <c r="E1215">
        <v>0</v>
      </c>
    </row>
    <row r="1216" spans="1:5" x14ac:dyDescent="0.5">
      <c r="A1216" t="s">
        <v>8219</v>
      </c>
      <c r="B1216">
        <v>123</v>
      </c>
      <c r="D1216" t="s">
        <v>8221</v>
      </c>
      <c r="E1216">
        <v>12</v>
      </c>
    </row>
    <row r="1217" spans="1:5" x14ac:dyDescent="0.5">
      <c r="A1217" t="s">
        <v>8219</v>
      </c>
      <c r="B1217">
        <v>1104</v>
      </c>
      <c r="D1217" t="s">
        <v>8221</v>
      </c>
      <c r="E1217">
        <v>0</v>
      </c>
    </row>
    <row r="1218" spans="1:5" x14ac:dyDescent="0.5">
      <c r="A1218" t="s">
        <v>8219</v>
      </c>
      <c r="B1218">
        <v>403</v>
      </c>
      <c r="D1218" t="s">
        <v>8221</v>
      </c>
      <c r="E1218">
        <v>36</v>
      </c>
    </row>
    <row r="1219" spans="1:5" x14ac:dyDescent="0.5">
      <c r="A1219" t="s">
        <v>8219</v>
      </c>
      <c r="B1219">
        <v>109</v>
      </c>
      <c r="D1219" t="s">
        <v>8221</v>
      </c>
      <c r="E1219">
        <v>0</v>
      </c>
    </row>
    <row r="1220" spans="1:5" x14ac:dyDescent="0.5">
      <c r="A1220" t="s">
        <v>8219</v>
      </c>
      <c r="B1220">
        <v>372</v>
      </c>
      <c r="D1220" t="s">
        <v>8221</v>
      </c>
      <c r="E1220">
        <v>2</v>
      </c>
    </row>
    <row r="1221" spans="1:5" x14ac:dyDescent="0.5">
      <c r="A1221" t="s">
        <v>8219</v>
      </c>
      <c r="B1221">
        <v>311</v>
      </c>
      <c r="D1221" t="s">
        <v>8221</v>
      </c>
      <c r="E1221">
        <v>1</v>
      </c>
    </row>
    <row r="1222" spans="1:5" x14ac:dyDescent="0.5">
      <c r="A1222" t="s">
        <v>8219</v>
      </c>
      <c r="B1222">
        <v>61</v>
      </c>
      <c r="D1222" t="s">
        <v>8221</v>
      </c>
      <c r="E1222">
        <v>59</v>
      </c>
    </row>
    <row r="1223" spans="1:5" x14ac:dyDescent="0.5">
      <c r="A1223" t="s">
        <v>8219</v>
      </c>
      <c r="B1223">
        <v>115</v>
      </c>
      <c r="D1223" t="s">
        <v>8221</v>
      </c>
      <c r="E1223">
        <v>1</v>
      </c>
    </row>
    <row r="1224" spans="1:5" x14ac:dyDescent="0.5">
      <c r="A1224" t="s">
        <v>8219</v>
      </c>
      <c r="B1224">
        <v>111</v>
      </c>
      <c r="D1224" t="s">
        <v>8221</v>
      </c>
      <c r="E1224">
        <v>31</v>
      </c>
    </row>
    <row r="1225" spans="1:5" x14ac:dyDescent="0.5">
      <c r="A1225" t="s">
        <v>8219</v>
      </c>
      <c r="B1225">
        <v>337</v>
      </c>
      <c r="D1225" t="s">
        <v>8221</v>
      </c>
      <c r="E1225">
        <v>18</v>
      </c>
    </row>
    <row r="1226" spans="1:5" x14ac:dyDescent="0.5">
      <c r="A1226" t="s">
        <v>8219</v>
      </c>
      <c r="B1226">
        <v>9</v>
      </c>
      <c r="D1226" t="s">
        <v>8221</v>
      </c>
      <c r="E1226">
        <v>10</v>
      </c>
    </row>
    <row r="1227" spans="1:5" x14ac:dyDescent="0.5">
      <c r="A1227" t="s">
        <v>8219</v>
      </c>
      <c r="B1227">
        <v>120</v>
      </c>
      <c r="D1227" t="s">
        <v>8221</v>
      </c>
      <c r="E1227">
        <v>0</v>
      </c>
    </row>
    <row r="1228" spans="1:5" x14ac:dyDescent="0.5">
      <c r="A1228" t="s">
        <v>8219</v>
      </c>
      <c r="B1228">
        <v>102</v>
      </c>
      <c r="D1228" t="s">
        <v>8221</v>
      </c>
      <c r="E1228">
        <v>14</v>
      </c>
    </row>
    <row r="1229" spans="1:5" x14ac:dyDescent="0.5">
      <c r="A1229" t="s">
        <v>8219</v>
      </c>
      <c r="B1229">
        <v>186</v>
      </c>
      <c r="D1229" t="s">
        <v>8221</v>
      </c>
      <c r="E1229">
        <v>2</v>
      </c>
    </row>
    <row r="1230" spans="1:5" x14ac:dyDescent="0.5">
      <c r="A1230" t="s">
        <v>8219</v>
      </c>
      <c r="B1230">
        <v>15</v>
      </c>
      <c r="D1230" t="s">
        <v>8221</v>
      </c>
      <c r="E1230">
        <v>1</v>
      </c>
    </row>
    <row r="1231" spans="1:5" x14ac:dyDescent="0.5">
      <c r="A1231" t="s">
        <v>8219</v>
      </c>
      <c r="B1231">
        <v>67</v>
      </c>
      <c r="D1231" t="s">
        <v>8221</v>
      </c>
      <c r="E1231">
        <v>3</v>
      </c>
    </row>
    <row r="1232" spans="1:5" x14ac:dyDescent="0.5">
      <c r="A1232" t="s">
        <v>8219</v>
      </c>
      <c r="B1232">
        <v>130</v>
      </c>
      <c r="D1232" t="s">
        <v>8221</v>
      </c>
      <c r="E1232">
        <v>0</v>
      </c>
    </row>
    <row r="1233" spans="1:5" x14ac:dyDescent="0.5">
      <c r="A1233" t="s">
        <v>8219</v>
      </c>
      <c r="B1233">
        <v>16</v>
      </c>
      <c r="D1233" t="s">
        <v>8221</v>
      </c>
      <c r="E1233">
        <v>2</v>
      </c>
    </row>
    <row r="1234" spans="1:5" x14ac:dyDescent="0.5">
      <c r="A1234" t="s">
        <v>8219</v>
      </c>
      <c r="B1234">
        <v>67</v>
      </c>
      <c r="D1234" t="s">
        <v>8221</v>
      </c>
      <c r="E1234">
        <v>0</v>
      </c>
    </row>
    <row r="1235" spans="1:5" x14ac:dyDescent="0.5">
      <c r="A1235" t="s">
        <v>8219</v>
      </c>
      <c r="B1235">
        <v>124</v>
      </c>
      <c r="D1235" t="s">
        <v>8221</v>
      </c>
      <c r="E1235">
        <v>12</v>
      </c>
    </row>
    <row r="1236" spans="1:5" x14ac:dyDescent="0.5">
      <c r="A1236" t="s">
        <v>8219</v>
      </c>
      <c r="B1236">
        <v>80</v>
      </c>
      <c r="D1236" t="s">
        <v>8221</v>
      </c>
      <c r="E1236">
        <v>1</v>
      </c>
    </row>
    <row r="1237" spans="1:5" x14ac:dyDescent="0.5">
      <c r="A1237" t="s">
        <v>8219</v>
      </c>
      <c r="B1237">
        <v>282</v>
      </c>
      <c r="D1237" t="s">
        <v>8221</v>
      </c>
      <c r="E1237">
        <v>8</v>
      </c>
    </row>
    <row r="1238" spans="1:5" x14ac:dyDescent="0.5">
      <c r="A1238" t="s">
        <v>8219</v>
      </c>
      <c r="B1238">
        <v>68</v>
      </c>
      <c r="D1238" t="s">
        <v>8221</v>
      </c>
      <c r="E1238">
        <v>2</v>
      </c>
    </row>
    <row r="1239" spans="1:5" x14ac:dyDescent="0.5">
      <c r="A1239" t="s">
        <v>8219</v>
      </c>
      <c r="B1239">
        <v>86</v>
      </c>
      <c r="D1239" t="s">
        <v>8221</v>
      </c>
      <c r="E1239">
        <v>31</v>
      </c>
    </row>
    <row r="1240" spans="1:5" x14ac:dyDescent="0.5">
      <c r="A1240" t="s">
        <v>8219</v>
      </c>
      <c r="B1240">
        <v>115</v>
      </c>
      <c r="D1240" t="s">
        <v>8221</v>
      </c>
      <c r="E1240">
        <v>5</v>
      </c>
    </row>
    <row r="1241" spans="1:5" x14ac:dyDescent="0.5">
      <c r="A1241" t="s">
        <v>8219</v>
      </c>
      <c r="B1241">
        <v>75</v>
      </c>
      <c r="D1241" t="s">
        <v>8221</v>
      </c>
      <c r="E1241">
        <v>1</v>
      </c>
    </row>
    <row r="1242" spans="1:5" x14ac:dyDescent="0.5">
      <c r="A1242" t="s">
        <v>8219</v>
      </c>
      <c r="B1242">
        <v>43</v>
      </c>
      <c r="D1242" t="s">
        <v>8221</v>
      </c>
      <c r="E1242">
        <v>12</v>
      </c>
    </row>
    <row r="1243" spans="1:5" x14ac:dyDescent="0.5">
      <c r="A1243" t="s">
        <v>8219</v>
      </c>
      <c r="B1243">
        <v>48</v>
      </c>
      <c r="D1243" t="s">
        <v>8221</v>
      </c>
      <c r="E1243">
        <v>4</v>
      </c>
    </row>
    <row r="1244" spans="1:5" x14ac:dyDescent="0.5">
      <c r="A1244" t="s">
        <v>8219</v>
      </c>
      <c r="B1244">
        <v>52</v>
      </c>
      <c r="D1244" t="s">
        <v>8221</v>
      </c>
      <c r="E1244">
        <v>0</v>
      </c>
    </row>
    <row r="1245" spans="1:5" x14ac:dyDescent="0.5">
      <c r="A1245" t="s">
        <v>8219</v>
      </c>
      <c r="B1245">
        <v>43</v>
      </c>
      <c r="D1245" t="s">
        <v>8221</v>
      </c>
      <c r="E1245">
        <v>7</v>
      </c>
    </row>
    <row r="1246" spans="1:5" x14ac:dyDescent="0.5">
      <c r="A1246" t="s">
        <v>8219</v>
      </c>
      <c r="B1246">
        <v>58</v>
      </c>
      <c r="D1246" t="s">
        <v>8221</v>
      </c>
      <c r="E1246">
        <v>2</v>
      </c>
    </row>
    <row r="1247" spans="1:5" x14ac:dyDescent="0.5">
      <c r="A1247" t="s">
        <v>8219</v>
      </c>
      <c r="B1247">
        <v>47</v>
      </c>
      <c r="D1247" t="s">
        <v>8221</v>
      </c>
      <c r="E1247">
        <v>1</v>
      </c>
    </row>
    <row r="1248" spans="1:5" x14ac:dyDescent="0.5">
      <c r="A1248" t="s">
        <v>8219</v>
      </c>
      <c r="B1248">
        <v>36</v>
      </c>
      <c r="D1248" t="s">
        <v>8221</v>
      </c>
      <c r="E1248">
        <v>4</v>
      </c>
    </row>
    <row r="1249" spans="1:5" x14ac:dyDescent="0.5">
      <c r="A1249" t="s">
        <v>8219</v>
      </c>
      <c r="B1249">
        <v>17</v>
      </c>
      <c r="D1249" t="s">
        <v>8221</v>
      </c>
      <c r="E1249">
        <v>6</v>
      </c>
    </row>
    <row r="1250" spans="1:5" x14ac:dyDescent="0.5">
      <c r="A1250" t="s">
        <v>8219</v>
      </c>
      <c r="B1250">
        <v>104</v>
      </c>
      <c r="D1250" t="s">
        <v>8221</v>
      </c>
      <c r="E1250">
        <v>8</v>
      </c>
    </row>
    <row r="1251" spans="1:5" x14ac:dyDescent="0.5">
      <c r="A1251" t="s">
        <v>8219</v>
      </c>
      <c r="B1251">
        <v>47</v>
      </c>
      <c r="D1251" t="s">
        <v>8221</v>
      </c>
      <c r="E1251">
        <v>14</v>
      </c>
    </row>
    <row r="1252" spans="1:5" x14ac:dyDescent="0.5">
      <c r="A1252" t="s">
        <v>8219</v>
      </c>
      <c r="B1252">
        <v>38</v>
      </c>
      <c r="D1252" t="s">
        <v>8221</v>
      </c>
      <c r="E1252">
        <v>0</v>
      </c>
    </row>
    <row r="1253" spans="1:5" x14ac:dyDescent="0.5">
      <c r="A1253" t="s">
        <v>8219</v>
      </c>
      <c r="B1253">
        <v>81</v>
      </c>
      <c r="D1253" t="s">
        <v>8221</v>
      </c>
      <c r="E1253">
        <v>4</v>
      </c>
    </row>
    <row r="1254" spans="1:5" x14ac:dyDescent="0.5">
      <c r="A1254" t="s">
        <v>8219</v>
      </c>
      <c r="B1254">
        <v>55</v>
      </c>
      <c r="D1254" t="s">
        <v>8221</v>
      </c>
      <c r="E1254">
        <v>0</v>
      </c>
    </row>
    <row r="1255" spans="1:5" x14ac:dyDescent="0.5">
      <c r="A1255" t="s">
        <v>8219</v>
      </c>
      <c r="B1255">
        <v>41</v>
      </c>
      <c r="D1255" t="s">
        <v>8221</v>
      </c>
      <c r="E1255">
        <v>0</v>
      </c>
    </row>
    <row r="1256" spans="1:5" x14ac:dyDescent="0.5">
      <c r="A1256" t="s">
        <v>8219</v>
      </c>
      <c r="B1256">
        <v>79</v>
      </c>
      <c r="D1256" t="s">
        <v>8221</v>
      </c>
      <c r="E1256">
        <v>1</v>
      </c>
    </row>
    <row r="1257" spans="1:5" x14ac:dyDescent="0.5">
      <c r="A1257" t="s">
        <v>8219</v>
      </c>
      <c r="B1257">
        <v>16</v>
      </c>
      <c r="D1257" t="s">
        <v>8221</v>
      </c>
      <c r="E1257">
        <v>1</v>
      </c>
    </row>
    <row r="1258" spans="1:5" x14ac:dyDescent="0.5">
      <c r="A1258" t="s">
        <v>8219</v>
      </c>
      <c r="B1258">
        <v>8</v>
      </c>
      <c r="D1258" t="s">
        <v>8221</v>
      </c>
      <c r="E1258">
        <v>1</v>
      </c>
    </row>
    <row r="1259" spans="1:5" x14ac:dyDescent="0.5">
      <c r="A1259" t="s">
        <v>8219</v>
      </c>
      <c r="B1259">
        <v>95</v>
      </c>
      <c r="D1259" t="s">
        <v>8221</v>
      </c>
      <c r="E1259">
        <v>1</v>
      </c>
    </row>
    <row r="1260" spans="1:5" x14ac:dyDescent="0.5">
      <c r="A1260" t="s">
        <v>8219</v>
      </c>
      <c r="B1260">
        <v>25</v>
      </c>
      <c r="D1260" t="s">
        <v>8221</v>
      </c>
      <c r="E1260">
        <v>4</v>
      </c>
    </row>
    <row r="1261" spans="1:5" x14ac:dyDescent="0.5">
      <c r="A1261" t="s">
        <v>8219</v>
      </c>
      <c r="B1261">
        <v>19</v>
      </c>
      <c r="D1261" t="s">
        <v>8221</v>
      </c>
      <c r="E1261">
        <v>0</v>
      </c>
    </row>
    <row r="1262" spans="1:5" x14ac:dyDescent="0.5">
      <c r="A1262" t="s">
        <v>8219</v>
      </c>
      <c r="B1262">
        <v>90</v>
      </c>
      <c r="D1262" t="s">
        <v>8221</v>
      </c>
      <c r="E1262">
        <v>0</v>
      </c>
    </row>
    <row r="1263" spans="1:5" x14ac:dyDescent="0.5">
      <c r="A1263" t="s">
        <v>8219</v>
      </c>
      <c r="B1263">
        <v>41</v>
      </c>
      <c r="D1263" t="s">
        <v>8221</v>
      </c>
      <c r="E1263">
        <v>2</v>
      </c>
    </row>
    <row r="1264" spans="1:5" x14ac:dyDescent="0.5">
      <c r="A1264" t="s">
        <v>8219</v>
      </c>
      <c r="B1264">
        <v>30</v>
      </c>
      <c r="D1264" t="s">
        <v>8221</v>
      </c>
      <c r="E1264">
        <v>24</v>
      </c>
    </row>
    <row r="1265" spans="1:5" x14ac:dyDescent="0.5">
      <c r="A1265" t="s">
        <v>8219</v>
      </c>
      <c r="B1265">
        <v>38</v>
      </c>
      <c r="D1265" t="s">
        <v>8221</v>
      </c>
      <c r="E1265">
        <v>1</v>
      </c>
    </row>
    <row r="1266" spans="1:5" x14ac:dyDescent="0.5">
      <c r="A1266" t="s">
        <v>8219</v>
      </c>
      <c r="B1266">
        <v>65</v>
      </c>
      <c r="D1266" t="s">
        <v>8221</v>
      </c>
      <c r="E1266">
        <v>2</v>
      </c>
    </row>
    <row r="1267" spans="1:5" x14ac:dyDescent="0.5">
      <c r="A1267" t="s">
        <v>8219</v>
      </c>
      <c r="B1267">
        <v>75</v>
      </c>
      <c r="D1267" t="s">
        <v>8221</v>
      </c>
      <c r="E1267">
        <v>1</v>
      </c>
    </row>
    <row r="1268" spans="1:5" x14ac:dyDescent="0.5">
      <c r="A1268" t="s">
        <v>8219</v>
      </c>
      <c r="B1268">
        <v>16</v>
      </c>
      <c r="D1268" t="s">
        <v>8221</v>
      </c>
      <c r="E1268">
        <v>37</v>
      </c>
    </row>
    <row r="1269" spans="1:5" x14ac:dyDescent="0.5">
      <c r="A1269" t="s">
        <v>8219</v>
      </c>
      <c r="B1269">
        <v>10</v>
      </c>
      <c r="D1269" t="s">
        <v>8221</v>
      </c>
      <c r="E1269">
        <v>5</v>
      </c>
    </row>
    <row r="1270" spans="1:5" x14ac:dyDescent="0.5">
      <c r="A1270" t="s">
        <v>8219</v>
      </c>
      <c r="B1270">
        <v>27</v>
      </c>
      <c r="D1270" t="s">
        <v>8221</v>
      </c>
      <c r="E1270">
        <v>4</v>
      </c>
    </row>
    <row r="1271" spans="1:5" x14ac:dyDescent="0.5">
      <c r="A1271" t="s">
        <v>8219</v>
      </c>
      <c r="B1271">
        <v>259</v>
      </c>
      <c r="D1271" t="s">
        <v>8221</v>
      </c>
      <c r="E1271">
        <v>16</v>
      </c>
    </row>
    <row r="1272" spans="1:5" x14ac:dyDescent="0.5">
      <c r="A1272" t="s">
        <v>8219</v>
      </c>
      <c r="B1272">
        <v>39</v>
      </c>
      <c r="D1272" t="s">
        <v>8221</v>
      </c>
      <c r="E1272">
        <v>9</v>
      </c>
    </row>
    <row r="1273" spans="1:5" x14ac:dyDescent="0.5">
      <c r="A1273" t="s">
        <v>8219</v>
      </c>
      <c r="B1273">
        <v>42</v>
      </c>
      <c r="D1273" t="s">
        <v>8221</v>
      </c>
      <c r="E1273">
        <v>0</v>
      </c>
    </row>
    <row r="1274" spans="1:5" x14ac:dyDescent="0.5">
      <c r="A1274" t="s">
        <v>8219</v>
      </c>
      <c r="B1274">
        <v>10</v>
      </c>
      <c r="D1274" t="s">
        <v>8221</v>
      </c>
      <c r="E1274">
        <v>40</v>
      </c>
    </row>
    <row r="1275" spans="1:5" x14ac:dyDescent="0.5">
      <c r="A1275" t="s">
        <v>8219</v>
      </c>
      <c r="B1275">
        <v>56</v>
      </c>
      <c r="D1275" t="s">
        <v>8221</v>
      </c>
      <c r="E1275">
        <v>0</v>
      </c>
    </row>
    <row r="1276" spans="1:5" x14ac:dyDescent="0.5">
      <c r="A1276" t="s">
        <v>8219</v>
      </c>
      <c r="B1276">
        <v>20</v>
      </c>
      <c r="D1276" t="s">
        <v>8221</v>
      </c>
      <c r="E1276">
        <v>2</v>
      </c>
    </row>
    <row r="1277" spans="1:5" x14ac:dyDescent="0.5">
      <c r="A1277" t="s">
        <v>8219</v>
      </c>
      <c r="B1277">
        <v>170</v>
      </c>
      <c r="D1277" t="s">
        <v>8221</v>
      </c>
      <c r="E1277">
        <v>1</v>
      </c>
    </row>
    <row r="1278" spans="1:5" x14ac:dyDescent="0.5">
      <c r="A1278" t="s">
        <v>8219</v>
      </c>
      <c r="B1278">
        <v>29</v>
      </c>
      <c r="D1278" t="s">
        <v>8221</v>
      </c>
      <c r="E1278">
        <v>9</v>
      </c>
    </row>
    <row r="1279" spans="1:5" x14ac:dyDescent="0.5">
      <c r="A1279" t="s">
        <v>8219</v>
      </c>
      <c r="B1279">
        <v>132</v>
      </c>
      <c r="D1279" t="s">
        <v>8221</v>
      </c>
      <c r="E1279">
        <v>34</v>
      </c>
    </row>
    <row r="1280" spans="1:5" x14ac:dyDescent="0.5">
      <c r="A1280" t="s">
        <v>8219</v>
      </c>
      <c r="B1280">
        <v>27</v>
      </c>
      <c r="D1280" t="s">
        <v>8221</v>
      </c>
      <c r="E1280">
        <v>23</v>
      </c>
    </row>
    <row r="1281" spans="1:5" x14ac:dyDescent="0.5">
      <c r="A1281" t="s">
        <v>8219</v>
      </c>
      <c r="B1281">
        <v>26</v>
      </c>
      <c r="D1281" t="s">
        <v>8221</v>
      </c>
      <c r="E1281">
        <v>19</v>
      </c>
    </row>
    <row r="1282" spans="1:5" x14ac:dyDescent="0.5">
      <c r="A1282" t="s">
        <v>8219</v>
      </c>
      <c r="B1282">
        <v>43</v>
      </c>
      <c r="D1282" t="s">
        <v>8221</v>
      </c>
      <c r="E1282">
        <v>50</v>
      </c>
    </row>
    <row r="1283" spans="1:5" x14ac:dyDescent="0.5">
      <c r="A1283" t="s">
        <v>8219</v>
      </c>
      <c r="B1283">
        <v>80</v>
      </c>
      <c r="D1283" t="s">
        <v>8221</v>
      </c>
      <c r="E1283">
        <v>12</v>
      </c>
    </row>
    <row r="1284" spans="1:5" x14ac:dyDescent="0.5">
      <c r="A1284" t="s">
        <v>8219</v>
      </c>
      <c r="B1284">
        <v>33</v>
      </c>
      <c r="D1284" t="s">
        <v>8221</v>
      </c>
      <c r="E1284">
        <v>8</v>
      </c>
    </row>
    <row r="1285" spans="1:5" x14ac:dyDescent="0.5">
      <c r="A1285" t="s">
        <v>8219</v>
      </c>
      <c r="B1285">
        <v>71</v>
      </c>
      <c r="D1285" t="s">
        <v>8221</v>
      </c>
      <c r="E1285">
        <v>9</v>
      </c>
    </row>
    <row r="1286" spans="1:5" x14ac:dyDescent="0.5">
      <c r="A1286" t="s">
        <v>8219</v>
      </c>
      <c r="B1286">
        <v>81</v>
      </c>
      <c r="D1286" t="s">
        <v>8221</v>
      </c>
      <c r="E1286">
        <v>43</v>
      </c>
    </row>
    <row r="1287" spans="1:5" x14ac:dyDescent="0.5">
      <c r="A1287" t="s">
        <v>8219</v>
      </c>
      <c r="B1287">
        <v>76</v>
      </c>
      <c r="D1287" t="s">
        <v>8221</v>
      </c>
      <c r="E1287">
        <v>28</v>
      </c>
    </row>
    <row r="1288" spans="1:5" x14ac:dyDescent="0.5">
      <c r="A1288" t="s">
        <v>8219</v>
      </c>
      <c r="B1288">
        <v>48</v>
      </c>
      <c r="D1288" t="s">
        <v>8221</v>
      </c>
      <c r="E1288">
        <v>4</v>
      </c>
    </row>
    <row r="1289" spans="1:5" x14ac:dyDescent="0.5">
      <c r="A1289" t="s">
        <v>8219</v>
      </c>
      <c r="B1289">
        <v>61</v>
      </c>
      <c r="D1289" t="s">
        <v>8221</v>
      </c>
      <c r="E1289">
        <v>24</v>
      </c>
    </row>
    <row r="1290" spans="1:5" x14ac:dyDescent="0.5">
      <c r="A1290" t="s">
        <v>8219</v>
      </c>
      <c r="B1290">
        <v>60</v>
      </c>
      <c r="D1290" t="s">
        <v>8221</v>
      </c>
      <c r="E1290">
        <v>2</v>
      </c>
    </row>
    <row r="1291" spans="1:5" x14ac:dyDescent="0.5">
      <c r="A1291" t="s">
        <v>8219</v>
      </c>
      <c r="B1291">
        <v>136</v>
      </c>
      <c r="D1291" t="s">
        <v>8221</v>
      </c>
      <c r="E1291">
        <v>2</v>
      </c>
    </row>
    <row r="1292" spans="1:5" x14ac:dyDescent="0.5">
      <c r="A1292" t="s">
        <v>8219</v>
      </c>
      <c r="B1292">
        <v>14</v>
      </c>
      <c r="D1292" t="s">
        <v>8221</v>
      </c>
      <c r="E1292">
        <v>20</v>
      </c>
    </row>
    <row r="1293" spans="1:5" x14ac:dyDescent="0.5">
      <c r="A1293" t="s">
        <v>8219</v>
      </c>
      <c r="B1293">
        <v>78</v>
      </c>
      <c r="D1293" t="s">
        <v>8221</v>
      </c>
      <c r="E1293">
        <v>1</v>
      </c>
    </row>
    <row r="1294" spans="1:5" x14ac:dyDescent="0.5">
      <c r="A1294" t="s">
        <v>8219</v>
      </c>
      <c r="B1294">
        <v>4</v>
      </c>
      <c r="D1294" t="s">
        <v>8221</v>
      </c>
      <c r="E1294">
        <v>1</v>
      </c>
    </row>
    <row r="1295" spans="1:5" x14ac:dyDescent="0.5">
      <c r="A1295" t="s">
        <v>8219</v>
      </c>
      <c r="B1295">
        <v>11</v>
      </c>
      <c r="D1295" t="s">
        <v>8221</v>
      </c>
      <c r="E1295">
        <v>4</v>
      </c>
    </row>
    <row r="1296" spans="1:5" x14ac:dyDescent="0.5">
      <c r="A1296" t="s">
        <v>8219</v>
      </c>
      <c r="B1296">
        <v>185</v>
      </c>
      <c r="D1296" t="s">
        <v>8221</v>
      </c>
      <c r="E1296">
        <v>1</v>
      </c>
    </row>
    <row r="1297" spans="1:5" x14ac:dyDescent="0.5">
      <c r="A1297" t="s">
        <v>8219</v>
      </c>
      <c r="B1297">
        <v>59</v>
      </c>
      <c r="D1297" t="s">
        <v>8221</v>
      </c>
      <c r="E1297">
        <v>1</v>
      </c>
    </row>
    <row r="1298" spans="1:5" x14ac:dyDescent="0.5">
      <c r="A1298" t="s">
        <v>8219</v>
      </c>
      <c r="B1298">
        <v>27</v>
      </c>
      <c r="D1298" t="s">
        <v>8221</v>
      </c>
      <c r="E1298">
        <v>13</v>
      </c>
    </row>
    <row r="1299" spans="1:5" x14ac:dyDescent="0.5">
      <c r="A1299" t="s">
        <v>8219</v>
      </c>
      <c r="B1299">
        <v>63</v>
      </c>
      <c r="D1299" t="s">
        <v>8221</v>
      </c>
      <c r="E1299">
        <v>1</v>
      </c>
    </row>
    <row r="1300" spans="1:5" x14ac:dyDescent="0.5">
      <c r="A1300" t="s">
        <v>8219</v>
      </c>
      <c r="B1300">
        <v>13</v>
      </c>
      <c r="D1300" t="s">
        <v>8221</v>
      </c>
      <c r="E1300">
        <v>1</v>
      </c>
    </row>
    <row r="1301" spans="1:5" x14ac:dyDescent="0.5">
      <c r="A1301" t="s">
        <v>8219</v>
      </c>
      <c r="B1301">
        <v>13</v>
      </c>
      <c r="D1301" t="s">
        <v>8221</v>
      </c>
      <c r="E1301">
        <v>0</v>
      </c>
    </row>
    <row r="1302" spans="1:5" x14ac:dyDescent="0.5">
      <c r="A1302" t="s">
        <v>8219</v>
      </c>
      <c r="B1302">
        <v>57</v>
      </c>
      <c r="D1302" t="s">
        <v>8221</v>
      </c>
      <c r="E1302">
        <v>3</v>
      </c>
    </row>
    <row r="1303" spans="1:5" x14ac:dyDescent="0.5">
      <c r="A1303" t="s">
        <v>8219</v>
      </c>
      <c r="B1303">
        <v>61</v>
      </c>
      <c r="D1303" t="s">
        <v>8221</v>
      </c>
      <c r="E1303">
        <v>14</v>
      </c>
    </row>
    <row r="1304" spans="1:5" x14ac:dyDescent="0.5">
      <c r="A1304" t="s">
        <v>8219</v>
      </c>
      <c r="B1304">
        <v>65</v>
      </c>
      <c r="D1304" t="s">
        <v>8221</v>
      </c>
      <c r="E1304">
        <v>2</v>
      </c>
    </row>
    <row r="1305" spans="1:5" x14ac:dyDescent="0.5">
      <c r="A1305" t="s">
        <v>8219</v>
      </c>
      <c r="B1305">
        <v>134</v>
      </c>
      <c r="D1305" t="s">
        <v>8221</v>
      </c>
      <c r="E1305">
        <v>5</v>
      </c>
    </row>
    <row r="1306" spans="1:5" x14ac:dyDescent="0.5">
      <c r="A1306" t="s">
        <v>8219</v>
      </c>
      <c r="B1306">
        <v>37</v>
      </c>
      <c r="D1306" t="s">
        <v>8221</v>
      </c>
      <c r="E1306">
        <v>14</v>
      </c>
    </row>
    <row r="1307" spans="1:5" x14ac:dyDescent="0.5">
      <c r="A1307" t="s">
        <v>8219</v>
      </c>
      <c r="B1307">
        <v>37</v>
      </c>
      <c r="D1307" t="s">
        <v>8221</v>
      </c>
      <c r="E1307">
        <v>9</v>
      </c>
    </row>
    <row r="1308" spans="1:5" x14ac:dyDescent="0.5">
      <c r="A1308" t="s">
        <v>8219</v>
      </c>
      <c r="B1308">
        <v>150</v>
      </c>
      <c r="D1308" t="s">
        <v>8221</v>
      </c>
      <c r="E1308">
        <v>8</v>
      </c>
    </row>
    <row r="1309" spans="1:5" x14ac:dyDescent="0.5">
      <c r="A1309" t="s">
        <v>8219</v>
      </c>
      <c r="B1309">
        <v>56</v>
      </c>
      <c r="D1309" t="s">
        <v>8221</v>
      </c>
      <c r="E1309">
        <v>7</v>
      </c>
    </row>
    <row r="1310" spans="1:5" x14ac:dyDescent="0.5">
      <c r="A1310" t="s">
        <v>8219</v>
      </c>
      <c r="B1310">
        <v>18</v>
      </c>
      <c r="D1310" t="s">
        <v>8221</v>
      </c>
      <c r="E1310">
        <v>0</v>
      </c>
    </row>
    <row r="1311" spans="1:5" x14ac:dyDescent="0.5">
      <c r="A1311" t="s">
        <v>8219</v>
      </c>
      <c r="B1311">
        <v>60</v>
      </c>
      <c r="D1311" t="s">
        <v>8221</v>
      </c>
      <c r="E1311">
        <v>84</v>
      </c>
    </row>
    <row r="1312" spans="1:5" x14ac:dyDescent="0.5">
      <c r="A1312" t="s">
        <v>8219</v>
      </c>
      <c r="B1312">
        <v>67</v>
      </c>
      <c r="D1312" t="s">
        <v>8221</v>
      </c>
      <c r="E1312">
        <v>11</v>
      </c>
    </row>
    <row r="1313" spans="1:5" x14ac:dyDescent="0.5">
      <c r="A1313" t="s">
        <v>8219</v>
      </c>
      <c r="B1313">
        <v>35</v>
      </c>
      <c r="D1313" t="s">
        <v>8221</v>
      </c>
      <c r="E1313">
        <v>1</v>
      </c>
    </row>
    <row r="1314" spans="1:5" x14ac:dyDescent="0.5">
      <c r="A1314" t="s">
        <v>8219</v>
      </c>
      <c r="B1314">
        <v>34</v>
      </c>
      <c r="D1314" t="s">
        <v>8221</v>
      </c>
      <c r="E1314">
        <v>4</v>
      </c>
    </row>
    <row r="1315" spans="1:5" x14ac:dyDescent="0.5">
      <c r="A1315" t="s">
        <v>8219</v>
      </c>
      <c r="B1315">
        <v>36</v>
      </c>
      <c r="D1315" t="s">
        <v>8221</v>
      </c>
      <c r="E1315">
        <v>10</v>
      </c>
    </row>
    <row r="1316" spans="1:5" x14ac:dyDescent="0.5">
      <c r="A1316" t="s">
        <v>8219</v>
      </c>
      <c r="B1316">
        <v>18</v>
      </c>
      <c r="D1316" t="s">
        <v>8221</v>
      </c>
      <c r="E1316">
        <v>16</v>
      </c>
    </row>
    <row r="1317" spans="1:5" x14ac:dyDescent="0.5">
      <c r="A1317" t="s">
        <v>8219</v>
      </c>
      <c r="B1317">
        <v>25</v>
      </c>
      <c r="D1317" t="s">
        <v>8221</v>
      </c>
      <c r="E1317">
        <v>2</v>
      </c>
    </row>
    <row r="1318" spans="1:5" x14ac:dyDescent="0.5">
      <c r="A1318" t="s">
        <v>8219</v>
      </c>
      <c r="B1318">
        <v>21</v>
      </c>
      <c r="D1318" t="s">
        <v>8221</v>
      </c>
      <c r="E1318">
        <v>5</v>
      </c>
    </row>
    <row r="1319" spans="1:5" x14ac:dyDescent="0.5">
      <c r="A1319" t="s">
        <v>8219</v>
      </c>
      <c r="B1319">
        <v>151</v>
      </c>
      <c r="D1319" t="s">
        <v>8221</v>
      </c>
      <c r="E1319">
        <v>1</v>
      </c>
    </row>
    <row r="1320" spans="1:5" x14ac:dyDescent="0.5">
      <c r="A1320" t="s">
        <v>8219</v>
      </c>
      <c r="B1320">
        <v>489</v>
      </c>
      <c r="D1320" t="s">
        <v>8221</v>
      </c>
      <c r="E1320">
        <v>31</v>
      </c>
    </row>
    <row r="1321" spans="1:5" x14ac:dyDescent="0.5">
      <c r="A1321" t="s">
        <v>8219</v>
      </c>
      <c r="B1321">
        <v>50</v>
      </c>
      <c r="D1321" t="s">
        <v>8221</v>
      </c>
      <c r="E1321">
        <v>0</v>
      </c>
    </row>
    <row r="1322" spans="1:5" x14ac:dyDescent="0.5">
      <c r="A1322" t="s">
        <v>8219</v>
      </c>
      <c r="B1322">
        <v>321</v>
      </c>
      <c r="D1322" t="s">
        <v>8221</v>
      </c>
      <c r="E1322">
        <v>2</v>
      </c>
    </row>
    <row r="1323" spans="1:5" x14ac:dyDescent="0.5">
      <c r="A1323" t="s">
        <v>8219</v>
      </c>
      <c r="B1323">
        <v>1762</v>
      </c>
      <c r="D1323" t="s">
        <v>8221</v>
      </c>
      <c r="E1323">
        <v>7</v>
      </c>
    </row>
    <row r="1324" spans="1:5" x14ac:dyDescent="0.5">
      <c r="A1324" t="s">
        <v>8219</v>
      </c>
      <c r="B1324">
        <v>385</v>
      </c>
      <c r="D1324" t="s">
        <v>8221</v>
      </c>
      <c r="E1324">
        <v>16</v>
      </c>
    </row>
    <row r="1325" spans="1:5" x14ac:dyDescent="0.5">
      <c r="A1325" t="s">
        <v>8219</v>
      </c>
      <c r="B1325">
        <v>398</v>
      </c>
      <c r="D1325" t="s">
        <v>8221</v>
      </c>
      <c r="E1325">
        <v>4</v>
      </c>
    </row>
    <row r="1326" spans="1:5" x14ac:dyDescent="0.5">
      <c r="A1326" t="s">
        <v>8219</v>
      </c>
      <c r="B1326">
        <v>304</v>
      </c>
      <c r="D1326" t="s">
        <v>8221</v>
      </c>
      <c r="E1326">
        <v>4</v>
      </c>
    </row>
    <row r="1327" spans="1:5" x14ac:dyDescent="0.5">
      <c r="A1327" t="s">
        <v>8219</v>
      </c>
      <c r="B1327">
        <v>676</v>
      </c>
      <c r="D1327" t="s">
        <v>8221</v>
      </c>
      <c r="E1327">
        <v>4</v>
      </c>
    </row>
    <row r="1328" spans="1:5" x14ac:dyDescent="0.5">
      <c r="A1328" t="s">
        <v>8219</v>
      </c>
      <c r="B1328">
        <v>577</v>
      </c>
      <c r="D1328" t="s">
        <v>8221</v>
      </c>
      <c r="E1328">
        <v>3</v>
      </c>
    </row>
    <row r="1329" spans="1:5" x14ac:dyDescent="0.5">
      <c r="A1329" t="s">
        <v>8219</v>
      </c>
      <c r="B1329">
        <v>3663</v>
      </c>
      <c r="D1329" t="s">
        <v>8221</v>
      </c>
      <c r="E1329">
        <v>36</v>
      </c>
    </row>
    <row r="1330" spans="1:5" x14ac:dyDescent="0.5">
      <c r="A1330" t="s">
        <v>8219</v>
      </c>
      <c r="B1330">
        <v>294</v>
      </c>
      <c r="D1330" t="s">
        <v>8221</v>
      </c>
      <c r="E1330">
        <v>1</v>
      </c>
    </row>
    <row r="1331" spans="1:5" x14ac:dyDescent="0.5">
      <c r="A1331" t="s">
        <v>8219</v>
      </c>
      <c r="B1331">
        <v>28</v>
      </c>
      <c r="D1331" t="s">
        <v>8221</v>
      </c>
      <c r="E1331">
        <v>7</v>
      </c>
    </row>
    <row r="1332" spans="1:5" x14ac:dyDescent="0.5">
      <c r="A1332" t="s">
        <v>8219</v>
      </c>
      <c r="B1332">
        <v>100</v>
      </c>
      <c r="D1332" t="s">
        <v>8221</v>
      </c>
      <c r="E1332">
        <v>27</v>
      </c>
    </row>
    <row r="1333" spans="1:5" x14ac:dyDescent="0.5">
      <c r="A1333" t="s">
        <v>8219</v>
      </c>
      <c r="B1333">
        <v>72</v>
      </c>
      <c r="D1333" t="s">
        <v>8221</v>
      </c>
      <c r="E1333">
        <v>1</v>
      </c>
    </row>
    <row r="1334" spans="1:5" x14ac:dyDescent="0.5">
      <c r="A1334" t="s">
        <v>8219</v>
      </c>
      <c r="B1334">
        <v>238</v>
      </c>
      <c r="D1334" t="s">
        <v>8221</v>
      </c>
      <c r="E1334">
        <v>0</v>
      </c>
    </row>
    <row r="1335" spans="1:5" x14ac:dyDescent="0.5">
      <c r="A1335" t="s">
        <v>8219</v>
      </c>
      <c r="B1335">
        <v>159</v>
      </c>
      <c r="D1335" t="s">
        <v>8221</v>
      </c>
      <c r="E1335">
        <v>1</v>
      </c>
    </row>
    <row r="1336" spans="1:5" x14ac:dyDescent="0.5">
      <c r="A1336" t="s">
        <v>8219</v>
      </c>
      <c r="B1336">
        <v>77</v>
      </c>
      <c r="D1336" t="s">
        <v>8221</v>
      </c>
      <c r="E1336">
        <v>3</v>
      </c>
    </row>
    <row r="1337" spans="1:5" x14ac:dyDescent="0.5">
      <c r="A1337" t="s">
        <v>8219</v>
      </c>
      <c r="B1337">
        <v>53</v>
      </c>
      <c r="D1337" t="s">
        <v>8221</v>
      </c>
      <c r="E1337">
        <v>3</v>
      </c>
    </row>
    <row r="1338" spans="1:5" x14ac:dyDescent="0.5">
      <c r="A1338" t="s">
        <v>8219</v>
      </c>
      <c r="B1338">
        <v>1251</v>
      </c>
      <c r="D1338" t="s">
        <v>8221</v>
      </c>
      <c r="E1338">
        <v>3</v>
      </c>
    </row>
    <row r="1339" spans="1:5" x14ac:dyDescent="0.5">
      <c r="A1339" t="s">
        <v>8219</v>
      </c>
      <c r="B1339">
        <v>465</v>
      </c>
      <c r="D1339" t="s">
        <v>8221</v>
      </c>
      <c r="E1339">
        <v>0</v>
      </c>
    </row>
    <row r="1340" spans="1:5" x14ac:dyDescent="0.5">
      <c r="A1340" t="s">
        <v>8219</v>
      </c>
      <c r="B1340">
        <v>74</v>
      </c>
      <c r="D1340" t="s">
        <v>8221</v>
      </c>
      <c r="E1340">
        <v>6</v>
      </c>
    </row>
    <row r="1341" spans="1:5" x14ac:dyDescent="0.5">
      <c r="A1341" t="s">
        <v>8219</v>
      </c>
      <c r="B1341">
        <v>62</v>
      </c>
      <c r="D1341" t="s">
        <v>8221</v>
      </c>
      <c r="E1341">
        <v>17</v>
      </c>
    </row>
    <row r="1342" spans="1:5" x14ac:dyDescent="0.5">
      <c r="A1342" t="s">
        <v>8219</v>
      </c>
      <c r="B1342">
        <v>3468</v>
      </c>
      <c r="D1342" t="s">
        <v>8221</v>
      </c>
      <c r="E1342">
        <v>40</v>
      </c>
    </row>
    <row r="1343" spans="1:5" x14ac:dyDescent="0.5">
      <c r="A1343" t="s">
        <v>8219</v>
      </c>
      <c r="B1343">
        <v>52</v>
      </c>
      <c r="D1343" t="s">
        <v>8221</v>
      </c>
      <c r="E1343">
        <v>3</v>
      </c>
    </row>
    <row r="1344" spans="1:5" x14ac:dyDescent="0.5">
      <c r="A1344" t="s">
        <v>8219</v>
      </c>
      <c r="B1344">
        <v>50</v>
      </c>
      <c r="D1344" t="s">
        <v>8221</v>
      </c>
      <c r="E1344">
        <v>1</v>
      </c>
    </row>
    <row r="1345" spans="1:5" x14ac:dyDescent="0.5">
      <c r="A1345" t="s">
        <v>8219</v>
      </c>
      <c r="B1345">
        <v>45</v>
      </c>
      <c r="D1345" t="s">
        <v>8221</v>
      </c>
      <c r="E1345">
        <v>2</v>
      </c>
    </row>
    <row r="1346" spans="1:5" x14ac:dyDescent="0.5">
      <c r="A1346" t="s">
        <v>8219</v>
      </c>
      <c r="B1346">
        <v>21</v>
      </c>
      <c r="D1346" t="s">
        <v>8221</v>
      </c>
      <c r="E1346">
        <v>7</v>
      </c>
    </row>
    <row r="1347" spans="1:5" x14ac:dyDescent="0.5">
      <c r="A1347" t="s">
        <v>8219</v>
      </c>
      <c r="B1347">
        <v>100</v>
      </c>
      <c r="D1347" t="s">
        <v>8221</v>
      </c>
      <c r="E1347">
        <v>14</v>
      </c>
    </row>
    <row r="1348" spans="1:5" x14ac:dyDescent="0.5">
      <c r="A1348" t="s">
        <v>8219</v>
      </c>
      <c r="B1348">
        <v>81</v>
      </c>
      <c r="D1348" t="s">
        <v>8221</v>
      </c>
      <c r="E1348">
        <v>0</v>
      </c>
    </row>
    <row r="1349" spans="1:5" x14ac:dyDescent="0.5">
      <c r="A1349" t="s">
        <v>8219</v>
      </c>
      <c r="B1349">
        <v>286</v>
      </c>
      <c r="D1349" t="s">
        <v>8221</v>
      </c>
      <c r="E1349">
        <v>0</v>
      </c>
    </row>
    <row r="1350" spans="1:5" x14ac:dyDescent="0.5">
      <c r="A1350" t="s">
        <v>8219</v>
      </c>
      <c r="B1350">
        <v>42</v>
      </c>
      <c r="D1350" t="s">
        <v>8221</v>
      </c>
      <c r="E1350">
        <v>1</v>
      </c>
    </row>
    <row r="1351" spans="1:5" x14ac:dyDescent="0.5">
      <c r="A1351" t="s">
        <v>8219</v>
      </c>
      <c r="B1351">
        <v>199</v>
      </c>
      <c r="D1351" t="s">
        <v>8221</v>
      </c>
      <c r="E1351">
        <v>12</v>
      </c>
    </row>
    <row r="1352" spans="1:5" x14ac:dyDescent="0.5">
      <c r="A1352" t="s">
        <v>8219</v>
      </c>
      <c r="B1352">
        <v>25</v>
      </c>
      <c r="D1352" t="s">
        <v>8221</v>
      </c>
      <c r="E1352">
        <v>12</v>
      </c>
    </row>
    <row r="1353" spans="1:5" x14ac:dyDescent="0.5">
      <c r="A1353" t="s">
        <v>8219</v>
      </c>
      <c r="B1353">
        <v>84</v>
      </c>
      <c r="D1353" t="s">
        <v>8221</v>
      </c>
      <c r="E1353">
        <v>23</v>
      </c>
    </row>
    <row r="1354" spans="1:5" x14ac:dyDescent="0.5">
      <c r="A1354" t="s">
        <v>8219</v>
      </c>
      <c r="B1354">
        <v>50</v>
      </c>
      <c r="D1354" t="s">
        <v>8221</v>
      </c>
      <c r="E1354">
        <v>0</v>
      </c>
    </row>
    <row r="1355" spans="1:5" x14ac:dyDescent="0.5">
      <c r="A1355" t="s">
        <v>8219</v>
      </c>
      <c r="B1355">
        <v>26</v>
      </c>
      <c r="D1355" t="s">
        <v>8221</v>
      </c>
      <c r="E1355">
        <v>10</v>
      </c>
    </row>
    <row r="1356" spans="1:5" x14ac:dyDescent="0.5">
      <c r="A1356" t="s">
        <v>8219</v>
      </c>
      <c r="B1356">
        <v>14</v>
      </c>
      <c r="D1356" t="s">
        <v>8221</v>
      </c>
      <c r="E1356">
        <v>5</v>
      </c>
    </row>
    <row r="1357" spans="1:5" x14ac:dyDescent="0.5">
      <c r="A1357" t="s">
        <v>8219</v>
      </c>
      <c r="B1357">
        <v>49</v>
      </c>
      <c r="D1357" t="s">
        <v>8221</v>
      </c>
      <c r="E1357">
        <v>1</v>
      </c>
    </row>
    <row r="1358" spans="1:5" x14ac:dyDescent="0.5">
      <c r="A1358" t="s">
        <v>8219</v>
      </c>
      <c r="B1358">
        <v>69</v>
      </c>
      <c r="D1358" t="s">
        <v>8221</v>
      </c>
      <c r="E1358">
        <v>2</v>
      </c>
    </row>
    <row r="1359" spans="1:5" x14ac:dyDescent="0.5">
      <c r="A1359" t="s">
        <v>8219</v>
      </c>
      <c r="B1359">
        <v>60</v>
      </c>
      <c r="D1359" t="s">
        <v>8221</v>
      </c>
      <c r="E1359">
        <v>2</v>
      </c>
    </row>
    <row r="1360" spans="1:5" x14ac:dyDescent="0.5">
      <c r="A1360" t="s">
        <v>8219</v>
      </c>
      <c r="B1360">
        <v>80</v>
      </c>
      <c r="D1360" t="s">
        <v>8221</v>
      </c>
      <c r="E1360">
        <v>0</v>
      </c>
    </row>
    <row r="1361" spans="1:5" x14ac:dyDescent="0.5">
      <c r="A1361" t="s">
        <v>8219</v>
      </c>
      <c r="B1361">
        <v>56</v>
      </c>
      <c r="D1361" t="s">
        <v>8221</v>
      </c>
      <c r="E1361">
        <v>13</v>
      </c>
    </row>
    <row r="1362" spans="1:5" x14ac:dyDescent="0.5">
      <c r="A1362" t="s">
        <v>8219</v>
      </c>
      <c r="B1362">
        <v>104</v>
      </c>
      <c r="D1362" t="s">
        <v>8221</v>
      </c>
      <c r="E1362">
        <v>0</v>
      </c>
    </row>
    <row r="1363" spans="1:5" x14ac:dyDescent="0.5">
      <c r="A1363" t="s">
        <v>8219</v>
      </c>
      <c r="B1363">
        <v>46</v>
      </c>
      <c r="D1363" t="s">
        <v>8221</v>
      </c>
      <c r="E1363">
        <v>1</v>
      </c>
    </row>
    <row r="1364" spans="1:5" x14ac:dyDescent="0.5">
      <c r="A1364" t="s">
        <v>8219</v>
      </c>
      <c r="B1364">
        <v>206</v>
      </c>
      <c r="D1364" t="s">
        <v>8221</v>
      </c>
      <c r="E1364">
        <v>5</v>
      </c>
    </row>
    <row r="1365" spans="1:5" x14ac:dyDescent="0.5">
      <c r="A1365" t="s">
        <v>8219</v>
      </c>
      <c r="B1365">
        <v>18</v>
      </c>
      <c r="D1365" t="s">
        <v>8221</v>
      </c>
      <c r="E1365">
        <v>2</v>
      </c>
    </row>
    <row r="1366" spans="1:5" x14ac:dyDescent="0.5">
      <c r="A1366" t="s">
        <v>8219</v>
      </c>
      <c r="B1366">
        <v>28</v>
      </c>
      <c r="D1366" t="s">
        <v>8221</v>
      </c>
      <c r="E1366">
        <v>0</v>
      </c>
    </row>
    <row r="1367" spans="1:5" x14ac:dyDescent="0.5">
      <c r="A1367" t="s">
        <v>8219</v>
      </c>
      <c r="B1367">
        <v>11</v>
      </c>
      <c r="D1367" t="s">
        <v>8221</v>
      </c>
      <c r="E1367">
        <v>32</v>
      </c>
    </row>
    <row r="1368" spans="1:5" x14ac:dyDescent="0.5">
      <c r="A1368" t="s">
        <v>8219</v>
      </c>
      <c r="B1368">
        <v>263</v>
      </c>
      <c r="D1368" t="s">
        <v>8221</v>
      </c>
      <c r="E1368">
        <v>1</v>
      </c>
    </row>
    <row r="1369" spans="1:5" x14ac:dyDescent="0.5">
      <c r="A1369" t="s">
        <v>8219</v>
      </c>
      <c r="B1369">
        <v>394</v>
      </c>
      <c r="D1369" t="s">
        <v>8221</v>
      </c>
      <c r="E1369">
        <v>1</v>
      </c>
    </row>
    <row r="1370" spans="1:5" x14ac:dyDescent="0.5">
      <c r="A1370" t="s">
        <v>8219</v>
      </c>
      <c r="B1370">
        <v>1049</v>
      </c>
      <c r="D1370" t="s">
        <v>8221</v>
      </c>
      <c r="E1370">
        <v>1</v>
      </c>
    </row>
    <row r="1371" spans="1:5" x14ac:dyDescent="0.5">
      <c r="A1371" t="s">
        <v>8219</v>
      </c>
      <c r="B1371">
        <v>308</v>
      </c>
      <c r="D1371" t="s">
        <v>8221</v>
      </c>
      <c r="E1371">
        <v>0</v>
      </c>
    </row>
    <row r="1372" spans="1:5" x14ac:dyDescent="0.5">
      <c r="A1372" t="s">
        <v>8219</v>
      </c>
      <c r="B1372">
        <v>1088</v>
      </c>
      <c r="D1372" t="s">
        <v>8221</v>
      </c>
      <c r="E1372">
        <v>0</v>
      </c>
    </row>
    <row r="1373" spans="1:5" x14ac:dyDescent="0.5">
      <c r="A1373" t="s">
        <v>8219</v>
      </c>
      <c r="B1373">
        <v>73</v>
      </c>
      <c r="D1373" t="s">
        <v>8221</v>
      </c>
      <c r="E1373">
        <v>8</v>
      </c>
    </row>
    <row r="1374" spans="1:5" x14ac:dyDescent="0.5">
      <c r="A1374" t="s">
        <v>8219</v>
      </c>
      <c r="B1374">
        <v>143</v>
      </c>
      <c r="D1374" t="s">
        <v>8221</v>
      </c>
      <c r="E1374">
        <v>0</v>
      </c>
    </row>
    <row r="1375" spans="1:5" x14ac:dyDescent="0.5">
      <c r="A1375" t="s">
        <v>8219</v>
      </c>
      <c r="B1375">
        <v>1420</v>
      </c>
      <c r="D1375" t="s">
        <v>8221</v>
      </c>
      <c r="E1375">
        <v>1</v>
      </c>
    </row>
    <row r="1376" spans="1:5" x14ac:dyDescent="0.5">
      <c r="A1376" t="s">
        <v>8219</v>
      </c>
      <c r="B1376">
        <v>305</v>
      </c>
      <c r="D1376" t="s">
        <v>8221</v>
      </c>
      <c r="E1376">
        <v>16</v>
      </c>
    </row>
    <row r="1377" spans="1:5" x14ac:dyDescent="0.5">
      <c r="A1377" t="s">
        <v>8219</v>
      </c>
      <c r="B1377">
        <v>551</v>
      </c>
      <c r="D1377" t="s">
        <v>8221</v>
      </c>
      <c r="E1377">
        <v>12</v>
      </c>
    </row>
    <row r="1378" spans="1:5" x14ac:dyDescent="0.5">
      <c r="A1378" t="s">
        <v>8219</v>
      </c>
      <c r="B1378">
        <v>187</v>
      </c>
      <c r="D1378" t="s">
        <v>8221</v>
      </c>
      <c r="E1378">
        <v>4</v>
      </c>
    </row>
    <row r="1379" spans="1:5" x14ac:dyDescent="0.5">
      <c r="A1379" t="s">
        <v>8219</v>
      </c>
      <c r="B1379">
        <v>325</v>
      </c>
      <c r="D1379" t="s">
        <v>8221</v>
      </c>
      <c r="E1379">
        <v>2</v>
      </c>
    </row>
    <row r="1380" spans="1:5" x14ac:dyDescent="0.5">
      <c r="A1380" t="s">
        <v>8219</v>
      </c>
      <c r="B1380">
        <v>148</v>
      </c>
      <c r="D1380" t="s">
        <v>8221</v>
      </c>
      <c r="E1380">
        <v>3</v>
      </c>
    </row>
    <row r="1381" spans="1:5" x14ac:dyDescent="0.5">
      <c r="A1381" t="s">
        <v>8219</v>
      </c>
      <c r="B1381">
        <v>69</v>
      </c>
      <c r="D1381" t="s">
        <v>8221</v>
      </c>
      <c r="E1381">
        <v>0</v>
      </c>
    </row>
    <row r="1382" spans="1:5" x14ac:dyDescent="0.5">
      <c r="A1382" t="s">
        <v>8219</v>
      </c>
      <c r="B1382">
        <v>173</v>
      </c>
      <c r="D1382" t="s">
        <v>8221</v>
      </c>
      <c r="E1382">
        <v>3</v>
      </c>
    </row>
    <row r="1383" spans="1:5" x14ac:dyDescent="0.5">
      <c r="A1383" t="s">
        <v>8219</v>
      </c>
      <c r="B1383">
        <v>269</v>
      </c>
      <c r="D1383" t="s">
        <v>8221</v>
      </c>
      <c r="E1383">
        <v>4</v>
      </c>
    </row>
    <row r="1384" spans="1:5" x14ac:dyDescent="0.5">
      <c r="A1384" t="s">
        <v>8219</v>
      </c>
      <c r="B1384">
        <v>185</v>
      </c>
      <c r="D1384" t="s">
        <v>8221</v>
      </c>
      <c r="E1384">
        <v>2</v>
      </c>
    </row>
    <row r="1385" spans="1:5" x14ac:dyDescent="0.5">
      <c r="A1385" t="s">
        <v>8219</v>
      </c>
      <c r="B1385">
        <v>176</v>
      </c>
      <c r="D1385" t="s">
        <v>8221</v>
      </c>
      <c r="E1385">
        <v>10</v>
      </c>
    </row>
    <row r="1386" spans="1:5" x14ac:dyDescent="0.5">
      <c r="A1386" t="s">
        <v>8219</v>
      </c>
      <c r="B1386">
        <v>1019</v>
      </c>
      <c r="D1386" t="s">
        <v>8221</v>
      </c>
      <c r="E1386">
        <v>11</v>
      </c>
    </row>
    <row r="1387" spans="1:5" x14ac:dyDescent="0.5">
      <c r="A1387" t="s">
        <v>8219</v>
      </c>
      <c r="B1387">
        <v>113</v>
      </c>
      <c r="D1387" t="s">
        <v>8221</v>
      </c>
      <c r="E1387">
        <v>6</v>
      </c>
    </row>
    <row r="1388" spans="1:5" x14ac:dyDescent="0.5">
      <c r="A1388" t="s">
        <v>8219</v>
      </c>
      <c r="B1388">
        <v>404</v>
      </c>
      <c r="D1388" t="s">
        <v>8221</v>
      </c>
      <c r="E1388">
        <v>2</v>
      </c>
    </row>
    <row r="1389" spans="1:5" x14ac:dyDescent="0.5">
      <c r="A1389" t="s">
        <v>8219</v>
      </c>
      <c r="B1389">
        <v>707</v>
      </c>
      <c r="D1389" t="s">
        <v>8221</v>
      </c>
      <c r="E1389">
        <v>6</v>
      </c>
    </row>
    <row r="1390" spans="1:5" x14ac:dyDescent="0.5">
      <c r="A1390" t="s">
        <v>8219</v>
      </c>
      <c r="B1390">
        <v>392</v>
      </c>
      <c r="D1390" t="s">
        <v>8221</v>
      </c>
      <c r="E1390">
        <v>8</v>
      </c>
    </row>
    <row r="1391" spans="1:5" x14ac:dyDescent="0.5">
      <c r="A1391" t="s">
        <v>8219</v>
      </c>
      <c r="B1391">
        <v>23</v>
      </c>
      <c r="D1391" t="s">
        <v>8221</v>
      </c>
      <c r="E1391">
        <v>37</v>
      </c>
    </row>
    <row r="1392" spans="1:5" x14ac:dyDescent="0.5">
      <c r="A1392" t="s">
        <v>8219</v>
      </c>
      <c r="B1392">
        <v>682</v>
      </c>
      <c r="D1392" t="s">
        <v>8221</v>
      </c>
      <c r="E1392">
        <v>11</v>
      </c>
    </row>
    <row r="1393" spans="1:5" x14ac:dyDescent="0.5">
      <c r="A1393" t="s">
        <v>8219</v>
      </c>
      <c r="B1393">
        <v>37</v>
      </c>
      <c r="D1393" t="s">
        <v>8221</v>
      </c>
      <c r="E1393">
        <v>0</v>
      </c>
    </row>
    <row r="1394" spans="1:5" x14ac:dyDescent="0.5">
      <c r="A1394" t="s">
        <v>8219</v>
      </c>
      <c r="B1394">
        <v>146</v>
      </c>
      <c r="D1394" t="s">
        <v>8221</v>
      </c>
      <c r="E1394">
        <v>10</v>
      </c>
    </row>
    <row r="1395" spans="1:5" x14ac:dyDescent="0.5">
      <c r="A1395" t="s">
        <v>8219</v>
      </c>
      <c r="B1395">
        <v>119</v>
      </c>
      <c r="D1395" t="s">
        <v>8221</v>
      </c>
      <c r="E1395">
        <v>6</v>
      </c>
    </row>
    <row r="1396" spans="1:5" x14ac:dyDescent="0.5">
      <c r="A1396" t="s">
        <v>8219</v>
      </c>
      <c r="B1396">
        <v>163</v>
      </c>
      <c r="D1396" t="s">
        <v>8221</v>
      </c>
      <c r="E1396">
        <v>8</v>
      </c>
    </row>
    <row r="1397" spans="1:5" x14ac:dyDescent="0.5">
      <c r="A1397" t="s">
        <v>8219</v>
      </c>
      <c r="B1397">
        <v>339</v>
      </c>
      <c r="D1397" t="s">
        <v>8221</v>
      </c>
      <c r="E1397">
        <v>6</v>
      </c>
    </row>
    <row r="1398" spans="1:5" x14ac:dyDescent="0.5">
      <c r="A1398" t="s">
        <v>8219</v>
      </c>
      <c r="B1398">
        <v>58</v>
      </c>
      <c r="D1398" t="s">
        <v>8221</v>
      </c>
      <c r="E1398">
        <v>7</v>
      </c>
    </row>
    <row r="1399" spans="1:5" x14ac:dyDescent="0.5">
      <c r="A1399" t="s">
        <v>8219</v>
      </c>
      <c r="B1399">
        <v>456</v>
      </c>
      <c r="D1399" t="s">
        <v>8221</v>
      </c>
      <c r="E1399">
        <v>7</v>
      </c>
    </row>
    <row r="1400" spans="1:5" x14ac:dyDescent="0.5">
      <c r="A1400" t="s">
        <v>8219</v>
      </c>
      <c r="B1400">
        <v>15</v>
      </c>
      <c r="D1400" t="s">
        <v>8221</v>
      </c>
      <c r="E1400">
        <v>5</v>
      </c>
    </row>
    <row r="1401" spans="1:5" x14ac:dyDescent="0.5">
      <c r="A1401" t="s">
        <v>8219</v>
      </c>
      <c r="B1401">
        <v>191</v>
      </c>
      <c r="D1401" t="s">
        <v>8221</v>
      </c>
      <c r="E1401">
        <v>46</v>
      </c>
    </row>
    <row r="1402" spans="1:5" x14ac:dyDescent="0.5">
      <c r="A1402" t="s">
        <v>8219</v>
      </c>
      <c r="B1402">
        <v>17</v>
      </c>
      <c r="D1402" t="s">
        <v>8221</v>
      </c>
      <c r="E1402">
        <v>10</v>
      </c>
    </row>
    <row r="1403" spans="1:5" x14ac:dyDescent="0.5">
      <c r="A1403" t="s">
        <v>8219</v>
      </c>
      <c r="B1403">
        <v>28</v>
      </c>
      <c r="D1403" t="s">
        <v>8221</v>
      </c>
      <c r="E1403">
        <v>19</v>
      </c>
    </row>
    <row r="1404" spans="1:5" x14ac:dyDescent="0.5">
      <c r="A1404" t="s">
        <v>8219</v>
      </c>
      <c r="B1404">
        <v>18</v>
      </c>
      <c r="D1404" t="s">
        <v>8221</v>
      </c>
      <c r="E1404">
        <v>13</v>
      </c>
    </row>
    <row r="1405" spans="1:5" x14ac:dyDescent="0.5">
      <c r="A1405" t="s">
        <v>8219</v>
      </c>
      <c r="B1405">
        <v>61</v>
      </c>
      <c r="D1405" t="s">
        <v>8221</v>
      </c>
      <c r="E1405">
        <v>13</v>
      </c>
    </row>
    <row r="1406" spans="1:5" x14ac:dyDescent="0.5">
      <c r="A1406" t="s">
        <v>8219</v>
      </c>
      <c r="B1406">
        <v>108</v>
      </c>
      <c r="D1406" t="s">
        <v>8221</v>
      </c>
      <c r="E1406">
        <v>4</v>
      </c>
    </row>
    <row r="1407" spans="1:5" x14ac:dyDescent="0.5">
      <c r="A1407" t="s">
        <v>8219</v>
      </c>
      <c r="B1407">
        <v>142</v>
      </c>
      <c r="D1407" t="s">
        <v>8221</v>
      </c>
      <c r="E1407">
        <v>0</v>
      </c>
    </row>
    <row r="1408" spans="1:5" x14ac:dyDescent="0.5">
      <c r="A1408" t="s">
        <v>8219</v>
      </c>
      <c r="B1408">
        <v>74</v>
      </c>
      <c r="D1408" t="s">
        <v>8221</v>
      </c>
      <c r="E1408">
        <v>3</v>
      </c>
    </row>
    <row r="1409" spans="1:5" x14ac:dyDescent="0.5">
      <c r="A1409" t="s">
        <v>8219</v>
      </c>
      <c r="B1409">
        <v>38</v>
      </c>
      <c r="D1409" t="s">
        <v>8221</v>
      </c>
      <c r="E1409">
        <v>1</v>
      </c>
    </row>
    <row r="1410" spans="1:5" x14ac:dyDescent="0.5">
      <c r="A1410" t="s">
        <v>8219</v>
      </c>
      <c r="B1410">
        <v>20</v>
      </c>
      <c r="D1410" t="s">
        <v>8221</v>
      </c>
      <c r="E1410">
        <v>9</v>
      </c>
    </row>
    <row r="1411" spans="1:5" x14ac:dyDescent="0.5">
      <c r="A1411" t="s">
        <v>8219</v>
      </c>
      <c r="B1411">
        <v>24</v>
      </c>
      <c r="D1411" t="s">
        <v>8221</v>
      </c>
      <c r="E1411">
        <v>1</v>
      </c>
    </row>
    <row r="1412" spans="1:5" x14ac:dyDescent="0.5">
      <c r="A1412" t="s">
        <v>8219</v>
      </c>
      <c r="B1412">
        <v>66</v>
      </c>
      <c r="D1412" t="s">
        <v>8221</v>
      </c>
      <c r="E1412">
        <v>1</v>
      </c>
    </row>
    <row r="1413" spans="1:5" x14ac:dyDescent="0.5">
      <c r="A1413" t="s">
        <v>8219</v>
      </c>
      <c r="B1413">
        <v>28</v>
      </c>
      <c r="D1413" t="s">
        <v>8221</v>
      </c>
      <c r="E1413">
        <v>4</v>
      </c>
    </row>
    <row r="1414" spans="1:5" x14ac:dyDescent="0.5">
      <c r="A1414" t="s">
        <v>8219</v>
      </c>
      <c r="B1414">
        <v>24</v>
      </c>
      <c r="D1414" t="s">
        <v>8221</v>
      </c>
      <c r="E1414">
        <v>17</v>
      </c>
    </row>
    <row r="1415" spans="1:5" x14ac:dyDescent="0.5">
      <c r="A1415" t="s">
        <v>8219</v>
      </c>
      <c r="B1415">
        <v>73</v>
      </c>
      <c r="D1415" t="s">
        <v>8221</v>
      </c>
      <c r="E1415">
        <v>0</v>
      </c>
    </row>
    <row r="1416" spans="1:5" x14ac:dyDescent="0.5">
      <c r="A1416" t="s">
        <v>8219</v>
      </c>
      <c r="B1416">
        <v>3</v>
      </c>
      <c r="D1416" t="s">
        <v>8221</v>
      </c>
      <c r="E1416">
        <v>12</v>
      </c>
    </row>
    <row r="1417" spans="1:5" x14ac:dyDescent="0.5">
      <c r="A1417" t="s">
        <v>8219</v>
      </c>
      <c r="B1417">
        <v>20</v>
      </c>
      <c r="D1417" t="s">
        <v>8221</v>
      </c>
      <c r="E1417">
        <v>14</v>
      </c>
    </row>
    <row r="1418" spans="1:5" x14ac:dyDescent="0.5">
      <c r="A1418" t="s">
        <v>8219</v>
      </c>
      <c r="B1418">
        <v>21</v>
      </c>
      <c r="D1418" t="s">
        <v>8221</v>
      </c>
      <c r="E1418">
        <v>1</v>
      </c>
    </row>
    <row r="1419" spans="1:5" x14ac:dyDescent="0.5">
      <c r="A1419" t="s">
        <v>8219</v>
      </c>
      <c r="B1419">
        <v>94</v>
      </c>
      <c r="D1419" t="s">
        <v>8221</v>
      </c>
      <c r="E1419">
        <v>14</v>
      </c>
    </row>
    <row r="1420" spans="1:5" x14ac:dyDescent="0.5">
      <c r="A1420" t="s">
        <v>8219</v>
      </c>
      <c r="B1420">
        <v>139</v>
      </c>
      <c r="D1420" t="s">
        <v>8221</v>
      </c>
      <c r="E1420">
        <v>4</v>
      </c>
    </row>
    <row r="1421" spans="1:5" x14ac:dyDescent="0.5">
      <c r="A1421" t="s">
        <v>8219</v>
      </c>
      <c r="B1421">
        <v>130</v>
      </c>
      <c r="D1421" t="s">
        <v>8221</v>
      </c>
      <c r="E1421">
        <v>2</v>
      </c>
    </row>
    <row r="1422" spans="1:5" x14ac:dyDescent="0.5">
      <c r="A1422" t="s">
        <v>8219</v>
      </c>
      <c r="B1422">
        <v>31</v>
      </c>
      <c r="D1422" t="s">
        <v>8221</v>
      </c>
      <c r="E1422">
        <v>1</v>
      </c>
    </row>
    <row r="1423" spans="1:5" x14ac:dyDescent="0.5">
      <c r="A1423" t="s">
        <v>8219</v>
      </c>
      <c r="B1423">
        <v>13</v>
      </c>
      <c r="D1423" t="s">
        <v>8221</v>
      </c>
      <c r="E1423">
        <v>2</v>
      </c>
    </row>
    <row r="1424" spans="1:5" x14ac:dyDescent="0.5">
      <c r="A1424" t="s">
        <v>8219</v>
      </c>
      <c r="B1424">
        <v>90</v>
      </c>
      <c r="D1424" t="s">
        <v>8221</v>
      </c>
      <c r="E1424">
        <v>1</v>
      </c>
    </row>
    <row r="1425" spans="1:5" x14ac:dyDescent="0.5">
      <c r="A1425" t="s">
        <v>8219</v>
      </c>
      <c r="B1425">
        <v>141</v>
      </c>
      <c r="D1425" t="s">
        <v>8221</v>
      </c>
      <c r="E1425">
        <v>1</v>
      </c>
    </row>
    <row r="1426" spans="1:5" x14ac:dyDescent="0.5">
      <c r="A1426" t="s">
        <v>8219</v>
      </c>
      <c r="B1426">
        <v>23</v>
      </c>
      <c r="D1426" t="s">
        <v>8221</v>
      </c>
      <c r="E1426">
        <v>4</v>
      </c>
    </row>
    <row r="1427" spans="1:5" x14ac:dyDescent="0.5">
      <c r="A1427" t="s">
        <v>8219</v>
      </c>
      <c r="B1427">
        <v>18</v>
      </c>
      <c r="D1427" t="s">
        <v>8221</v>
      </c>
      <c r="E1427">
        <v>3</v>
      </c>
    </row>
    <row r="1428" spans="1:5" x14ac:dyDescent="0.5">
      <c r="A1428" t="s">
        <v>8219</v>
      </c>
      <c r="B1428">
        <v>76</v>
      </c>
      <c r="D1428" t="s">
        <v>8221</v>
      </c>
      <c r="E1428">
        <v>38</v>
      </c>
    </row>
    <row r="1429" spans="1:5" x14ac:dyDescent="0.5">
      <c r="A1429" t="s">
        <v>8219</v>
      </c>
      <c r="B1429">
        <v>93</v>
      </c>
      <c r="D1429" t="s">
        <v>8221</v>
      </c>
      <c r="E1429">
        <v>4</v>
      </c>
    </row>
    <row r="1430" spans="1:5" x14ac:dyDescent="0.5">
      <c r="A1430" t="s">
        <v>8219</v>
      </c>
      <c r="B1430">
        <v>69</v>
      </c>
      <c r="D1430" t="s">
        <v>8221</v>
      </c>
      <c r="E1430">
        <v>0</v>
      </c>
    </row>
    <row r="1431" spans="1:5" x14ac:dyDescent="0.5">
      <c r="A1431" t="s">
        <v>8219</v>
      </c>
      <c r="B1431">
        <v>21</v>
      </c>
      <c r="D1431" t="s">
        <v>8221</v>
      </c>
      <c r="E1431">
        <v>2</v>
      </c>
    </row>
    <row r="1432" spans="1:5" x14ac:dyDescent="0.5">
      <c r="A1432" t="s">
        <v>8219</v>
      </c>
      <c r="B1432">
        <v>57</v>
      </c>
      <c r="D1432" t="s">
        <v>8221</v>
      </c>
      <c r="E1432">
        <v>0</v>
      </c>
    </row>
    <row r="1433" spans="1:5" x14ac:dyDescent="0.5">
      <c r="A1433" t="s">
        <v>8219</v>
      </c>
      <c r="B1433">
        <v>108</v>
      </c>
      <c r="D1433" t="s">
        <v>8221</v>
      </c>
      <c r="E1433">
        <v>1</v>
      </c>
    </row>
    <row r="1434" spans="1:5" x14ac:dyDescent="0.5">
      <c r="A1434" t="s">
        <v>8219</v>
      </c>
      <c r="B1434">
        <v>83</v>
      </c>
      <c r="D1434" t="s">
        <v>8221</v>
      </c>
      <c r="E1434">
        <v>7</v>
      </c>
    </row>
    <row r="1435" spans="1:5" x14ac:dyDescent="0.5">
      <c r="A1435" t="s">
        <v>8219</v>
      </c>
      <c r="B1435">
        <v>96</v>
      </c>
      <c r="D1435" t="s">
        <v>8221</v>
      </c>
      <c r="E1435">
        <v>2</v>
      </c>
    </row>
    <row r="1436" spans="1:5" x14ac:dyDescent="0.5">
      <c r="A1436" t="s">
        <v>8219</v>
      </c>
      <c r="B1436">
        <v>64</v>
      </c>
      <c r="D1436" t="s">
        <v>8221</v>
      </c>
      <c r="E1436">
        <v>4</v>
      </c>
    </row>
    <row r="1437" spans="1:5" x14ac:dyDescent="0.5">
      <c r="A1437" t="s">
        <v>8219</v>
      </c>
      <c r="B1437">
        <v>14</v>
      </c>
      <c r="D1437" t="s">
        <v>8221</v>
      </c>
      <c r="E1437">
        <v>4</v>
      </c>
    </row>
    <row r="1438" spans="1:5" x14ac:dyDescent="0.5">
      <c r="A1438" t="s">
        <v>8219</v>
      </c>
      <c r="B1438">
        <v>169</v>
      </c>
      <c r="D1438" t="s">
        <v>8221</v>
      </c>
      <c r="E1438">
        <v>3</v>
      </c>
    </row>
    <row r="1439" spans="1:5" x14ac:dyDescent="0.5">
      <c r="A1439" t="s">
        <v>8219</v>
      </c>
      <c r="B1439">
        <v>33</v>
      </c>
      <c r="D1439" t="s">
        <v>8221</v>
      </c>
      <c r="E1439">
        <v>2</v>
      </c>
    </row>
    <row r="1440" spans="1:5" x14ac:dyDescent="0.5">
      <c r="A1440" t="s">
        <v>8219</v>
      </c>
      <c r="B1440">
        <v>102</v>
      </c>
      <c r="D1440" t="s">
        <v>8221</v>
      </c>
      <c r="E1440">
        <v>197</v>
      </c>
    </row>
    <row r="1441" spans="1:5" x14ac:dyDescent="0.5">
      <c r="A1441" t="s">
        <v>8219</v>
      </c>
      <c r="B1441">
        <v>104</v>
      </c>
      <c r="D1441" t="s">
        <v>8221</v>
      </c>
      <c r="E1441">
        <v>0</v>
      </c>
    </row>
    <row r="1442" spans="1:5" x14ac:dyDescent="0.5">
      <c r="A1442" t="s">
        <v>8219</v>
      </c>
      <c r="B1442">
        <v>20</v>
      </c>
      <c r="D1442" t="s">
        <v>8221</v>
      </c>
      <c r="E1442">
        <v>1</v>
      </c>
    </row>
    <row r="1443" spans="1:5" x14ac:dyDescent="0.5">
      <c r="A1443" t="s">
        <v>8219</v>
      </c>
      <c r="B1443">
        <v>35</v>
      </c>
      <c r="D1443" t="s">
        <v>8221</v>
      </c>
      <c r="E1443">
        <v>4</v>
      </c>
    </row>
    <row r="1444" spans="1:5" x14ac:dyDescent="0.5">
      <c r="A1444" t="s">
        <v>8219</v>
      </c>
      <c r="B1444">
        <v>94</v>
      </c>
      <c r="D1444" t="s">
        <v>8221</v>
      </c>
      <c r="E1444">
        <v>0</v>
      </c>
    </row>
    <row r="1445" spans="1:5" x14ac:dyDescent="0.5">
      <c r="A1445" t="s">
        <v>8219</v>
      </c>
      <c r="B1445">
        <v>14</v>
      </c>
      <c r="D1445" t="s">
        <v>8221</v>
      </c>
      <c r="E1445">
        <v>7</v>
      </c>
    </row>
    <row r="1446" spans="1:5" x14ac:dyDescent="0.5">
      <c r="A1446" t="s">
        <v>8219</v>
      </c>
      <c r="B1446">
        <v>15</v>
      </c>
      <c r="D1446" t="s">
        <v>8221</v>
      </c>
      <c r="E1446">
        <v>11</v>
      </c>
    </row>
    <row r="1447" spans="1:5" x14ac:dyDescent="0.5">
      <c r="A1447" t="s">
        <v>8219</v>
      </c>
      <c r="B1447">
        <v>51</v>
      </c>
      <c r="D1447" t="s">
        <v>8221</v>
      </c>
      <c r="E1447">
        <v>0</v>
      </c>
    </row>
    <row r="1448" spans="1:5" x14ac:dyDescent="0.5">
      <c r="A1448" t="s">
        <v>8219</v>
      </c>
      <c r="B1448">
        <v>19</v>
      </c>
      <c r="D1448" t="s">
        <v>8221</v>
      </c>
      <c r="E1448">
        <v>6</v>
      </c>
    </row>
    <row r="1449" spans="1:5" x14ac:dyDescent="0.5">
      <c r="A1449" t="s">
        <v>8219</v>
      </c>
      <c r="B1449">
        <v>23</v>
      </c>
      <c r="D1449" t="s">
        <v>8221</v>
      </c>
      <c r="E1449">
        <v>0</v>
      </c>
    </row>
    <row r="1450" spans="1:5" x14ac:dyDescent="0.5">
      <c r="A1450" t="s">
        <v>8219</v>
      </c>
      <c r="B1450">
        <v>97</v>
      </c>
      <c r="D1450" t="s">
        <v>8221</v>
      </c>
      <c r="E1450">
        <v>7</v>
      </c>
    </row>
    <row r="1451" spans="1:5" x14ac:dyDescent="0.5">
      <c r="A1451" t="s">
        <v>8219</v>
      </c>
      <c r="B1451">
        <v>76</v>
      </c>
      <c r="D1451" t="s">
        <v>8221</v>
      </c>
      <c r="E1451">
        <v>94</v>
      </c>
    </row>
    <row r="1452" spans="1:5" x14ac:dyDescent="0.5">
      <c r="A1452" t="s">
        <v>8219</v>
      </c>
      <c r="B1452">
        <v>11</v>
      </c>
      <c r="D1452" t="s">
        <v>8221</v>
      </c>
      <c r="E1452">
        <v>2</v>
      </c>
    </row>
    <row r="1453" spans="1:5" x14ac:dyDescent="0.5">
      <c r="A1453" t="s">
        <v>8219</v>
      </c>
      <c r="B1453">
        <v>52</v>
      </c>
      <c r="D1453" t="s">
        <v>8221</v>
      </c>
      <c r="E1453">
        <v>25</v>
      </c>
    </row>
    <row r="1454" spans="1:5" x14ac:dyDescent="0.5">
      <c r="A1454" t="s">
        <v>8219</v>
      </c>
      <c r="B1454">
        <v>95</v>
      </c>
      <c r="D1454" t="s">
        <v>8221</v>
      </c>
      <c r="E1454">
        <v>17</v>
      </c>
    </row>
    <row r="1455" spans="1:5" x14ac:dyDescent="0.5">
      <c r="A1455" t="s">
        <v>8219</v>
      </c>
      <c r="B1455">
        <v>35</v>
      </c>
      <c r="D1455" t="s">
        <v>8221</v>
      </c>
      <c r="E1455">
        <v>2</v>
      </c>
    </row>
    <row r="1456" spans="1:5" x14ac:dyDescent="0.5">
      <c r="A1456" t="s">
        <v>8219</v>
      </c>
      <c r="B1456">
        <v>21</v>
      </c>
      <c r="D1456" t="s">
        <v>8221</v>
      </c>
      <c r="E1456">
        <v>4</v>
      </c>
    </row>
    <row r="1457" spans="1:5" x14ac:dyDescent="0.5">
      <c r="A1457" t="s">
        <v>8219</v>
      </c>
      <c r="B1457">
        <v>93</v>
      </c>
      <c r="D1457" t="s">
        <v>8221</v>
      </c>
      <c r="E1457">
        <v>5</v>
      </c>
    </row>
    <row r="1458" spans="1:5" x14ac:dyDescent="0.5">
      <c r="A1458" t="s">
        <v>8219</v>
      </c>
      <c r="B1458">
        <v>11</v>
      </c>
      <c r="D1458" t="s">
        <v>8221</v>
      </c>
      <c r="E1458">
        <v>2</v>
      </c>
    </row>
    <row r="1459" spans="1:5" x14ac:dyDescent="0.5">
      <c r="A1459" t="s">
        <v>8219</v>
      </c>
      <c r="B1459">
        <v>21</v>
      </c>
      <c r="D1459" t="s">
        <v>8221</v>
      </c>
      <c r="E1459">
        <v>2</v>
      </c>
    </row>
    <row r="1460" spans="1:5" x14ac:dyDescent="0.5">
      <c r="A1460" t="s">
        <v>8219</v>
      </c>
      <c r="B1460">
        <v>54</v>
      </c>
      <c r="D1460" t="s">
        <v>8221</v>
      </c>
      <c r="E1460">
        <v>3</v>
      </c>
    </row>
    <row r="1461" spans="1:5" x14ac:dyDescent="0.5">
      <c r="A1461" t="s">
        <v>8219</v>
      </c>
      <c r="B1461">
        <v>31</v>
      </c>
      <c r="D1461" t="s">
        <v>8221</v>
      </c>
      <c r="E1461">
        <v>0</v>
      </c>
    </row>
    <row r="1462" spans="1:5" x14ac:dyDescent="0.5">
      <c r="A1462" t="s">
        <v>8219</v>
      </c>
      <c r="B1462">
        <v>132</v>
      </c>
      <c r="D1462" t="s">
        <v>8221</v>
      </c>
      <c r="E1462">
        <v>4</v>
      </c>
    </row>
    <row r="1463" spans="1:5" x14ac:dyDescent="0.5">
      <c r="A1463" t="s">
        <v>8219</v>
      </c>
      <c r="B1463">
        <v>3</v>
      </c>
      <c r="D1463" t="s">
        <v>8221</v>
      </c>
      <c r="E1463">
        <v>1</v>
      </c>
    </row>
    <row r="1464" spans="1:5" x14ac:dyDescent="0.5">
      <c r="A1464" t="s">
        <v>8219</v>
      </c>
      <c r="B1464">
        <v>6</v>
      </c>
      <c r="D1464" t="s">
        <v>8221</v>
      </c>
      <c r="E1464">
        <v>12</v>
      </c>
    </row>
    <row r="1465" spans="1:5" x14ac:dyDescent="0.5">
      <c r="A1465" t="s">
        <v>8219</v>
      </c>
      <c r="B1465">
        <v>10</v>
      </c>
      <c r="D1465" t="s">
        <v>8221</v>
      </c>
      <c r="E1465">
        <v>4</v>
      </c>
    </row>
    <row r="1466" spans="1:5" x14ac:dyDescent="0.5">
      <c r="A1466" t="s">
        <v>8219</v>
      </c>
      <c r="B1466">
        <v>147</v>
      </c>
      <c r="D1466" t="s">
        <v>8221</v>
      </c>
      <c r="E1466">
        <v>91</v>
      </c>
    </row>
    <row r="1467" spans="1:5" x14ac:dyDescent="0.5">
      <c r="A1467" t="s">
        <v>8219</v>
      </c>
      <c r="B1467">
        <v>199</v>
      </c>
      <c r="D1467" t="s">
        <v>8221</v>
      </c>
      <c r="E1467">
        <v>1</v>
      </c>
    </row>
    <row r="1468" spans="1:5" x14ac:dyDescent="0.5">
      <c r="A1468" t="s">
        <v>8219</v>
      </c>
      <c r="B1468">
        <v>50</v>
      </c>
      <c r="D1468" t="s">
        <v>8221</v>
      </c>
      <c r="E1468">
        <v>1</v>
      </c>
    </row>
    <row r="1469" spans="1:5" x14ac:dyDescent="0.5">
      <c r="A1469" t="s">
        <v>8219</v>
      </c>
      <c r="B1469">
        <v>21</v>
      </c>
      <c r="D1469" t="s">
        <v>8221</v>
      </c>
      <c r="E1469">
        <v>0</v>
      </c>
    </row>
    <row r="1470" spans="1:5" x14ac:dyDescent="0.5">
      <c r="A1470" t="s">
        <v>8219</v>
      </c>
      <c r="B1470">
        <v>24</v>
      </c>
      <c r="D1470" t="s">
        <v>8221</v>
      </c>
      <c r="E1470">
        <v>13</v>
      </c>
    </row>
    <row r="1471" spans="1:5" x14ac:dyDescent="0.5">
      <c r="A1471" t="s">
        <v>8219</v>
      </c>
      <c r="B1471">
        <v>32</v>
      </c>
      <c r="D1471" t="s">
        <v>8221</v>
      </c>
      <c r="E1471">
        <v>2</v>
      </c>
    </row>
    <row r="1472" spans="1:5" x14ac:dyDescent="0.5">
      <c r="A1472" t="s">
        <v>8219</v>
      </c>
      <c r="B1472">
        <v>62</v>
      </c>
      <c r="D1472" t="s">
        <v>8221</v>
      </c>
      <c r="E1472">
        <v>0</v>
      </c>
    </row>
    <row r="1473" spans="1:5" x14ac:dyDescent="0.5">
      <c r="A1473" t="s">
        <v>8219</v>
      </c>
      <c r="B1473">
        <v>9</v>
      </c>
      <c r="D1473" t="s">
        <v>8221</v>
      </c>
      <c r="E1473">
        <v>21</v>
      </c>
    </row>
    <row r="1474" spans="1:5" x14ac:dyDescent="0.5">
      <c r="A1474" t="s">
        <v>8219</v>
      </c>
      <c r="B1474">
        <v>38</v>
      </c>
      <c r="D1474" t="s">
        <v>8221</v>
      </c>
      <c r="E1474">
        <v>9</v>
      </c>
    </row>
    <row r="1475" spans="1:5" x14ac:dyDescent="0.5">
      <c r="A1475" t="s">
        <v>8219</v>
      </c>
      <c r="B1475">
        <v>54</v>
      </c>
      <c r="D1475" t="s">
        <v>8221</v>
      </c>
      <c r="E1475">
        <v>6</v>
      </c>
    </row>
    <row r="1476" spans="1:5" x14ac:dyDescent="0.5">
      <c r="A1476" t="s">
        <v>8219</v>
      </c>
      <c r="B1476">
        <v>37</v>
      </c>
      <c r="D1476" t="s">
        <v>8221</v>
      </c>
      <c r="E1476">
        <v>4</v>
      </c>
    </row>
    <row r="1477" spans="1:5" x14ac:dyDescent="0.5">
      <c r="A1477" t="s">
        <v>8219</v>
      </c>
      <c r="B1477">
        <v>39</v>
      </c>
      <c r="D1477" t="s">
        <v>8221</v>
      </c>
      <c r="E1477">
        <v>7</v>
      </c>
    </row>
    <row r="1478" spans="1:5" x14ac:dyDescent="0.5">
      <c r="A1478" t="s">
        <v>8219</v>
      </c>
      <c r="B1478">
        <v>34</v>
      </c>
      <c r="D1478" t="s">
        <v>8221</v>
      </c>
      <c r="E1478">
        <v>5</v>
      </c>
    </row>
    <row r="1479" spans="1:5" x14ac:dyDescent="0.5">
      <c r="A1479" t="s">
        <v>8219</v>
      </c>
      <c r="B1479">
        <v>55</v>
      </c>
      <c r="D1479" t="s">
        <v>8221</v>
      </c>
      <c r="E1479">
        <v>0</v>
      </c>
    </row>
    <row r="1480" spans="1:5" x14ac:dyDescent="0.5">
      <c r="A1480" t="s">
        <v>8219</v>
      </c>
      <c r="B1480">
        <v>32</v>
      </c>
      <c r="D1480" t="s">
        <v>8221</v>
      </c>
      <c r="E1480">
        <v>3</v>
      </c>
    </row>
    <row r="1481" spans="1:5" x14ac:dyDescent="0.5">
      <c r="A1481" t="s">
        <v>8219</v>
      </c>
      <c r="B1481">
        <v>25</v>
      </c>
      <c r="D1481" t="s">
        <v>8221</v>
      </c>
      <c r="E1481">
        <v>9</v>
      </c>
    </row>
    <row r="1482" spans="1:5" x14ac:dyDescent="0.5">
      <c r="A1482" t="s">
        <v>8219</v>
      </c>
      <c r="B1482">
        <v>33</v>
      </c>
      <c r="D1482" t="s">
        <v>8221</v>
      </c>
      <c r="E1482">
        <v>6</v>
      </c>
    </row>
    <row r="1483" spans="1:5" x14ac:dyDescent="0.5">
      <c r="A1483" t="s">
        <v>8219</v>
      </c>
      <c r="B1483">
        <v>108</v>
      </c>
      <c r="D1483" t="s">
        <v>8221</v>
      </c>
      <c r="E1483">
        <v>4</v>
      </c>
    </row>
    <row r="1484" spans="1:5" x14ac:dyDescent="0.5">
      <c r="A1484" t="s">
        <v>8219</v>
      </c>
      <c r="B1484">
        <v>20</v>
      </c>
      <c r="D1484" t="s">
        <v>8221</v>
      </c>
      <c r="E1484">
        <v>1</v>
      </c>
    </row>
    <row r="1485" spans="1:5" x14ac:dyDescent="0.5">
      <c r="A1485" t="s">
        <v>8219</v>
      </c>
      <c r="B1485">
        <v>98</v>
      </c>
      <c r="D1485" t="s">
        <v>8221</v>
      </c>
      <c r="E1485">
        <v>17</v>
      </c>
    </row>
    <row r="1486" spans="1:5" x14ac:dyDescent="0.5">
      <c r="A1486" t="s">
        <v>8219</v>
      </c>
      <c r="B1486">
        <v>196</v>
      </c>
      <c r="D1486" t="s">
        <v>8221</v>
      </c>
      <c r="E1486">
        <v>1</v>
      </c>
    </row>
    <row r="1487" spans="1:5" x14ac:dyDescent="0.5">
      <c r="A1487" t="s">
        <v>8219</v>
      </c>
      <c r="B1487">
        <v>39</v>
      </c>
      <c r="D1487" t="s">
        <v>8221</v>
      </c>
      <c r="E1487">
        <v>13</v>
      </c>
    </row>
    <row r="1488" spans="1:5" x14ac:dyDescent="0.5">
      <c r="A1488" t="s">
        <v>8219</v>
      </c>
      <c r="B1488">
        <v>128</v>
      </c>
      <c r="D1488" t="s">
        <v>8221</v>
      </c>
      <c r="E1488">
        <v>6</v>
      </c>
    </row>
    <row r="1489" spans="1:5" x14ac:dyDescent="0.5">
      <c r="A1489" t="s">
        <v>8219</v>
      </c>
      <c r="B1489">
        <v>71</v>
      </c>
      <c r="D1489" t="s">
        <v>8221</v>
      </c>
      <c r="E1489">
        <v>0</v>
      </c>
    </row>
    <row r="1490" spans="1:5" x14ac:dyDescent="0.5">
      <c r="A1490" t="s">
        <v>8219</v>
      </c>
      <c r="B1490">
        <v>47</v>
      </c>
      <c r="D1490" t="s">
        <v>8221</v>
      </c>
      <c r="E1490">
        <v>2</v>
      </c>
    </row>
    <row r="1491" spans="1:5" x14ac:dyDescent="0.5">
      <c r="A1491" t="s">
        <v>8219</v>
      </c>
      <c r="B1491">
        <v>17</v>
      </c>
      <c r="D1491" t="s">
        <v>8221</v>
      </c>
      <c r="E1491">
        <v>2</v>
      </c>
    </row>
    <row r="1492" spans="1:5" x14ac:dyDescent="0.5">
      <c r="A1492" t="s">
        <v>8219</v>
      </c>
      <c r="B1492">
        <v>91</v>
      </c>
      <c r="D1492" t="s">
        <v>8221</v>
      </c>
      <c r="E1492">
        <v>21</v>
      </c>
    </row>
    <row r="1493" spans="1:5" x14ac:dyDescent="0.5">
      <c r="A1493" t="s">
        <v>8219</v>
      </c>
      <c r="B1493">
        <v>43</v>
      </c>
      <c r="D1493" t="s">
        <v>8221</v>
      </c>
      <c r="E1493">
        <v>13</v>
      </c>
    </row>
    <row r="1494" spans="1:5" x14ac:dyDescent="0.5">
      <c r="A1494" t="s">
        <v>8219</v>
      </c>
      <c r="B1494">
        <v>17</v>
      </c>
      <c r="D1494" t="s">
        <v>8221</v>
      </c>
      <c r="E1494">
        <v>0</v>
      </c>
    </row>
    <row r="1495" spans="1:5" x14ac:dyDescent="0.5">
      <c r="A1495" t="s">
        <v>8219</v>
      </c>
      <c r="B1495">
        <v>33</v>
      </c>
      <c r="D1495" t="s">
        <v>8221</v>
      </c>
      <c r="E1495">
        <v>6</v>
      </c>
    </row>
    <row r="1496" spans="1:5" x14ac:dyDescent="0.5">
      <c r="A1496" t="s">
        <v>8219</v>
      </c>
      <c r="B1496">
        <v>87</v>
      </c>
      <c r="D1496" t="s">
        <v>8221</v>
      </c>
      <c r="E1496">
        <v>0</v>
      </c>
    </row>
    <row r="1497" spans="1:5" x14ac:dyDescent="0.5">
      <c r="A1497" t="s">
        <v>8219</v>
      </c>
      <c r="B1497">
        <v>113</v>
      </c>
      <c r="D1497" t="s">
        <v>8221</v>
      </c>
      <c r="E1497">
        <v>1</v>
      </c>
    </row>
    <row r="1498" spans="1:5" x14ac:dyDescent="0.5">
      <c r="A1498" t="s">
        <v>8219</v>
      </c>
      <c r="B1498">
        <v>14</v>
      </c>
      <c r="D1498" t="s">
        <v>8221</v>
      </c>
      <c r="E1498">
        <v>0</v>
      </c>
    </row>
    <row r="1499" spans="1:5" x14ac:dyDescent="0.5">
      <c r="A1499" t="s">
        <v>8219</v>
      </c>
      <c r="B1499">
        <v>30</v>
      </c>
      <c r="D1499" t="s">
        <v>8221</v>
      </c>
      <c r="E1499">
        <v>12</v>
      </c>
    </row>
    <row r="1500" spans="1:5" x14ac:dyDescent="0.5">
      <c r="A1500" t="s">
        <v>8219</v>
      </c>
      <c r="B1500">
        <v>16</v>
      </c>
      <c r="D1500" t="s">
        <v>8221</v>
      </c>
      <c r="E1500">
        <v>2</v>
      </c>
    </row>
    <row r="1501" spans="1:5" x14ac:dyDescent="0.5">
      <c r="A1501" t="s">
        <v>8219</v>
      </c>
      <c r="B1501">
        <v>46</v>
      </c>
      <c r="D1501" t="s">
        <v>8221</v>
      </c>
      <c r="E1501">
        <v>6</v>
      </c>
    </row>
    <row r="1502" spans="1:5" x14ac:dyDescent="0.5">
      <c r="A1502" t="s">
        <v>8219</v>
      </c>
      <c r="B1502">
        <v>24</v>
      </c>
      <c r="D1502" t="s">
        <v>8221</v>
      </c>
      <c r="E1502">
        <v>1</v>
      </c>
    </row>
    <row r="1503" spans="1:5" x14ac:dyDescent="0.5">
      <c r="A1503" t="s">
        <v>8219</v>
      </c>
      <c r="B1503">
        <v>97</v>
      </c>
      <c r="D1503" t="s">
        <v>8221</v>
      </c>
      <c r="E1503">
        <v>1</v>
      </c>
    </row>
    <row r="1504" spans="1:5" x14ac:dyDescent="0.5">
      <c r="A1504" t="s">
        <v>8219</v>
      </c>
      <c r="B1504">
        <v>59</v>
      </c>
      <c r="D1504" t="s">
        <v>8221</v>
      </c>
      <c r="E1504">
        <v>5</v>
      </c>
    </row>
    <row r="1505" spans="1:5" x14ac:dyDescent="0.5">
      <c r="A1505" t="s">
        <v>8219</v>
      </c>
      <c r="B1505">
        <v>1095</v>
      </c>
      <c r="D1505" t="s">
        <v>8221</v>
      </c>
      <c r="E1505">
        <v>0</v>
      </c>
    </row>
    <row r="1506" spans="1:5" x14ac:dyDescent="0.5">
      <c r="A1506" t="s">
        <v>8219</v>
      </c>
      <c r="B1506">
        <v>218</v>
      </c>
      <c r="D1506" t="s">
        <v>8221</v>
      </c>
      <c r="E1506">
        <v>3</v>
      </c>
    </row>
    <row r="1507" spans="1:5" x14ac:dyDescent="0.5">
      <c r="A1507" t="s">
        <v>8219</v>
      </c>
      <c r="B1507">
        <v>111</v>
      </c>
      <c r="D1507" t="s">
        <v>8221</v>
      </c>
      <c r="E1507">
        <v>8</v>
      </c>
    </row>
    <row r="1508" spans="1:5" x14ac:dyDescent="0.5">
      <c r="A1508" t="s">
        <v>8219</v>
      </c>
      <c r="B1508">
        <v>56</v>
      </c>
      <c r="D1508" t="s">
        <v>8221</v>
      </c>
      <c r="E1508">
        <v>3</v>
      </c>
    </row>
    <row r="1509" spans="1:5" x14ac:dyDescent="0.5">
      <c r="A1509" t="s">
        <v>8219</v>
      </c>
      <c r="B1509">
        <v>265</v>
      </c>
      <c r="D1509" t="s">
        <v>8221</v>
      </c>
      <c r="E1509">
        <v>8</v>
      </c>
    </row>
    <row r="1510" spans="1:5" x14ac:dyDescent="0.5">
      <c r="A1510" t="s">
        <v>8219</v>
      </c>
      <c r="B1510">
        <v>28</v>
      </c>
      <c r="D1510" t="s">
        <v>8221</v>
      </c>
      <c r="E1510">
        <v>1</v>
      </c>
    </row>
    <row r="1511" spans="1:5" x14ac:dyDescent="0.5">
      <c r="A1511" t="s">
        <v>8219</v>
      </c>
      <c r="B1511">
        <v>364</v>
      </c>
      <c r="D1511" t="s">
        <v>8221</v>
      </c>
      <c r="E1511">
        <v>4</v>
      </c>
    </row>
    <row r="1512" spans="1:5" x14ac:dyDescent="0.5">
      <c r="A1512" t="s">
        <v>8219</v>
      </c>
      <c r="B1512">
        <v>27</v>
      </c>
      <c r="D1512" t="s">
        <v>8221</v>
      </c>
      <c r="E1512">
        <v>8</v>
      </c>
    </row>
    <row r="1513" spans="1:5" x14ac:dyDescent="0.5">
      <c r="A1513" t="s">
        <v>8219</v>
      </c>
      <c r="B1513">
        <v>93</v>
      </c>
      <c r="D1513" t="s">
        <v>8221</v>
      </c>
      <c r="E1513">
        <v>1</v>
      </c>
    </row>
    <row r="1514" spans="1:5" x14ac:dyDescent="0.5">
      <c r="A1514" t="s">
        <v>8219</v>
      </c>
      <c r="B1514">
        <v>64</v>
      </c>
      <c r="D1514" t="s">
        <v>8221</v>
      </c>
      <c r="E1514">
        <v>5</v>
      </c>
    </row>
    <row r="1515" spans="1:5" x14ac:dyDescent="0.5">
      <c r="A1515" t="s">
        <v>8219</v>
      </c>
      <c r="B1515">
        <v>22</v>
      </c>
      <c r="D1515" t="s">
        <v>8221</v>
      </c>
      <c r="E1515">
        <v>0</v>
      </c>
    </row>
    <row r="1516" spans="1:5" x14ac:dyDescent="0.5">
      <c r="A1516" t="s">
        <v>8219</v>
      </c>
      <c r="B1516">
        <v>59</v>
      </c>
      <c r="D1516" t="s">
        <v>8221</v>
      </c>
      <c r="E1516">
        <v>0</v>
      </c>
    </row>
    <row r="1517" spans="1:5" x14ac:dyDescent="0.5">
      <c r="A1517" t="s">
        <v>8219</v>
      </c>
      <c r="B1517">
        <v>249</v>
      </c>
      <c r="D1517" t="s">
        <v>8221</v>
      </c>
      <c r="E1517">
        <v>1</v>
      </c>
    </row>
    <row r="1518" spans="1:5" x14ac:dyDescent="0.5">
      <c r="A1518" t="s">
        <v>8219</v>
      </c>
      <c r="B1518">
        <v>392</v>
      </c>
      <c r="D1518" t="s">
        <v>8221</v>
      </c>
      <c r="E1518">
        <v>0</v>
      </c>
    </row>
    <row r="1519" spans="1:5" x14ac:dyDescent="0.5">
      <c r="A1519" t="s">
        <v>8219</v>
      </c>
      <c r="B1519">
        <v>115</v>
      </c>
      <c r="D1519" t="s">
        <v>8221</v>
      </c>
      <c r="E1519">
        <v>0</v>
      </c>
    </row>
    <row r="1520" spans="1:5" x14ac:dyDescent="0.5">
      <c r="A1520" t="s">
        <v>8219</v>
      </c>
      <c r="B1520">
        <v>433</v>
      </c>
      <c r="D1520" t="s">
        <v>8221</v>
      </c>
      <c r="E1520">
        <v>6</v>
      </c>
    </row>
    <row r="1521" spans="1:5" x14ac:dyDescent="0.5">
      <c r="A1521" t="s">
        <v>8219</v>
      </c>
      <c r="B1521">
        <v>20</v>
      </c>
      <c r="D1521" t="s">
        <v>8221</v>
      </c>
      <c r="E1521">
        <v>6</v>
      </c>
    </row>
    <row r="1522" spans="1:5" x14ac:dyDescent="0.5">
      <c r="A1522" t="s">
        <v>8219</v>
      </c>
      <c r="B1522">
        <v>8</v>
      </c>
      <c r="D1522" t="s">
        <v>8221</v>
      </c>
      <c r="E1522">
        <v>14</v>
      </c>
    </row>
    <row r="1523" spans="1:5" x14ac:dyDescent="0.5">
      <c r="A1523" t="s">
        <v>8219</v>
      </c>
      <c r="B1523">
        <v>175</v>
      </c>
      <c r="D1523" t="s">
        <v>8221</v>
      </c>
      <c r="E1523">
        <v>6</v>
      </c>
    </row>
    <row r="1524" spans="1:5" x14ac:dyDescent="0.5">
      <c r="A1524" t="s">
        <v>8219</v>
      </c>
      <c r="B1524">
        <v>104</v>
      </c>
      <c r="D1524" t="s">
        <v>8221</v>
      </c>
      <c r="E1524">
        <v>33</v>
      </c>
    </row>
    <row r="1525" spans="1:5" x14ac:dyDescent="0.5">
      <c r="A1525" t="s">
        <v>8219</v>
      </c>
      <c r="B1525">
        <v>17</v>
      </c>
      <c r="D1525" t="s">
        <v>8221</v>
      </c>
      <c r="E1525">
        <v>4</v>
      </c>
    </row>
    <row r="1526" spans="1:5" x14ac:dyDescent="0.5">
      <c r="A1526" t="s">
        <v>8219</v>
      </c>
      <c r="B1526">
        <v>277</v>
      </c>
      <c r="D1526" t="s">
        <v>8221</v>
      </c>
      <c r="E1526">
        <v>1</v>
      </c>
    </row>
    <row r="1527" spans="1:5" x14ac:dyDescent="0.5">
      <c r="A1527" t="s">
        <v>8219</v>
      </c>
      <c r="B1527">
        <v>118</v>
      </c>
      <c r="D1527" t="s">
        <v>8221</v>
      </c>
      <c r="E1527">
        <v>0</v>
      </c>
    </row>
    <row r="1528" spans="1:5" x14ac:dyDescent="0.5">
      <c r="A1528" t="s">
        <v>8219</v>
      </c>
      <c r="B1528">
        <v>97</v>
      </c>
      <c r="D1528" t="s">
        <v>8221</v>
      </c>
      <c r="E1528">
        <v>6</v>
      </c>
    </row>
    <row r="1529" spans="1:5" x14ac:dyDescent="0.5">
      <c r="A1529" t="s">
        <v>8219</v>
      </c>
      <c r="B1529">
        <v>20</v>
      </c>
      <c r="D1529" t="s">
        <v>8221</v>
      </c>
      <c r="E1529">
        <v>6</v>
      </c>
    </row>
    <row r="1530" spans="1:5" x14ac:dyDescent="0.5">
      <c r="A1530" t="s">
        <v>8219</v>
      </c>
      <c r="B1530">
        <v>26</v>
      </c>
      <c r="D1530" t="s">
        <v>8221</v>
      </c>
      <c r="E1530">
        <v>1</v>
      </c>
    </row>
    <row r="1531" spans="1:5" x14ac:dyDescent="0.5">
      <c r="A1531" t="s">
        <v>8219</v>
      </c>
      <c r="B1531">
        <v>128</v>
      </c>
      <c r="D1531" t="s">
        <v>8221</v>
      </c>
      <c r="E1531">
        <v>3</v>
      </c>
    </row>
    <row r="1532" spans="1:5" x14ac:dyDescent="0.5">
      <c r="A1532" t="s">
        <v>8219</v>
      </c>
      <c r="B1532">
        <v>15</v>
      </c>
    </row>
    <row r="1533" spans="1:5" x14ac:dyDescent="0.5">
      <c r="A1533" t="s">
        <v>8219</v>
      </c>
      <c r="B1533">
        <v>25</v>
      </c>
    </row>
    <row r="1534" spans="1:5" x14ac:dyDescent="0.5">
      <c r="A1534" t="s">
        <v>8219</v>
      </c>
      <c r="B1534">
        <v>55</v>
      </c>
    </row>
    <row r="1535" spans="1:5" x14ac:dyDescent="0.5">
      <c r="A1535" t="s">
        <v>8219</v>
      </c>
      <c r="B1535">
        <v>107</v>
      </c>
    </row>
    <row r="1536" spans="1:5" x14ac:dyDescent="0.5">
      <c r="A1536" t="s">
        <v>8219</v>
      </c>
      <c r="B1536">
        <v>557</v>
      </c>
    </row>
    <row r="1537" spans="1:2" x14ac:dyDescent="0.5">
      <c r="A1537" t="s">
        <v>8219</v>
      </c>
      <c r="B1537">
        <v>40</v>
      </c>
    </row>
    <row r="1538" spans="1:2" x14ac:dyDescent="0.5">
      <c r="A1538" t="s">
        <v>8219</v>
      </c>
      <c r="B1538">
        <v>36</v>
      </c>
    </row>
    <row r="1539" spans="1:2" x14ac:dyDescent="0.5">
      <c r="A1539" t="s">
        <v>8219</v>
      </c>
      <c r="B1539">
        <v>159</v>
      </c>
    </row>
    <row r="1540" spans="1:2" x14ac:dyDescent="0.5">
      <c r="A1540" t="s">
        <v>8219</v>
      </c>
      <c r="B1540">
        <v>41</v>
      </c>
    </row>
    <row r="1541" spans="1:2" x14ac:dyDescent="0.5">
      <c r="A1541" t="s">
        <v>8219</v>
      </c>
      <c r="B1541">
        <v>226</v>
      </c>
    </row>
    <row r="1542" spans="1:2" x14ac:dyDescent="0.5">
      <c r="A1542" t="s">
        <v>8219</v>
      </c>
      <c r="B1542">
        <v>30</v>
      </c>
    </row>
    <row r="1543" spans="1:2" x14ac:dyDescent="0.5">
      <c r="A1543" t="s">
        <v>8219</v>
      </c>
      <c r="B1543">
        <v>103</v>
      </c>
    </row>
    <row r="1544" spans="1:2" x14ac:dyDescent="0.5">
      <c r="A1544" t="s">
        <v>8219</v>
      </c>
      <c r="B1544">
        <v>62</v>
      </c>
    </row>
    <row r="1545" spans="1:2" x14ac:dyDescent="0.5">
      <c r="A1545" t="s">
        <v>8219</v>
      </c>
      <c r="B1545">
        <v>6</v>
      </c>
    </row>
    <row r="1546" spans="1:2" x14ac:dyDescent="0.5">
      <c r="A1546" t="s">
        <v>8219</v>
      </c>
      <c r="B1546">
        <v>182</v>
      </c>
    </row>
    <row r="1547" spans="1:2" x14ac:dyDescent="0.5">
      <c r="A1547" t="s">
        <v>8219</v>
      </c>
      <c r="B1547">
        <v>145</v>
      </c>
    </row>
    <row r="1548" spans="1:2" x14ac:dyDescent="0.5">
      <c r="A1548" t="s">
        <v>8219</v>
      </c>
      <c r="B1548">
        <v>25</v>
      </c>
    </row>
    <row r="1549" spans="1:2" x14ac:dyDescent="0.5">
      <c r="A1549" t="s">
        <v>8219</v>
      </c>
      <c r="B1549">
        <v>320</v>
      </c>
    </row>
    <row r="1550" spans="1:2" x14ac:dyDescent="0.5">
      <c r="A1550" t="s">
        <v>8219</v>
      </c>
      <c r="B1550">
        <v>99</v>
      </c>
    </row>
    <row r="1551" spans="1:2" x14ac:dyDescent="0.5">
      <c r="A1551" t="s">
        <v>8219</v>
      </c>
      <c r="B1551">
        <v>348</v>
      </c>
    </row>
    <row r="1552" spans="1:2" x14ac:dyDescent="0.5">
      <c r="A1552" t="s">
        <v>8219</v>
      </c>
      <c r="B1552">
        <v>41</v>
      </c>
    </row>
    <row r="1553" spans="1:2" x14ac:dyDescent="0.5">
      <c r="A1553" t="s">
        <v>8219</v>
      </c>
      <c r="B1553">
        <v>29</v>
      </c>
    </row>
    <row r="1554" spans="1:2" x14ac:dyDescent="0.5">
      <c r="A1554" t="s">
        <v>8219</v>
      </c>
      <c r="B1554">
        <v>25</v>
      </c>
    </row>
    <row r="1555" spans="1:2" x14ac:dyDescent="0.5">
      <c r="A1555" t="s">
        <v>8219</v>
      </c>
      <c r="B1555">
        <v>23</v>
      </c>
    </row>
    <row r="1556" spans="1:2" x14ac:dyDescent="0.5">
      <c r="A1556" t="s">
        <v>8219</v>
      </c>
      <c r="B1556">
        <v>1260</v>
      </c>
    </row>
    <row r="1557" spans="1:2" x14ac:dyDescent="0.5">
      <c r="A1557" t="s">
        <v>8219</v>
      </c>
      <c r="B1557">
        <v>307</v>
      </c>
    </row>
    <row r="1558" spans="1:2" x14ac:dyDescent="0.5">
      <c r="A1558" t="s">
        <v>8219</v>
      </c>
      <c r="B1558">
        <v>329</v>
      </c>
    </row>
    <row r="1559" spans="1:2" x14ac:dyDescent="0.5">
      <c r="A1559" t="s">
        <v>8219</v>
      </c>
      <c r="B1559">
        <v>32</v>
      </c>
    </row>
    <row r="1560" spans="1:2" x14ac:dyDescent="0.5">
      <c r="A1560" t="s">
        <v>8219</v>
      </c>
      <c r="B1560">
        <v>27</v>
      </c>
    </row>
    <row r="1561" spans="1:2" x14ac:dyDescent="0.5">
      <c r="A1561" t="s">
        <v>8219</v>
      </c>
      <c r="B1561">
        <v>236</v>
      </c>
    </row>
    <row r="1562" spans="1:2" x14ac:dyDescent="0.5">
      <c r="A1562" t="s">
        <v>8219</v>
      </c>
      <c r="B1562">
        <v>42</v>
      </c>
    </row>
    <row r="1563" spans="1:2" x14ac:dyDescent="0.5">
      <c r="A1563" t="s">
        <v>8219</v>
      </c>
      <c r="B1563">
        <v>95</v>
      </c>
    </row>
    <row r="1564" spans="1:2" x14ac:dyDescent="0.5">
      <c r="A1564" t="s">
        <v>8219</v>
      </c>
      <c r="B1564">
        <v>37</v>
      </c>
    </row>
    <row r="1565" spans="1:2" x14ac:dyDescent="0.5">
      <c r="A1565" t="s">
        <v>8219</v>
      </c>
      <c r="B1565">
        <v>128</v>
      </c>
    </row>
    <row r="1566" spans="1:2" x14ac:dyDescent="0.5">
      <c r="A1566" t="s">
        <v>8219</v>
      </c>
      <c r="B1566">
        <v>156</v>
      </c>
    </row>
    <row r="1567" spans="1:2" x14ac:dyDescent="0.5">
      <c r="A1567" t="s">
        <v>8219</v>
      </c>
      <c r="B1567">
        <v>64</v>
      </c>
    </row>
    <row r="1568" spans="1:2" x14ac:dyDescent="0.5">
      <c r="A1568" t="s">
        <v>8219</v>
      </c>
      <c r="B1568">
        <v>58</v>
      </c>
    </row>
    <row r="1569" spans="1:2" x14ac:dyDescent="0.5">
      <c r="A1569" t="s">
        <v>8219</v>
      </c>
      <c r="B1569">
        <v>20</v>
      </c>
    </row>
    <row r="1570" spans="1:2" x14ac:dyDescent="0.5">
      <c r="A1570" t="s">
        <v>8219</v>
      </c>
      <c r="B1570">
        <v>47</v>
      </c>
    </row>
    <row r="1571" spans="1:2" x14ac:dyDescent="0.5">
      <c r="A1571" t="s">
        <v>8219</v>
      </c>
      <c r="B1571">
        <v>54</v>
      </c>
    </row>
    <row r="1572" spans="1:2" x14ac:dyDescent="0.5">
      <c r="A1572" t="s">
        <v>8219</v>
      </c>
      <c r="B1572">
        <v>9</v>
      </c>
    </row>
    <row r="1573" spans="1:2" x14ac:dyDescent="0.5">
      <c r="A1573" t="s">
        <v>8219</v>
      </c>
      <c r="B1573">
        <v>213</v>
      </c>
    </row>
    <row r="1574" spans="1:2" x14ac:dyDescent="0.5">
      <c r="A1574" t="s">
        <v>8219</v>
      </c>
      <c r="B1574">
        <v>57</v>
      </c>
    </row>
    <row r="1575" spans="1:2" x14ac:dyDescent="0.5">
      <c r="A1575" t="s">
        <v>8219</v>
      </c>
      <c r="B1575">
        <v>25</v>
      </c>
    </row>
    <row r="1576" spans="1:2" x14ac:dyDescent="0.5">
      <c r="A1576" t="s">
        <v>8219</v>
      </c>
      <c r="B1576">
        <v>104</v>
      </c>
    </row>
    <row r="1577" spans="1:2" x14ac:dyDescent="0.5">
      <c r="A1577" t="s">
        <v>8219</v>
      </c>
      <c r="B1577">
        <v>34</v>
      </c>
    </row>
    <row r="1578" spans="1:2" x14ac:dyDescent="0.5">
      <c r="A1578" t="s">
        <v>8219</v>
      </c>
      <c r="B1578">
        <v>67</v>
      </c>
    </row>
    <row r="1579" spans="1:2" x14ac:dyDescent="0.5">
      <c r="A1579" t="s">
        <v>8219</v>
      </c>
      <c r="B1579">
        <v>241</v>
      </c>
    </row>
    <row r="1580" spans="1:2" x14ac:dyDescent="0.5">
      <c r="A1580" t="s">
        <v>8219</v>
      </c>
      <c r="B1580">
        <v>123</v>
      </c>
    </row>
    <row r="1581" spans="1:2" x14ac:dyDescent="0.5">
      <c r="A1581" t="s">
        <v>8219</v>
      </c>
      <c r="B1581">
        <v>302</v>
      </c>
    </row>
    <row r="1582" spans="1:2" x14ac:dyDescent="0.5">
      <c r="A1582" t="s">
        <v>8219</v>
      </c>
      <c r="B1582">
        <v>89</v>
      </c>
    </row>
    <row r="1583" spans="1:2" x14ac:dyDescent="0.5">
      <c r="A1583" t="s">
        <v>8219</v>
      </c>
      <c r="B1583">
        <v>41</v>
      </c>
    </row>
    <row r="1584" spans="1:2" x14ac:dyDescent="0.5">
      <c r="A1584" t="s">
        <v>8219</v>
      </c>
      <c r="B1584">
        <v>69</v>
      </c>
    </row>
    <row r="1585" spans="1:2" x14ac:dyDescent="0.5">
      <c r="A1585" t="s">
        <v>8219</v>
      </c>
      <c r="B1585">
        <v>52</v>
      </c>
    </row>
    <row r="1586" spans="1:2" x14ac:dyDescent="0.5">
      <c r="A1586" t="s">
        <v>8219</v>
      </c>
      <c r="B1586">
        <v>57</v>
      </c>
    </row>
    <row r="1587" spans="1:2" x14ac:dyDescent="0.5">
      <c r="A1587" t="s">
        <v>8219</v>
      </c>
      <c r="B1587">
        <v>74</v>
      </c>
    </row>
    <row r="1588" spans="1:2" x14ac:dyDescent="0.5">
      <c r="A1588" t="s">
        <v>8219</v>
      </c>
      <c r="B1588">
        <v>63</v>
      </c>
    </row>
    <row r="1589" spans="1:2" x14ac:dyDescent="0.5">
      <c r="A1589" t="s">
        <v>8219</v>
      </c>
      <c r="B1589">
        <v>72</v>
      </c>
    </row>
    <row r="1590" spans="1:2" x14ac:dyDescent="0.5">
      <c r="A1590" t="s">
        <v>8219</v>
      </c>
      <c r="B1590">
        <v>71</v>
      </c>
    </row>
    <row r="1591" spans="1:2" x14ac:dyDescent="0.5">
      <c r="A1591" t="s">
        <v>8219</v>
      </c>
      <c r="B1591">
        <v>21</v>
      </c>
    </row>
    <row r="1592" spans="1:2" x14ac:dyDescent="0.5">
      <c r="A1592" t="s">
        <v>8219</v>
      </c>
      <c r="B1592">
        <v>930</v>
      </c>
    </row>
    <row r="1593" spans="1:2" x14ac:dyDescent="0.5">
      <c r="A1593" t="s">
        <v>8219</v>
      </c>
      <c r="B1593">
        <v>55</v>
      </c>
    </row>
    <row r="1594" spans="1:2" x14ac:dyDescent="0.5">
      <c r="A1594" t="s">
        <v>8219</v>
      </c>
      <c r="B1594">
        <v>61</v>
      </c>
    </row>
    <row r="1595" spans="1:2" x14ac:dyDescent="0.5">
      <c r="A1595" t="s">
        <v>8219</v>
      </c>
      <c r="B1595">
        <v>82</v>
      </c>
    </row>
    <row r="1596" spans="1:2" x14ac:dyDescent="0.5">
      <c r="A1596" t="s">
        <v>8219</v>
      </c>
      <c r="B1596">
        <v>71</v>
      </c>
    </row>
    <row r="1597" spans="1:2" x14ac:dyDescent="0.5">
      <c r="A1597" t="s">
        <v>8219</v>
      </c>
      <c r="B1597">
        <v>117</v>
      </c>
    </row>
    <row r="1598" spans="1:2" x14ac:dyDescent="0.5">
      <c r="A1598" t="s">
        <v>8219</v>
      </c>
      <c r="B1598">
        <v>29</v>
      </c>
    </row>
    <row r="1599" spans="1:2" x14ac:dyDescent="0.5">
      <c r="A1599" t="s">
        <v>8219</v>
      </c>
      <c r="B1599">
        <v>74</v>
      </c>
    </row>
    <row r="1600" spans="1:2" x14ac:dyDescent="0.5">
      <c r="A1600" t="s">
        <v>8219</v>
      </c>
      <c r="B1600">
        <v>23</v>
      </c>
    </row>
    <row r="1601" spans="1:2" x14ac:dyDescent="0.5">
      <c r="A1601" t="s">
        <v>8219</v>
      </c>
      <c r="B1601">
        <v>60</v>
      </c>
    </row>
    <row r="1602" spans="1:2" x14ac:dyDescent="0.5">
      <c r="A1602" t="s">
        <v>8219</v>
      </c>
      <c r="B1602">
        <v>55</v>
      </c>
    </row>
    <row r="1603" spans="1:2" x14ac:dyDescent="0.5">
      <c r="A1603" t="s">
        <v>8219</v>
      </c>
      <c r="B1603">
        <v>51</v>
      </c>
    </row>
    <row r="1604" spans="1:2" x14ac:dyDescent="0.5">
      <c r="A1604" t="s">
        <v>8219</v>
      </c>
      <c r="B1604">
        <v>78</v>
      </c>
    </row>
    <row r="1605" spans="1:2" x14ac:dyDescent="0.5">
      <c r="A1605" t="s">
        <v>8219</v>
      </c>
      <c r="B1605">
        <v>62</v>
      </c>
    </row>
    <row r="1606" spans="1:2" x14ac:dyDescent="0.5">
      <c r="A1606" t="s">
        <v>8219</v>
      </c>
      <c r="B1606">
        <v>45</v>
      </c>
    </row>
    <row r="1607" spans="1:2" x14ac:dyDescent="0.5">
      <c r="A1607" t="s">
        <v>8219</v>
      </c>
      <c r="B1607">
        <v>15</v>
      </c>
    </row>
    <row r="1608" spans="1:2" x14ac:dyDescent="0.5">
      <c r="A1608" t="s">
        <v>8219</v>
      </c>
      <c r="B1608">
        <v>151</v>
      </c>
    </row>
    <row r="1609" spans="1:2" x14ac:dyDescent="0.5">
      <c r="A1609" t="s">
        <v>8219</v>
      </c>
      <c r="B1609">
        <v>68</v>
      </c>
    </row>
    <row r="1610" spans="1:2" x14ac:dyDescent="0.5">
      <c r="A1610" t="s">
        <v>8219</v>
      </c>
      <c r="B1610">
        <v>46</v>
      </c>
    </row>
    <row r="1611" spans="1:2" x14ac:dyDescent="0.5">
      <c r="A1611" t="s">
        <v>8219</v>
      </c>
      <c r="B1611">
        <v>24</v>
      </c>
    </row>
    <row r="1612" spans="1:2" x14ac:dyDescent="0.5">
      <c r="A1612" t="s">
        <v>8219</v>
      </c>
      <c r="B1612">
        <v>70</v>
      </c>
    </row>
    <row r="1613" spans="1:2" x14ac:dyDescent="0.5">
      <c r="A1613" t="s">
        <v>8219</v>
      </c>
      <c r="B1613">
        <v>244</v>
      </c>
    </row>
    <row r="1614" spans="1:2" x14ac:dyDescent="0.5">
      <c r="A1614" t="s">
        <v>8219</v>
      </c>
      <c r="B1614">
        <v>82</v>
      </c>
    </row>
    <row r="1615" spans="1:2" x14ac:dyDescent="0.5">
      <c r="A1615" t="s">
        <v>8219</v>
      </c>
      <c r="B1615">
        <v>226</v>
      </c>
    </row>
    <row r="1616" spans="1:2" x14ac:dyDescent="0.5">
      <c r="A1616" t="s">
        <v>8219</v>
      </c>
      <c r="B1616">
        <v>60</v>
      </c>
    </row>
    <row r="1617" spans="1:2" x14ac:dyDescent="0.5">
      <c r="A1617" t="s">
        <v>8219</v>
      </c>
      <c r="B1617">
        <v>322</v>
      </c>
    </row>
    <row r="1618" spans="1:2" x14ac:dyDescent="0.5">
      <c r="A1618" t="s">
        <v>8219</v>
      </c>
      <c r="B1618">
        <v>94</v>
      </c>
    </row>
    <row r="1619" spans="1:2" x14ac:dyDescent="0.5">
      <c r="A1619" t="s">
        <v>8219</v>
      </c>
      <c r="B1619">
        <v>47</v>
      </c>
    </row>
    <row r="1620" spans="1:2" x14ac:dyDescent="0.5">
      <c r="A1620" t="s">
        <v>8219</v>
      </c>
      <c r="B1620">
        <v>115</v>
      </c>
    </row>
    <row r="1621" spans="1:2" x14ac:dyDescent="0.5">
      <c r="A1621" t="s">
        <v>8219</v>
      </c>
      <c r="B1621">
        <v>134</v>
      </c>
    </row>
    <row r="1622" spans="1:2" x14ac:dyDescent="0.5">
      <c r="A1622" t="s">
        <v>8219</v>
      </c>
      <c r="B1622">
        <v>35</v>
      </c>
    </row>
    <row r="1623" spans="1:2" x14ac:dyDescent="0.5">
      <c r="A1623" t="s">
        <v>8219</v>
      </c>
      <c r="B1623">
        <v>104</v>
      </c>
    </row>
    <row r="1624" spans="1:2" x14ac:dyDescent="0.5">
      <c r="A1624" t="s">
        <v>8219</v>
      </c>
      <c r="B1624">
        <v>184</v>
      </c>
    </row>
    <row r="1625" spans="1:2" x14ac:dyDescent="0.5">
      <c r="A1625" t="s">
        <v>8219</v>
      </c>
      <c r="B1625">
        <v>119</v>
      </c>
    </row>
    <row r="1626" spans="1:2" x14ac:dyDescent="0.5">
      <c r="A1626" t="s">
        <v>8219</v>
      </c>
      <c r="B1626">
        <v>59</v>
      </c>
    </row>
    <row r="1627" spans="1:2" x14ac:dyDescent="0.5">
      <c r="A1627" t="s">
        <v>8219</v>
      </c>
      <c r="B1627">
        <v>113</v>
      </c>
    </row>
    <row r="1628" spans="1:2" x14ac:dyDescent="0.5">
      <c r="A1628" t="s">
        <v>8219</v>
      </c>
      <c r="B1628">
        <v>84</v>
      </c>
    </row>
    <row r="1629" spans="1:2" x14ac:dyDescent="0.5">
      <c r="A1629" t="s">
        <v>8219</v>
      </c>
      <c r="B1629">
        <v>74</v>
      </c>
    </row>
    <row r="1630" spans="1:2" x14ac:dyDescent="0.5">
      <c r="A1630" t="s">
        <v>8219</v>
      </c>
      <c r="B1630">
        <v>216</v>
      </c>
    </row>
    <row r="1631" spans="1:2" x14ac:dyDescent="0.5">
      <c r="A1631" t="s">
        <v>8219</v>
      </c>
      <c r="B1631">
        <v>39</v>
      </c>
    </row>
    <row r="1632" spans="1:2" x14ac:dyDescent="0.5">
      <c r="A1632" t="s">
        <v>8219</v>
      </c>
      <c r="B1632">
        <v>21</v>
      </c>
    </row>
    <row r="1633" spans="1:2" x14ac:dyDescent="0.5">
      <c r="A1633" t="s">
        <v>8219</v>
      </c>
      <c r="B1633">
        <v>30</v>
      </c>
    </row>
    <row r="1634" spans="1:2" x14ac:dyDescent="0.5">
      <c r="A1634" t="s">
        <v>8219</v>
      </c>
      <c r="B1634">
        <v>37</v>
      </c>
    </row>
    <row r="1635" spans="1:2" x14ac:dyDescent="0.5">
      <c r="A1635" t="s">
        <v>8219</v>
      </c>
      <c r="B1635">
        <v>202</v>
      </c>
    </row>
    <row r="1636" spans="1:2" x14ac:dyDescent="0.5">
      <c r="A1636" t="s">
        <v>8219</v>
      </c>
      <c r="B1636">
        <v>37</v>
      </c>
    </row>
    <row r="1637" spans="1:2" x14ac:dyDescent="0.5">
      <c r="A1637" t="s">
        <v>8219</v>
      </c>
      <c r="B1637">
        <v>28</v>
      </c>
    </row>
    <row r="1638" spans="1:2" x14ac:dyDescent="0.5">
      <c r="A1638" t="s">
        <v>8219</v>
      </c>
      <c r="B1638">
        <v>26</v>
      </c>
    </row>
    <row r="1639" spans="1:2" x14ac:dyDescent="0.5">
      <c r="A1639" t="s">
        <v>8219</v>
      </c>
      <c r="B1639">
        <v>61</v>
      </c>
    </row>
    <row r="1640" spans="1:2" x14ac:dyDescent="0.5">
      <c r="A1640" t="s">
        <v>8219</v>
      </c>
      <c r="B1640">
        <v>115</v>
      </c>
    </row>
    <row r="1641" spans="1:2" x14ac:dyDescent="0.5">
      <c r="A1641" t="s">
        <v>8219</v>
      </c>
      <c r="B1641">
        <v>181</v>
      </c>
    </row>
    <row r="1642" spans="1:2" x14ac:dyDescent="0.5">
      <c r="A1642" t="s">
        <v>8219</v>
      </c>
      <c r="B1642">
        <v>110</v>
      </c>
    </row>
    <row r="1643" spans="1:2" x14ac:dyDescent="0.5">
      <c r="A1643" t="s">
        <v>8219</v>
      </c>
      <c r="B1643">
        <v>269</v>
      </c>
    </row>
    <row r="1644" spans="1:2" x14ac:dyDescent="0.5">
      <c r="A1644" t="s">
        <v>8219</v>
      </c>
      <c r="B1644">
        <v>79</v>
      </c>
    </row>
    <row r="1645" spans="1:2" x14ac:dyDescent="0.5">
      <c r="A1645" t="s">
        <v>8219</v>
      </c>
      <c r="B1645">
        <v>104</v>
      </c>
    </row>
    <row r="1646" spans="1:2" x14ac:dyDescent="0.5">
      <c r="A1646" t="s">
        <v>8219</v>
      </c>
      <c r="B1646">
        <v>34</v>
      </c>
    </row>
    <row r="1647" spans="1:2" x14ac:dyDescent="0.5">
      <c r="A1647" t="s">
        <v>8219</v>
      </c>
      <c r="B1647">
        <v>167</v>
      </c>
    </row>
    <row r="1648" spans="1:2" x14ac:dyDescent="0.5">
      <c r="A1648" t="s">
        <v>8219</v>
      </c>
      <c r="B1648">
        <v>183</v>
      </c>
    </row>
    <row r="1649" spans="1:2" x14ac:dyDescent="0.5">
      <c r="A1649" t="s">
        <v>8219</v>
      </c>
      <c r="B1649">
        <v>71</v>
      </c>
    </row>
    <row r="1650" spans="1:2" x14ac:dyDescent="0.5">
      <c r="A1650" t="s">
        <v>8219</v>
      </c>
      <c r="B1650">
        <v>69</v>
      </c>
    </row>
    <row r="1651" spans="1:2" x14ac:dyDescent="0.5">
      <c r="A1651" t="s">
        <v>8219</v>
      </c>
      <c r="B1651">
        <v>270</v>
      </c>
    </row>
    <row r="1652" spans="1:2" x14ac:dyDescent="0.5">
      <c r="A1652" t="s">
        <v>8219</v>
      </c>
      <c r="B1652">
        <v>193</v>
      </c>
    </row>
    <row r="1653" spans="1:2" x14ac:dyDescent="0.5">
      <c r="A1653" t="s">
        <v>8219</v>
      </c>
      <c r="B1653">
        <v>57</v>
      </c>
    </row>
    <row r="1654" spans="1:2" x14ac:dyDescent="0.5">
      <c r="A1654" t="s">
        <v>8219</v>
      </c>
      <c r="B1654">
        <v>200</v>
      </c>
    </row>
    <row r="1655" spans="1:2" x14ac:dyDescent="0.5">
      <c r="A1655" t="s">
        <v>8219</v>
      </c>
      <c r="B1655">
        <v>88</v>
      </c>
    </row>
    <row r="1656" spans="1:2" x14ac:dyDescent="0.5">
      <c r="A1656" t="s">
        <v>8219</v>
      </c>
      <c r="B1656">
        <v>213</v>
      </c>
    </row>
    <row r="1657" spans="1:2" x14ac:dyDescent="0.5">
      <c r="A1657" t="s">
        <v>8219</v>
      </c>
      <c r="B1657">
        <v>20</v>
      </c>
    </row>
    <row r="1658" spans="1:2" x14ac:dyDescent="0.5">
      <c r="A1658" t="s">
        <v>8219</v>
      </c>
      <c r="B1658">
        <v>50</v>
      </c>
    </row>
    <row r="1659" spans="1:2" x14ac:dyDescent="0.5">
      <c r="A1659" t="s">
        <v>8219</v>
      </c>
      <c r="B1659">
        <v>115</v>
      </c>
    </row>
    <row r="1660" spans="1:2" x14ac:dyDescent="0.5">
      <c r="A1660" t="s">
        <v>8219</v>
      </c>
      <c r="B1660">
        <v>186</v>
      </c>
    </row>
    <row r="1661" spans="1:2" x14ac:dyDescent="0.5">
      <c r="A1661" t="s">
        <v>8219</v>
      </c>
      <c r="B1661">
        <v>18</v>
      </c>
    </row>
    <row r="1662" spans="1:2" x14ac:dyDescent="0.5">
      <c r="A1662" t="s">
        <v>8219</v>
      </c>
      <c r="B1662">
        <v>176</v>
      </c>
    </row>
    <row r="1663" spans="1:2" x14ac:dyDescent="0.5">
      <c r="A1663" t="s">
        <v>8219</v>
      </c>
      <c r="B1663">
        <v>41</v>
      </c>
    </row>
    <row r="1664" spans="1:2" x14ac:dyDescent="0.5">
      <c r="A1664" t="s">
        <v>8219</v>
      </c>
      <c r="B1664">
        <v>75</v>
      </c>
    </row>
    <row r="1665" spans="1:2" x14ac:dyDescent="0.5">
      <c r="A1665" t="s">
        <v>8219</v>
      </c>
      <c r="B1665">
        <v>97</v>
      </c>
    </row>
    <row r="1666" spans="1:2" x14ac:dyDescent="0.5">
      <c r="A1666" t="s">
        <v>8219</v>
      </c>
      <c r="B1666">
        <v>73</v>
      </c>
    </row>
    <row r="1667" spans="1:2" x14ac:dyDescent="0.5">
      <c r="A1667" t="s">
        <v>8219</v>
      </c>
      <c r="B1667">
        <v>49</v>
      </c>
    </row>
    <row r="1668" spans="1:2" x14ac:dyDescent="0.5">
      <c r="A1668" t="s">
        <v>8219</v>
      </c>
      <c r="B1668">
        <v>134</v>
      </c>
    </row>
    <row r="1669" spans="1:2" x14ac:dyDescent="0.5">
      <c r="A1669" t="s">
        <v>8219</v>
      </c>
      <c r="B1669">
        <v>68</v>
      </c>
    </row>
    <row r="1670" spans="1:2" x14ac:dyDescent="0.5">
      <c r="A1670" t="s">
        <v>8219</v>
      </c>
      <c r="B1670">
        <v>49</v>
      </c>
    </row>
    <row r="1671" spans="1:2" x14ac:dyDescent="0.5">
      <c r="A1671" t="s">
        <v>8219</v>
      </c>
      <c r="B1671">
        <v>63</v>
      </c>
    </row>
    <row r="1672" spans="1:2" x14ac:dyDescent="0.5">
      <c r="A1672" t="s">
        <v>8219</v>
      </c>
      <c r="B1672">
        <v>163</v>
      </c>
    </row>
    <row r="1673" spans="1:2" x14ac:dyDescent="0.5">
      <c r="A1673" t="s">
        <v>8219</v>
      </c>
      <c r="B1673">
        <v>288</v>
      </c>
    </row>
    <row r="1674" spans="1:2" x14ac:dyDescent="0.5">
      <c r="A1674" t="s">
        <v>8219</v>
      </c>
      <c r="B1674">
        <v>42</v>
      </c>
    </row>
    <row r="1675" spans="1:2" x14ac:dyDescent="0.5">
      <c r="A1675" t="s">
        <v>8219</v>
      </c>
      <c r="B1675">
        <v>70</v>
      </c>
    </row>
    <row r="1676" spans="1:2" x14ac:dyDescent="0.5">
      <c r="A1676" t="s">
        <v>8219</v>
      </c>
      <c r="B1676">
        <v>30</v>
      </c>
    </row>
    <row r="1677" spans="1:2" x14ac:dyDescent="0.5">
      <c r="A1677" t="s">
        <v>8219</v>
      </c>
      <c r="B1677">
        <v>51</v>
      </c>
    </row>
    <row r="1678" spans="1:2" x14ac:dyDescent="0.5">
      <c r="A1678" t="s">
        <v>8219</v>
      </c>
      <c r="B1678">
        <v>145</v>
      </c>
    </row>
    <row r="1679" spans="1:2" x14ac:dyDescent="0.5">
      <c r="A1679" t="s">
        <v>8219</v>
      </c>
      <c r="B1679">
        <v>21</v>
      </c>
    </row>
    <row r="1680" spans="1:2" x14ac:dyDescent="0.5">
      <c r="A1680" t="s">
        <v>8219</v>
      </c>
      <c r="B1680">
        <v>286</v>
      </c>
    </row>
    <row r="1681" spans="1:2" x14ac:dyDescent="0.5">
      <c r="A1681" t="s">
        <v>8219</v>
      </c>
      <c r="B1681">
        <v>12</v>
      </c>
    </row>
    <row r="1682" spans="1:2" x14ac:dyDescent="0.5">
      <c r="A1682" t="s">
        <v>8219</v>
      </c>
      <c r="B1682">
        <v>100</v>
      </c>
    </row>
    <row r="1683" spans="1:2" x14ac:dyDescent="0.5">
      <c r="A1683" t="s">
        <v>8219</v>
      </c>
      <c r="B1683">
        <v>100</v>
      </c>
    </row>
    <row r="1684" spans="1:2" x14ac:dyDescent="0.5">
      <c r="A1684" t="s">
        <v>8219</v>
      </c>
      <c r="B1684">
        <v>34</v>
      </c>
    </row>
    <row r="1685" spans="1:2" x14ac:dyDescent="0.5">
      <c r="A1685" t="s">
        <v>8219</v>
      </c>
      <c r="B1685">
        <v>63</v>
      </c>
    </row>
    <row r="1686" spans="1:2" x14ac:dyDescent="0.5">
      <c r="A1686" t="s">
        <v>8219</v>
      </c>
      <c r="B1686">
        <v>30</v>
      </c>
    </row>
    <row r="1687" spans="1:2" x14ac:dyDescent="0.5">
      <c r="A1687" t="s">
        <v>8219</v>
      </c>
      <c r="B1687">
        <v>47</v>
      </c>
    </row>
    <row r="1688" spans="1:2" x14ac:dyDescent="0.5">
      <c r="A1688" t="s">
        <v>8219</v>
      </c>
      <c r="B1688">
        <v>237</v>
      </c>
    </row>
    <row r="1689" spans="1:2" x14ac:dyDescent="0.5">
      <c r="A1689" t="s">
        <v>8219</v>
      </c>
      <c r="B1689">
        <v>47</v>
      </c>
    </row>
    <row r="1690" spans="1:2" x14ac:dyDescent="0.5">
      <c r="A1690" t="s">
        <v>8219</v>
      </c>
      <c r="B1690">
        <v>15</v>
      </c>
    </row>
    <row r="1691" spans="1:2" x14ac:dyDescent="0.5">
      <c r="A1691" t="s">
        <v>8219</v>
      </c>
      <c r="B1691">
        <v>81</v>
      </c>
    </row>
    <row r="1692" spans="1:2" x14ac:dyDescent="0.5">
      <c r="A1692" t="s">
        <v>8219</v>
      </c>
      <c r="B1692">
        <v>122</v>
      </c>
    </row>
    <row r="1693" spans="1:2" x14ac:dyDescent="0.5">
      <c r="A1693" t="s">
        <v>8219</v>
      </c>
      <c r="B1693">
        <v>34</v>
      </c>
    </row>
    <row r="1694" spans="1:2" x14ac:dyDescent="0.5">
      <c r="A1694" t="s">
        <v>8219</v>
      </c>
      <c r="B1694">
        <v>207</v>
      </c>
    </row>
    <row r="1695" spans="1:2" x14ac:dyDescent="0.5">
      <c r="A1695" t="s">
        <v>8219</v>
      </c>
      <c r="B1695">
        <v>25</v>
      </c>
    </row>
    <row r="1696" spans="1:2" x14ac:dyDescent="0.5">
      <c r="A1696" t="s">
        <v>8219</v>
      </c>
      <c r="B1696">
        <v>72</v>
      </c>
    </row>
    <row r="1697" spans="1:2" x14ac:dyDescent="0.5">
      <c r="A1697" t="s">
        <v>8219</v>
      </c>
      <c r="B1697">
        <v>14</v>
      </c>
    </row>
    <row r="1698" spans="1:2" x14ac:dyDescent="0.5">
      <c r="A1698" t="s">
        <v>8219</v>
      </c>
      <c r="B1698">
        <v>15</v>
      </c>
    </row>
    <row r="1699" spans="1:2" x14ac:dyDescent="0.5">
      <c r="A1699" t="s">
        <v>8219</v>
      </c>
      <c r="B1699">
        <v>91</v>
      </c>
    </row>
    <row r="1700" spans="1:2" x14ac:dyDescent="0.5">
      <c r="A1700" t="s">
        <v>8219</v>
      </c>
      <c r="B1700">
        <v>24</v>
      </c>
    </row>
    <row r="1701" spans="1:2" x14ac:dyDescent="0.5">
      <c r="A1701" t="s">
        <v>8219</v>
      </c>
      <c r="B1701">
        <v>27</v>
      </c>
    </row>
    <row r="1702" spans="1:2" x14ac:dyDescent="0.5">
      <c r="A1702" t="s">
        <v>8219</v>
      </c>
      <c r="B1702">
        <v>47</v>
      </c>
    </row>
    <row r="1703" spans="1:2" x14ac:dyDescent="0.5">
      <c r="A1703" t="s">
        <v>8219</v>
      </c>
      <c r="B1703">
        <v>44</v>
      </c>
    </row>
    <row r="1704" spans="1:2" x14ac:dyDescent="0.5">
      <c r="A1704" t="s">
        <v>8219</v>
      </c>
      <c r="B1704">
        <v>72</v>
      </c>
    </row>
    <row r="1705" spans="1:2" x14ac:dyDescent="0.5">
      <c r="A1705" t="s">
        <v>8219</v>
      </c>
      <c r="B1705">
        <v>63</v>
      </c>
    </row>
    <row r="1706" spans="1:2" x14ac:dyDescent="0.5">
      <c r="A1706" t="s">
        <v>8219</v>
      </c>
      <c r="B1706">
        <v>88</v>
      </c>
    </row>
    <row r="1707" spans="1:2" x14ac:dyDescent="0.5">
      <c r="A1707" t="s">
        <v>8219</v>
      </c>
      <c r="B1707">
        <v>70</v>
      </c>
    </row>
    <row r="1708" spans="1:2" x14ac:dyDescent="0.5">
      <c r="A1708" t="s">
        <v>8219</v>
      </c>
      <c r="B1708">
        <v>50</v>
      </c>
    </row>
    <row r="1709" spans="1:2" x14ac:dyDescent="0.5">
      <c r="A1709" t="s">
        <v>8219</v>
      </c>
      <c r="B1709">
        <v>35</v>
      </c>
    </row>
    <row r="1710" spans="1:2" x14ac:dyDescent="0.5">
      <c r="A1710" t="s">
        <v>8219</v>
      </c>
      <c r="B1710">
        <v>175</v>
      </c>
    </row>
    <row r="1711" spans="1:2" x14ac:dyDescent="0.5">
      <c r="A1711" t="s">
        <v>8219</v>
      </c>
      <c r="B1711">
        <v>20</v>
      </c>
    </row>
    <row r="1712" spans="1:2" x14ac:dyDescent="0.5">
      <c r="A1712" t="s">
        <v>8219</v>
      </c>
      <c r="B1712">
        <v>54</v>
      </c>
    </row>
    <row r="1713" spans="1:2" x14ac:dyDescent="0.5">
      <c r="A1713" t="s">
        <v>8219</v>
      </c>
      <c r="B1713">
        <v>20</v>
      </c>
    </row>
    <row r="1714" spans="1:2" x14ac:dyDescent="0.5">
      <c r="A1714" t="s">
        <v>8219</v>
      </c>
      <c r="B1714">
        <v>57</v>
      </c>
    </row>
    <row r="1715" spans="1:2" x14ac:dyDescent="0.5">
      <c r="A1715" t="s">
        <v>8219</v>
      </c>
      <c r="B1715">
        <v>31</v>
      </c>
    </row>
    <row r="1716" spans="1:2" x14ac:dyDescent="0.5">
      <c r="A1716" t="s">
        <v>8219</v>
      </c>
      <c r="B1716">
        <v>31</v>
      </c>
    </row>
    <row r="1717" spans="1:2" x14ac:dyDescent="0.5">
      <c r="A1717" t="s">
        <v>8219</v>
      </c>
      <c r="B1717">
        <v>45</v>
      </c>
    </row>
    <row r="1718" spans="1:2" x14ac:dyDescent="0.5">
      <c r="A1718" t="s">
        <v>8219</v>
      </c>
      <c r="B1718">
        <v>41</v>
      </c>
    </row>
    <row r="1719" spans="1:2" x14ac:dyDescent="0.5">
      <c r="A1719" t="s">
        <v>8219</v>
      </c>
      <c r="B1719">
        <v>29</v>
      </c>
    </row>
    <row r="1720" spans="1:2" x14ac:dyDescent="0.5">
      <c r="A1720" t="s">
        <v>8219</v>
      </c>
      <c r="B1720">
        <v>58</v>
      </c>
    </row>
    <row r="1721" spans="1:2" x14ac:dyDescent="0.5">
      <c r="A1721" t="s">
        <v>8219</v>
      </c>
      <c r="B1721">
        <v>89</v>
      </c>
    </row>
    <row r="1722" spans="1:2" x14ac:dyDescent="0.5">
      <c r="A1722" t="s">
        <v>8219</v>
      </c>
      <c r="B1722">
        <v>125</v>
      </c>
    </row>
    <row r="1723" spans="1:2" x14ac:dyDescent="0.5">
      <c r="A1723" t="s">
        <v>8219</v>
      </c>
      <c r="B1723">
        <v>18</v>
      </c>
    </row>
    <row r="1724" spans="1:2" x14ac:dyDescent="0.5">
      <c r="A1724" t="s">
        <v>8219</v>
      </c>
      <c r="B1724">
        <v>32</v>
      </c>
    </row>
    <row r="1725" spans="1:2" x14ac:dyDescent="0.5">
      <c r="A1725" t="s">
        <v>8219</v>
      </c>
      <c r="B1725">
        <v>16</v>
      </c>
    </row>
    <row r="1726" spans="1:2" x14ac:dyDescent="0.5">
      <c r="A1726" t="s">
        <v>8219</v>
      </c>
      <c r="B1726">
        <v>38</v>
      </c>
    </row>
    <row r="1727" spans="1:2" x14ac:dyDescent="0.5">
      <c r="A1727" t="s">
        <v>8219</v>
      </c>
      <c r="B1727">
        <v>15</v>
      </c>
    </row>
    <row r="1728" spans="1:2" x14ac:dyDescent="0.5">
      <c r="A1728" t="s">
        <v>8219</v>
      </c>
      <c r="B1728">
        <v>23</v>
      </c>
    </row>
    <row r="1729" spans="1:2" x14ac:dyDescent="0.5">
      <c r="A1729" t="s">
        <v>8219</v>
      </c>
      <c r="B1729">
        <v>49</v>
      </c>
    </row>
    <row r="1730" spans="1:2" x14ac:dyDescent="0.5">
      <c r="A1730" t="s">
        <v>8219</v>
      </c>
      <c r="B1730">
        <v>10</v>
      </c>
    </row>
    <row r="1731" spans="1:2" x14ac:dyDescent="0.5">
      <c r="A1731" t="s">
        <v>8219</v>
      </c>
      <c r="B1731">
        <v>15</v>
      </c>
    </row>
    <row r="1732" spans="1:2" x14ac:dyDescent="0.5">
      <c r="A1732" t="s">
        <v>8219</v>
      </c>
      <c r="B1732">
        <v>57</v>
      </c>
    </row>
    <row r="1733" spans="1:2" x14ac:dyDescent="0.5">
      <c r="A1733" t="s">
        <v>8219</v>
      </c>
      <c r="B1733">
        <v>33</v>
      </c>
    </row>
    <row r="1734" spans="1:2" x14ac:dyDescent="0.5">
      <c r="A1734" t="s">
        <v>8219</v>
      </c>
      <c r="B1734">
        <v>9</v>
      </c>
    </row>
    <row r="1735" spans="1:2" x14ac:dyDescent="0.5">
      <c r="A1735" t="s">
        <v>8219</v>
      </c>
      <c r="B1735">
        <v>26</v>
      </c>
    </row>
    <row r="1736" spans="1:2" x14ac:dyDescent="0.5">
      <c r="A1736" t="s">
        <v>8219</v>
      </c>
      <c r="B1736">
        <v>69</v>
      </c>
    </row>
    <row r="1737" spans="1:2" x14ac:dyDescent="0.5">
      <c r="A1737" t="s">
        <v>8219</v>
      </c>
      <c r="B1737">
        <v>65</v>
      </c>
    </row>
    <row r="1738" spans="1:2" x14ac:dyDescent="0.5">
      <c r="A1738" t="s">
        <v>8219</v>
      </c>
      <c r="B1738">
        <v>83</v>
      </c>
    </row>
    <row r="1739" spans="1:2" x14ac:dyDescent="0.5">
      <c r="A1739" t="s">
        <v>8219</v>
      </c>
      <c r="B1739">
        <v>111</v>
      </c>
    </row>
    <row r="1740" spans="1:2" x14ac:dyDescent="0.5">
      <c r="A1740" t="s">
        <v>8219</v>
      </c>
      <c r="B1740">
        <v>46</v>
      </c>
    </row>
    <row r="1741" spans="1:2" x14ac:dyDescent="0.5">
      <c r="A1741" t="s">
        <v>8219</v>
      </c>
      <c r="B1741">
        <v>63</v>
      </c>
    </row>
    <row r="1742" spans="1:2" x14ac:dyDescent="0.5">
      <c r="A1742" t="s">
        <v>8219</v>
      </c>
      <c r="B1742">
        <v>9</v>
      </c>
    </row>
    <row r="1743" spans="1:2" x14ac:dyDescent="0.5">
      <c r="A1743" t="s">
        <v>8219</v>
      </c>
      <c r="B1743">
        <v>34</v>
      </c>
    </row>
    <row r="1744" spans="1:2" x14ac:dyDescent="0.5">
      <c r="A1744" t="s">
        <v>8219</v>
      </c>
      <c r="B1744">
        <v>112</v>
      </c>
    </row>
    <row r="1745" spans="1:2" x14ac:dyDescent="0.5">
      <c r="A1745" t="s">
        <v>8219</v>
      </c>
      <c r="B1745">
        <v>47</v>
      </c>
    </row>
    <row r="1746" spans="1:2" x14ac:dyDescent="0.5">
      <c r="A1746" t="s">
        <v>8219</v>
      </c>
      <c r="B1746">
        <v>38</v>
      </c>
    </row>
    <row r="1747" spans="1:2" x14ac:dyDescent="0.5">
      <c r="A1747" t="s">
        <v>8219</v>
      </c>
      <c r="B1747">
        <v>28</v>
      </c>
    </row>
    <row r="1748" spans="1:2" x14ac:dyDescent="0.5">
      <c r="A1748" t="s">
        <v>8219</v>
      </c>
      <c r="B1748">
        <v>78</v>
      </c>
    </row>
    <row r="1749" spans="1:2" x14ac:dyDescent="0.5">
      <c r="A1749" t="s">
        <v>8219</v>
      </c>
      <c r="B1749">
        <v>23</v>
      </c>
    </row>
    <row r="1750" spans="1:2" x14ac:dyDescent="0.5">
      <c r="A1750" t="s">
        <v>8219</v>
      </c>
      <c r="B1750">
        <v>40</v>
      </c>
    </row>
    <row r="1751" spans="1:2" x14ac:dyDescent="0.5">
      <c r="A1751" t="s">
        <v>8219</v>
      </c>
      <c r="B1751">
        <v>13</v>
      </c>
    </row>
    <row r="1752" spans="1:2" x14ac:dyDescent="0.5">
      <c r="A1752" t="s">
        <v>8219</v>
      </c>
      <c r="B1752">
        <v>18</v>
      </c>
    </row>
    <row r="1753" spans="1:2" x14ac:dyDescent="0.5">
      <c r="A1753" t="s">
        <v>8219</v>
      </c>
      <c r="B1753">
        <v>22</v>
      </c>
    </row>
    <row r="1754" spans="1:2" x14ac:dyDescent="0.5">
      <c r="A1754" t="s">
        <v>8219</v>
      </c>
      <c r="B1754">
        <v>79</v>
      </c>
    </row>
    <row r="1755" spans="1:2" x14ac:dyDescent="0.5">
      <c r="A1755" t="s">
        <v>8219</v>
      </c>
      <c r="B1755">
        <v>14</v>
      </c>
    </row>
    <row r="1756" spans="1:2" x14ac:dyDescent="0.5">
      <c r="A1756" t="s">
        <v>8219</v>
      </c>
      <c r="B1756">
        <v>51</v>
      </c>
    </row>
    <row r="1757" spans="1:2" x14ac:dyDescent="0.5">
      <c r="A1757" t="s">
        <v>8219</v>
      </c>
      <c r="B1757">
        <v>54</v>
      </c>
    </row>
    <row r="1758" spans="1:2" x14ac:dyDescent="0.5">
      <c r="A1758" t="s">
        <v>8219</v>
      </c>
      <c r="B1758">
        <v>70</v>
      </c>
    </row>
    <row r="1759" spans="1:2" x14ac:dyDescent="0.5">
      <c r="A1759" t="s">
        <v>8219</v>
      </c>
      <c r="B1759">
        <v>44</v>
      </c>
    </row>
    <row r="1760" spans="1:2" x14ac:dyDescent="0.5">
      <c r="A1760" t="s">
        <v>8219</v>
      </c>
      <c r="B1760">
        <v>55</v>
      </c>
    </row>
    <row r="1761" spans="1:2" x14ac:dyDescent="0.5">
      <c r="A1761" t="s">
        <v>8219</v>
      </c>
      <c r="B1761">
        <v>15</v>
      </c>
    </row>
    <row r="1762" spans="1:2" x14ac:dyDescent="0.5">
      <c r="A1762" t="s">
        <v>8219</v>
      </c>
      <c r="B1762">
        <v>27</v>
      </c>
    </row>
    <row r="1763" spans="1:2" x14ac:dyDescent="0.5">
      <c r="A1763" t="s">
        <v>8219</v>
      </c>
      <c r="B1763">
        <v>21</v>
      </c>
    </row>
    <row r="1764" spans="1:2" x14ac:dyDescent="0.5">
      <c r="A1764" t="s">
        <v>8219</v>
      </c>
      <c r="B1764">
        <v>162</v>
      </c>
    </row>
    <row r="1765" spans="1:2" x14ac:dyDescent="0.5">
      <c r="A1765" t="s">
        <v>8219</v>
      </c>
      <c r="B1765">
        <v>23</v>
      </c>
    </row>
    <row r="1766" spans="1:2" x14ac:dyDescent="0.5">
      <c r="A1766" t="s">
        <v>8219</v>
      </c>
      <c r="B1766">
        <v>72</v>
      </c>
    </row>
    <row r="1767" spans="1:2" x14ac:dyDescent="0.5">
      <c r="A1767" t="s">
        <v>8219</v>
      </c>
      <c r="B1767">
        <v>68</v>
      </c>
    </row>
    <row r="1768" spans="1:2" x14ac:dyDescent="0.5">
      <c r="A1768" t="s">
        <v>8219</v>
      </c>
      <c r="B1768">
        <v>20</v>
      </c>
    </row>
    <row r="1769" spans="1:2" x14ac:dyDescent="0.5">
      <c r="A1769" t="s">
        <v>8219</v>
      </c>
      <c r="B1769">
        <v>26</v>
      </c>
    </row>
    <row r="1770" spans="1:2" x14ac:dyDescent="0.5">
      <c r="A1770" t="s">
        <v>8219</v>
      </c>
      <c r="B1770">
        <v>72</v>
      </c>
    </row>
    <row r="1771" spans="1:2" x14ac:dyDescent="0.5">
      <c r="A1771" t="s">
        <v>8219</v>
      </c>
      <c r="B1771">
        <v>3</v>
      </c>
    </row>
    <row r="1772" spans="1:2" x14ac:dyDescent="0.5">
      <c r="A1772" t="s">
        <v>8219</v>
      </c>
      <c r="B1772">
        <v>18</v>
      </c>
    </row>
    <row r="1773" spans="1:2" x14ac:dyDescent="0.5">
      <c r="A1773" t="s">
        <v>8219</v>
      </c>
      <c r="B1773">
        <v>30</v>
      </c>
    </row>
    <row r="1774" spans="1:2" x14ac:dyDescent="0.5">
      <c r="A1774" t="s">
        <v>8219</v>
      </c>
      <c r="B1774">
        <v>23</v>
      </c>
    </row>
    <row r="1775" spans="1:2" x14ac:dyDescent="0.5">
      <c r="A1775" t="s">
        <v>8219</v>
      </c>
      <c r="B1775">
        <v>54</v>
      </c>
    </row>
    <row r="1776" spans="1:2" x14ac:dyDescent="0.5">
      <c r="A1776" t="s">
        <v>8219</v>
      </c>
      <c r="B1776">
        <v>26</v>
      </c>
    </row>
    <row r="1777" spans="1:2" x14ac:dyDescent="0.5">
      <c r="A1777" t="s">
        <v>8219</v>
      </c>
      <c r="B1777">
        <v>9</v>
      </c>
    </row>
    <row r="1778" spans="1:2" x14ac:dyDescent="0.5">
      <c r="A1778" t="s">
        <v>8219</v>
      </c>
      <c r="B1778">
        <v>27</v>
      </c>
    </row>
    <row r="1779" spans="1:2" x14ac:dyDescent="0.5">
      <c r="A1779" t="s">
        <v>8219</v>
      </c>
      <c r="B1779">
        <v>30</v>
      </c>
    </row>
    <row r="1780" spans="1:2" x14ac:dyDescent="0.5">
      <c r="A1780" t="s">
        <v>8219</v>
      </c>
      <c r="B1780">
        <v>52</v>
      </c>
    </row>
    <row r="1781" spans="1:2" x14ac:dyDescent="0.5">
      <c r="A1781" t="s">
        <v>8219</v>
      </c>
      <c r="B1781">
        <v>17</v>
      </c>
    </row>
    <row r="1782" spans="1:2" x14ac:dyDescent="0.5">
      <c r="A1782" t="s">
        <v>8219</v>
      </c>
      <c r="B1782">
        <v>19</v>
      </c>
    </row>
    <row r="1783" spans="1:2" x14ac:dyDescent="0.5">
      <c r="A1783" t="s">
        <v>8219</v>
      </c>
      <c r="B1783">
        <v>77</v>
      </c>
    </row>
    <row r="1784" spans="1:2" x14ac:dyDescent="0.5">
      <c r="A1784" t="s">
        <v>8219</v>
      </c>
      <c r="B1784">
        <v>21</v>
      </c>
    </row>
    <row r="1785" spans="1:2" x14ac:dyDescent="0.5">
      <c r="A1785" t="s">
        <v>8219</v>
      </c>
      <c r="B1785">
        <v>38</v>
      </c>
    </row>
    <row r="1786" spans="1:2" x14ac:dyDescent="0.5">
      <c r="A1786" t="s">
        <v>8219</v>
      </c>
      <c r="B1786">
        <v>28</v>
      </c>
    </row>
    <row r="1787" spans="1:2" x14ac:dyDescent="0.5">
      <c r="A1787" t="s">
        <v>8219</v>
      </c>
      <c r="B1787">
        <v>48</v>
      </c>
    </row>
    <row r="1788" spans="1:2" x14ac:dyDescent="0.5">
      <c r="A1788" t="s">
        <v>8219</v>
      </c>
      <c r="B1788">
        <v>46</v>
      </c>
    </row>
    <row r="1789" spans="1:2" x14ac:dyDescent="0.5">
      <c r="A1789" t="s">
        <v>8219</v>
      </c>
      <c r="B1789">
        <v>30</v>
      </c>
    </row>
    <row r="1790" spans="1:2" x14ac:dyDescent="0.5">
      <c r="A1790" t="s">
        <v>8219</v>
      </c>
      <c r="B1790">
        <v>64</v>
      </c>
    </row>
    <row r="1791" spans="1:2" x14ac:dyDescent="0.5">
      <c r="A1791" t="s">
        <v>8219</v>
      </c>
      <c r="B1791">
        <v>15</v>
      </c>
    </row>
    <row r="1792" spans="1:2" x14ac:dyDescent="0.5">
      <c r="A1792" t="s">
        <v>8219</v>
      </c>
      <c r="B1792">
        <v>41</v>
      </c>
    </row>
    <row r="1793" spans="1:2" x14ac:dyDescent="0.5">
      <c r="A1793" t="s">
        <v>8219</v>
      </c>
      <c r="B1793">
        <v>35</v>
      </c>
    </row>
    <row r="1794" spans="1:2" x14ac:dyDescent="0.5">
      <c r="A1794" t="s">
        <v>8219</v>
      </c>
      <c r="B1794">
        <v>45</v>
      </c>
    </row>
    <row r="1795" spans="1:2" x14ac:dyDescent="0.5">
      <c r="A1795" t="s">
        <v>8219</v>
      </c>
      <c r="B1795">
        <v>62</v>
      </c>
    </row>
    <row r="1796" spans="1:2" x14ac:dyDescent="0.5">
      <c r="A1796" t="s">
        <v>8219</v>
      </c>
      <c r="B1796">
        <v>22</v>
      </c>
    </row>
    <row r="1797" spans="1:2" x14ac:dyDescent="0.5">
      <c r="A1797" t="s">
        <v>8219</v>
      </c>
      <c r="B1797">
        <v>18</v>
      </c>
    </row>
    <row r="1798" spans="1:2" x14ac:dyDescent="0.5">
      <c r="A1798" t="s">
        <v>8219</v>
      </c>
      <c r="B1798">
        <v>12</v>
      </c>
    </row>
    <row r="1799" spans="1:2" x14ac:dyDescent="0.5">
      <c r="A1799" t="s">
        <v>8219</v>
      </c>
      <c r="B1799">
        <v>44</v>
      </c>
    </row>
    <row r="1800" spans="1:2" x14ac:dyDescent="0.5">
      <c r="A1800" t="s">
        <v>8219</v>
      </c>
      <c r="B1800">
        <v>27</v>
      </c>
    </row>
    <row r="1801" spans="1:2" x14ac:dyDescent="0.5">
      <c r="A1801" t="s">
        <v>8219</v>
      </c>
      <c r="B1801">
        <v>38</v>
      </c>
    </row>
    <row r="1802" spans="1:2" x14ac:dyDescent="0.5">
      <c r="A1802" t="s">
        <v>8219</v>
      </c>
      <c r="B1802">
        <v>28</v>
      </c>
    </row>
    <row r="1803" spans="1:2" x14ac:dyDescent="0.5">
      <c r="A1803" t="s">
        <v>8219</v>
      </c>
      <c r="B1803">
        <v>24</v>
      </c>
    </row>
    <row r="1804" spans="1:2" x14ac:dyDescent="0.5">
      <c r="A1804" t="s">
        <v>8219</v>
      </c>
      <c r="B1804">
        <v>65</v>
      </c>
    </row>
    <row r="1805" spans="1:2" x14ac:dyDescent="0.5">
      <c r="A1805" t="s">
        <v>8219</v>
      </c>
      <c r="B1805">
        <v>46</v>
      </c>
    </row>
    <row r="1806" spans="1:2" x14ac:dyDescent="0.5">
      <c r="A1806" t="s">
        <v>8219</v>
      </c>
      <c r="B1806">
        <v>85</v>
      </c>
    </row>
    <row r="1807" spans="1:2" x14ac:dyDescent="0.5">
      <c r="A1807" t="s">
        <v>8219</v>
      </c>
      <c r="B1807">
        <v>66</v>
      </c>
    </row>
    <row r="1808" spans="1:2" x14ac:dyDescent="0.5">
      <c r="A1808" t="s">
        <v>8219</v>
      </c>
      <c r="B1808">
        <v>165</v>
      </c>
    </row>
    <row r="1809" spans="1:2" x14ac:dyDescent="0.5">
      <c r="A1809" t="s">
        <v>8219</v>
      </c>
      <c r="B1809">
        <v>17</v>
      </c>
    </row>
    <row r="1810" spans="1:2" x14ac:dyDescent="0.5">
      <c r="A1810" t="s">
        <v>8219</v>
      </c>
      <c r="B1810">
        <v>3</v>
      </c>
    </row>
    <row r="1811" spans="1:2" x14ac:dyDescent="0.5">
      <c r="A1811" t="s">
        <v>8219</v>
      </c>
      <c r="B1811">
        <v>17</v>
      </c>
    </row>
    <row r="1812" spans="1:2" x14ac:dyDescent="0.5">
      <c r="A1812" t="s">
        <v>8219</v>
      </c>
      <c r="B1812">
        <v>91</v>
      </c>
    </row>
    <row r="1813" spans="1:2" x14ac:dyDescent="0.5">
      <c r="A1813" t="s">
        <v>8219</v>
      </c>
      <c r="B1813">
        <v>67</v>
      </c>
    </row>
    <row r="1814" spans="1:2" x14ac:dyDescent="0.5">
      <c r="A1814" t="s">
        <v>8219</v>
      </c>
      <c r="B1814">
        <v>18</v>
      </c>
    </row>
    <row r="1815" spans="1:2" x14ac:dyDescent="0.5">
      <c r="A1815" t="s">
        <v>8219</v>
      </c>
      <c r="B1815">
        <v>21</v>
      </c>
    </row>
    <row r="1816" spans="1:2" x14ac:dyDescent="0.5">
      <c r="A1816" t="s">
        <v>8219</v>
      </c>
      <c r="B1816">
        <v>40</v>
      </c>
    </row>
    <row r="1817" spans="1:2" x14ac:dyDescent="0.5">
      <c r="A1817" t="s">
        <v>8219</v>
      </c>
      <c r="B1817">
        <v>78</v>
      </c>
    </row>
    <row r="1818" spans="1:2" x14ac:dyDescent="0.5">
      <c r="A1818" t="s">
        <v>8219</v>
      </c>
      <c r="B1818">
        <v>26</v>
      </c>
    </row>
    <row r="1819" spans="1:2" x14ac:dyDescent="0.5">
      <c r="A1819" t="s">
        <v>8219</v>
      </c>
      <c r="B1819">
        <v>14</v>
      </c>
    </row>
    <row r="1820" spans="1:2" x14ac:dyDescent="0.5">
      <c r="A1820" t="s">
        <v>8219</v>
      </c>
      <c r="B1820">
        <v>44</v>
      </c>
    </row>
    <row r="1821" spans="1:2" x14ac:dyDescent="0.5">
      <c r="A1821" t="s">
        <v>8219</v>
      </c>
      <c r="B1821">
        <v>9</v>
      </c>
    </row>
    <row r="1822" spans="1:2" x14ac:dyDescent="0.5">
      <c r="A1822" t="s">
        <v>8219</v>
      </c>
      <c r="B1822">
        <v>30</v>
      </c>
    </row>
    <row r="1823" spans="1:2" x14ac:dyDescent="0.5">
      <c r="A1823" t="s">
        <v>8219</v>
      </c>
      <c r="B1823">
        <v>45</v>
      </c>
    </row>
    <row r="1824" spans="1:2" x14ac:dyDescent="0.5">
      <c r="A1824" t="s">
        <v>8219</v>
      </c>
      <c r="B1824">
        <v>56</v>
      </c>
    </row>
    <row r="1825" spans="1:2" x14ac:dyDescent="0.5">
      <c r="A1825" t="s">
        <v>8219</v>
      </c>
      <c r="B1825">
        <v>46</v>
      </c>
    </row>
    <row r="1826" spans="1:2" x14ac:dyDescent="0.5">
      <c r="A1826" t="s">
        <v>8219</v>
      </c>
      <c r="B1826">
        <v>34</v>
      </c>
    </row>
    <row r="1827" spans="1:2" x14ac:dyDescent="0.5">
      <c r="A1827" t="s">
        <v>8219</v>
      </c>
      <c r="B1827">
        <v>98</v>
      </c>
    </row>
    <row r="1828" spans="1:2" x14ac:dyDescent="0.5">
      <c r="A1828" t="s">
        <v>8219</v>
      </c>
      <c r="B1828">
        <v>46</v>
      </c>
    </row>
    <row r="1829" spans="1:2" x14ac:dyDescent="0.5">
      <c r="A1829" t="s">
        <v>8219</v>
      </c>
      <c r="B1829">
        <v>10</v>
      </c>
    </row>
    <row r="1830" spans="1:2" x14ac:dyDescent="0.5">
      <c r="A1830" t="s">
        <v>8219</v>
      </c>
      <c r="B1830">
        <v>76</v>
      </c>
    </row>
    <row r="1831" spans="1:2" x14ac:dyDescent="0.5">
      <c r="A1831" t="s">
        <v>8219</v>
      </c>
      <c r="B1831">
        <v>104</v>
      </c>
    </row>
    <row r="1832" spans="1:2" x14ac:dyDescent="0.5">
      <c r="A1832" t="s">
        <v>8219</v>
      </c>
      <c r="B1832">
        <v>87</v>
      </c>
    </row>
    <row r="1833" spans="1:2" x14ac:dyDescent="0.5">
      <c r="A1833" t="s">
        <v>8219</v>
      </c>
      <c r="B1833">
        <v>29</v>
      </c>
    </row>
    <row r="1834" spans="1:2" x14ac:dyDescent="0.5">
      <c r="A1834" t="s">
        <v>8219</v>
      </c>
      <c r="B1834">
        <v>51</v>
      </c>
    </row>
    <row r="1835" spans="1:2" x14ac:dyDescent="0.5">
      <c r="A1835" t="s">
        <v>8219</v>
      </c>
      <c r="B1835">
        <v>12</v>
      </c>
    </row>
    <row r="1836" spans="1:2" x14ac:dyDescent="0.5">
      <c r="A1836" t="s">
        <v>8219</v>
      </c>
      <c r="B1836">
        <v>72</v>
      </c>
    </row>
    <row r="1837" spans="1:2" x14ac:dyDescent="0.5">
      <c r="A1837" t="s">
        <v>8219</v>
      </c>
      <c r="B1837">
        <v>21</v>
      </c>
    </row>
    <row r="1838" spans="1:2" x14ac:dyDescent="0.5">
      <c r="A1838" t="s">
        <v>8219</v>
      </c>
      <c r="B1838">
        <v>42</v>
      </c>
    </row>
    <row r="1839" spans="1:2" x14ac:dyDescent="0.5">
      <c r="A1839" t="s">
        <v>8219</v>
      </c>
      <c r="B1839">
        <v>71</v>
      </c>
    </row>
    <row r="1840" spans="1:2" x14ac:dyDescent="0.5">
      <c r="A1840" t="s">
        <v>8219</v>
      </c>
      <c r="B1840">
        <v>168</v>
      </c>
    </row>
    <row r="1841" spans="1:2" x14ac:dyDescent="0.5">
      <c r="A1841" t="s">
        <v>8219</v>
      </c>
      <c r="B1841">
        <v>19</v>
      </c>
    </row>
    <row r="1842" spans="1:2" x14ac:dyDescent="0.5">
      <c r="A1842" t="s">
        <v>8219</v>
      </c>
      <c r="B1842">
        <v>37</v>
      </c>
    </row>
    <row r="1843" spans="1:2" x14ac:dyDescent="0.5">
      <c r="A1843" t="s">
        <v>8219</v>
      </c>
      <c r="B1843">
        <v>36</v>
      </c>
    </row>
    <row r="1844" spans="1:2" x14ac:dyDescent="0.5">
      <c r="A1844" t="s">
        <v>8219</v>
      </c>
      <c r="B1844">
        <v>14</v>
      </c>
    </row>
    <row r="1845" spans="1:2" x14ac:dyDescent="0.5">
      <c r="A1845" t="s">
        <v>8219</v>
      </c>
      <c r="B1845">
        <v>18</v>
      </c>
    </row>
    <row r="1846" spans="1:2" x14ac:dyDescent="0.5">
      <c r="A1846" t="s">
        <v>8219</v>
      </c>
      <c r="B1846">
        <v>82</v>
      </c>
    </row>
    <row r="1847" spans="1:2" x14ac:dyDescent="0.5">
      <c r="A1847" t="s">
        <v>8219</v>
      </c>
      <c r="B1847">
        <v>43</v>
      </c>
    </row>
    <row r="1848" spans="1:2" x14ac:dyDescent="0.5">
      <c r="A1848" t="s">
        <v>8219</v>
      </c>
      <c r="B1848">
        <v>8</v>
      </c>
    </row>
    <row r="1849" spans="1:2" x14ac:dyDescent="0.5">
      <c r="A1849" t="s">
        <v>8219</v>
      </c>
      <c r="B1849">
        <v>45</v>
      </c>
    </row>
    <row r="1850" spans="1:2" x14ac:dyDescent="0.5">
      <c r="A1850" t="s">
        <v>8219</v>
      </c>
      <c r="B1850">
        <v>20</v>
      </c>
    </row>
    <row r="1851" spans="1:2" x14ac:dyDescent="0.5">
      <c r="A1851" t="s">
        <v>8219</v>
      </c>
      <c r="B1851">
        <v>31</v>
      </c>
    </row>
    <row r="1852" spans="1:2" x14ac:dyDescent="0.5">
      <c r="A1852" t="s">
        <v>8219</v>
      </c>
      <c r="B1852">
        <v>25</v>
      </c>
    </row>
    <row r="1853" spans="1:2" x14ac:dyDescent="0.5">
      <c r="A1853" t="s">
        <v>8219</v>
      </c>
      <c r="B1853">
        <v>14</v>
      </c>
    </row>
    <row r="1854" spans="1:2" x14ac:dyDescent="0.5">
      <c r="A1854" t="s">
        <v>8219</v>
      </c>
      <c r="B1854">
        <v>45</v>
      </c>
    </row>
    <row r="1855" spans="1:2" x14ac:dyDescent="0.5">
      <c r="A1855" t="s">
        <v>8219</v>
      </c>
      <c r="B1855">
        <v>20</v>
      </c>
    </row>
    <row r="1856" spans="1:2" x14ac:dyDescent="0.5">
      <c r="A1856" t="s">
        <v>8219</v>
      </c>
      <c r="B1856">
        <v>39</v>
      </c>
    </row>
    <row r="1857" spans="1:2" x14ac:dyDescent="0.5">
      <c r="A1857" t="s">
        <v>8219</v>
      </c>
      <c r="B1857">
        <v>16</v>
      </c>
    </row>
    <row r="1858" spans="1:2" x14ac:dyDescent="0.5">
      <c r="A1858" t="s">
        <v>8219</v>
      </c>
      <c r="B1858">
        <v>37</v>
      </c>
    </row>
    <row r="1859" spans="1:2" x14ac:dyDescent="0.5">
      <c r="A1859" t="s">
        <v>8219</v>
      </c>
      <c r="B1859">
        <v>14</v>
      </c>
    </row>
    <row r="1860" spans="1:2" x14ac:dyDescent="0.5">
      <c r="A1860" t="s">
        <v>8219</v>
      </c>
      <c r="B1860">
        <v>21</v>
      </c>
    </row>
    <row r="1861" spans="1:2" x14ac:dyDescent="0.5">
      <c r="A1861" t="s">
        <v>8219</v>
      </c>
      <c r="B1861">
        <v>69</v>
      </c>
    </row>
    <row r="1862" spans="1:2" x14ac:dyDescent="0.5">
      <c r="A1862" t="s">
        <v>8219</v>
      </c>
      <c r="B1862">
        <v>16</v>
      </c>
    </row>
    <row r="1863" spans="1:2" x14ac:dyDescent="0.5">
      <c r="A1863" t="s">
        <v>8219</v>
      </c>
      <c r="B1863">
        <v>55</v>
      </c>
    </row>
    <row r="1864" spans="1:2" x14ac:dyDescent="0.5">
      <c r="A1864" t="s">
        <v>8219</v>
      </c>
      <c r="B1864">
        <v>27</v>
      </c>
    </row>
    <row r="1865" spans="1:2" x14ac:dyDescent="0.5">
      <c r="A1865" t="s">
        <v>8219</v>
      </c>
      <c r="B1865">
        <v>36</v>
      </c>
    </row>
    <row r="1866" spans="1:2" x14ac:dyDescent="0.5">
      <c r="A1866" t="s">
        <v>8219</v>
      </c>
      <c r="B1866">
        <v>19</v>
      </c>
    </row>
    <row r="1867" spans="1:2" x14ac:dyDescent="0.5">
      <c r="A1867" t="s">
        <v>8219</v>
      </c>
      <c r="B1867">
        <v>12</v>
      </c>
    </row>
    <row r="1868" spans="1:2" x14ac:dyDescent="0.5">
      <c r="A1868" t="s">
        <v>8219</v>
      </c>
      <c r="B1868">
        <v>17</v>
      </c>
    </row>
    <row r="1869" spans="1:2" x14ac:dyDescent="0.5">
      <c r="A1869" t="s">
        <v>8219</v>
      </c>
      <c r="B1869">
        <v>114</v>
      </c>
    </row>
    <row r="1870" spans="1:2" x14ac:dyDescent="0.5">
      <c r="A1870" t="s">
        <v>8219</v>
      </c>
      <c r="B1870">
        <v>93</v>
      </c>
    </row>
    <row r="1871" spans="1:2" x14ac:dyDescent="0.5">
      <c r="A1871" t="s">
        <v>8219</v>
      </c>
      <c r="B1871">
        <v>36</v>
      </c>
    </row>
    <row r="1872" spans="1:2" x14ac:dyDescent="0.5">
      <c r="A1872" t="s">
        <v>8219</v>
      </c>
      <c r="B1872">
        <v>61</v>
      </c>
    </row>
    <row r="1873" spans="1:2" x14ac:dyDescent="0.5">
      <c r="A1873" t="s">
        <v>8219</v>
      </c>
      <c r="B1873">
        <v>47</v>
      </c>
    </row>
    <row r="1874" spans="1:2" x14ac:dyDescent="0.5">
      <c r="A1874" t="s">
        <v>8219</v>
      </c>
      <c r="B1874">
        <v>17</v>
      </c>
    </row>
    <row r="1875" spans="1:2" x14ac:dyDescent="0.5">
      <c r="A1875" t="s">
        <v>8219</v>
      </c>
      <c r="B1875">
        <v>63</v>
      </c>
    </row>
    <row r="1876" spans="1:2" x14ac:dyDescent="0.5">
      <c r="A1876" t="s">
        <v>8219</v>
      </c>
      <c r="B1876">
        <v>9</v>
      </c>
    </row>
    <row r="1877" spans="1:2" x14ac:dyDescent="0.5">
      <c r="A1877" t="s">
        <v>8219</v>
      </c>
      <c r="B1877">
        <v>30</v>
      </c>
    </row>
    <row r="1878" spans="1:2" x14ac:dyDescent="0.5">
      <c r="A1878" t="s">
        <v>8219</v>
      </c>
      <c r="B1878">
        <v>23</v>
      </c>
    </row>
    <row r="1879" spans="1:2" x14ac:dyDescent="0.5">
      <c r="A1879" t="s">
        <v>8219</v>
      </c>
      <c r="B1879">
        <v>33</v>
      </c>
    </row>
    <row r="1880" spans="1:2" x14ac:dyDescent="0.5">
      <c r="A1880" t="s">
        <v>8219</v>
      </c>
      <c r="B1880">
        <v>39</v>
      </c>
    </row>
    <row r="1881" spans="1:2" x14ac:dyDescent="0.5">
      <c r="A1881" t="s">
        <v>8219</v>
      </c>
      <c r="B1881">
        <v>17</v>
      </c>
    </row>
    <row r="1882" spans="1:2" x14ac:dyDescent="0.5">
      <c r="A1882" t="s">
        <v>8219</v>
      </c>
      <c r="B1882">
        <v>6</v>
      </c>
    </row>
    <row r="1883" spans="1:2" x14ac:dyDescent="0.5">
      <c r="A1883" t="s">
        <v>8219</v>
      </c>
      <c r="B1883">
        <v>39</v>
      </c>
    </row>
    <row r="1884" spans="1:2" x14ac:dyDescent="0.5">
      <c r="A1884" t="s">
        <v>8219</v>
      </c>
      <c r="B1884">
        <v>57</v>
      </c>
    </row>
    <row r="1885" spans="1:2" x14ac:dyDescent="0.5">
      <c r="A1885" t="s">
        <v>8219</v>
      </c>
      <c r="B1885">
        <v>56</v>
      </c>
    </row>
    <row r="1886" spans="1:2" x14ac:dyDescent="0.5">
      <c r="A1886" t="s">
        <v>8219</v>
      </c>
      <c r="B1886">
        <v>13</v>
      </c>
    </row>
    <row r="1887" spans="1:2" x14ac:dyDescent="0.5">
      <c r="A1887" t="s">
        <v>8219</v>
      </c>
      <c r="B1887">
        <v>95</v>
      </c>
    </row>
    <row r="1888" spans="1:2" x14ac:dyDescent="0.5">
      <c r="A1888" t="s">
        <v>8219</v>
      </c>
      <c r="B1888">
        <v>80</v>
      </c>
    </row>
    <row r="1889" spans="1:2" x14ac:dyDescent="0.5">
      <c r="A1889" t="s">
        <v>8219</v>
      </c>
      <c r="B1889">
        <v>133</v>
      </c>
    </row>
    <row r="1890" spans="1:2" x14ac:dyDescent="0.5">
      <c r="A1890" t="s">
        <v>8219</v>
      </c>
      <c r="B1890">
        <v>44</v>
      </c>
    </row>
    <row r="1891" spans="1:2" x14ac:dyDescent="0.5">
      <c r="A1891" t="s">
        <v>8219</v>
      </c>
      <c r="B1891">
        <v>30</v>
      </c>
    </row>
    <row r="1892" spans="1:2" x14ac:dyDescent="0.5">
      <c r="A1892" t="s">
        <v>8219</v>
      </c>
      <c r="B1892">
        <v>56</v>
      </c>
    </row>
    <row r="1893" spans="1:2" x14ac:dyDescent="0.5">
      <c r="A1893" t="s">
        <v>8219</v>
      </c>
      <c r="B1893">
        <v>66</v>
      </c>
    </row>
    <row r="1894" spans="1:2" x14ac:dyDescent="0.5">
      <c r="A1894" t="s">
        <v>8219</v>
      </c>
      <c r="B1894">
        <v>29</v>
      </c>
    </row>
    <row r="1895" spans="1:2" x14ac:dyDescent="0.5">
      <c r="A1895" t="s">
        <v>8219</v>
      </c>
      <c r="B1895">
        <v>72</v>
      </c>
    </row>
    <row r="1896" spans="1:2" x14ac:dyDescent="0.5">
      <c r="A1896" t="s">
        <v>8219</v>
      </c>
      <c r="B1896">
        <v>27</v>
      </c>
    </row>
    <row r="1897" spans="1:2" x14ac:dyDescent="0.5">
      <c r="A1897" t="s">
        <v>8219</v>
      </c>
      <c r="B1897">
        <v>10</v>
      </c>
    </row>
    <row r="1898" spans="1:2" x14ac:dyDescent="0.5">
      <c r="A1898" t="s">
        <v>8219</v>
      </c>
      <c r="B1898">
        <v>35</v>
      </c>
    </row>
    <row r="1899" spans="1:2" x14ac:dyDescent="0.5">
      <c r="A1899" t="s">
        <v>8219</v>
      </c>
      <c r="B1899">
        <v>29</v>
      </c>
    </row>
    <row r="1900" spans="1:2" x14ac:dyDescent="0.5">
      <c r="A1900" t="s">
        <v>8219</v>
      </c>
      <c r="B1900">
        <v>13</v>
      </c>
    </row>
    <row r="1901" spans="1:2" x14ac:dyDescent="0.5">
      <c r="A1901" t="s">
        <v>8219</v>
      </c>
      <c r="B1901">
        <v>72</v>
      </c>
    </row>
    <row r="1902" spans="1:2" x14ac:dyDescent="0.5">
      <c r="A1902" t="s">
        <v>8219</v>
      </c>
      <c r="B1902">
        <v>78</v>
      </c>
    </row>
    <row r="1903" spans="1:2" x14ac:dyDescent="0.5">
      <c r="A1903" t="s">
        <v>8219</v>
      </c>
      <c r="B1903">
        <v>49</v>
      </c>
    </row>
    <row r="1904" spans="1:2" x14ac:dyDescent="0.5">
      <c r="A1904" t="s">
        <v>8219</v>
      </c>
      <c r="B1904">
        <v>42</v>
      </c>
    </row>
    <row r="1905" spans="1:2" x14ac:dyDescent="0.5">
      <c r="A1905" t="s">
        <v>8219</v>
      </c>
      <c r="B1905">
        <v>35</v>
      </c>
    </row>
    <row r="1906" spans="1:2" x14ac:dyDescent="0.5">
      <c r="A1906" t="s">
        <v>8219</v>
      </c>
      <c r="B1906">
        <v>42</v>
      </c>
    </row>
    <row r="1907" spans="1:2" x14ac:dyDescent="0.5">
      <c r="A1907" t="s">
        <v>8219</v>
      </c>
      <c r="B1907">
        <v>42</v>
      </c>
    </row>
    <row r="1908" spans="1:2" x14ac:dyDescent="0.5">
      <c r="A1908" t="s">
        <v>8219</v>
      </c>
      <c r="B1908">
        <v>31</v>
      </c>
    </row>
    <row r="1909" spans="1:2" x14ac:dyDescent="0.5">
      <c r="A1909" t="s">
        <v>8219</v>
      </c>
      <c r="B1909">
        <v>38</v>
      </c>
    </row>
    <row r="1910" spans="1:2" x14ac:dyDescent="0.5">
      <c r="A1910" t="s">
        <v>8219</v>
      </c>
      <c r="B1910">
        <v>8</v>
      </c>
    </row>
    <row r="1911" spans="1:2" x14ac:dyDescent="0.5">
      <c r="A1911" t="s">
        <v>8219</v>
      </c>
      <c r="B1911">
        <v>39</v>
      </c>
    </row>
    <row r="1912" spans="1:2" x14ac:dyDescent="0.5">
      <c r="A1912" t="s">
        <v>8219</v>
      </c>
      <c r="B1912">
        <v>29</v>
      </c>
    </row>
    <row r="1913" spans="1:2" x14ac:dyDescent="0.5">
      <c r="A1913" t="s">
        <v>8219</v>
      </c>
      <c r="B1913">
        <v>72</v>
      </c>
    </row>
    <row r="1914" spans="1:2" x14ac:dyDescent="0.5">
      <c r="A1914" t="s">
        <v>8219</v>
      </c>
      <c r="B1914">
        <v>15</v>
      </c>
    </row>
    <row r="1915" spans="1:2" x14ac:dyDescent="0.5">
      <c r="A1915" t="s">
        <v>8219</v>
      </c>
      <c r="B1915">
        <v>33</v>
      </c>
    </row>
    <row r="1916" spans="1:2" x14ac:dyDescent="0.5">
      <c r="A1916" t="s">
        <v>8219</v>
      </c>
      <c r="B1916">
        <v>15</v>
      </c>
    </row>
    <row r="1917" spans="1:2" x14ac:dyDescent="0.5">
      <c r="A1917" t="s">
        <v>8219</v>
      </c>
      <c r="B1917">
        <v>19</v>
      </c>
    </row>
    <row r="1918" spans="1:2" x14ac:dyDescent="0.5">
      <c r="A1918" t="s">
        <v>8219</v>
      </c>
      <c r="B1918">
        <v>17</v>
      </c>
    </row>
    <row r="1919" spans="1:2" x14ac:dyDescent="0.5">
      <c r="A1919" t="s">
        <v>8219</v>
      </c>
      <c r="B1919">
        <v>44</v>
      </c>
    </row>
    <row r="1920" spans="1:2" x14ac:dyDescent="0.5">
      <c r="A1920" t="s">
        <v>8219</v>
      </c>
      <c r="B1920">
        <v>10</v>
      </c>
    </row>
    <row r="1921" spans="1:2" x14ac:dyDescent="0.5">
      <c r="A1921" t="s">
        <v>8219</v>
      </c>
      <c r="B1921">
        <v>46</v>
      </c>
    </row>
    <row r="1922" spans="1:2" x14ac:dyDescent="0.5">
      <c r="A1922" t="s">
        <v>8219</v>
      </c>
      <c r="B1922">
        <v>11</v>
      </c>
    </row>
    <row r="1923" spans="1:2" x14ac:dyDescent="0.5">
      <c r="A1923" t="s">
        <v>8219</v>
      </c>
      <c r="B1923">
        <v>13</v>
      </c>
    </row>
    <row r="1924" spans="1:2" x14ac:dyDescent="0.5">
      <c r="A1924" t="s">
        <v>8219</v>
      </c>
      <c r="B1924">
        <v>33</v>
      </c>
    </row>
    <row r="1925" spans="1:2" x14ac:dyDescent="0.5">
      <c r="A1925" t="s">
        <v>8219</v>
      </c>
      <c r="B1925">
        <v>28</v>
      </c>
    </row>
    <row r="1926" spans="1:2" x14ac:dyDescent="0.5">
      <c r="A1926" t="s">
        <v>8219</v>
      </c>
      <c r="B1926">
        <v>21</v>
      </c>
    </row>
    <row r="1927" spans="1:2" x14ac:dyDescent="0.5">
      <c r="A1927" t="s">
        <v>8219</v>
      </c>
      <c r="B1927">
        <v>13</v>
      </c>
    </row>
    <row r="1928" spans="1:2" x14ac:dyDescent="0.5">
      <c r="A1928" t="s">
        <v>8219</v>
      </c>
      <c r="B1928">
        <v>34</v>
      </c>
    </row>
    <row r="1929" spans="1:2" x14ac:dyDescent="0.5">
      <c r="A1929" t="s">
        <v>8219</v>
      </c>
      <c r="B1929">
        <v>80</v>
      </c>
    </row>
    <row r="1930" spans="1:2" x14ac:dyDescent="0.5">
      <c r="A1930" t="s">
        <v>8219</v>
      </c>
      <c r="B1930">
        <v>74</v>
      </c>
    </row>
    <row r="1931" spans="1:2" x14ac:dyDescent="0.5">
      <c r="A1931" t="s">
        <v>8219</v>
      </c>
      <c r="B1931">
        <v>7</v>
      </c>
    </row>
    <row r="1932" spans="1:2" x14ac:dyDescent="0.5">
      <c r="A1932" t="s">
        <v>8219</v>
      </c>
      <c r="B1932">
        <v>34</v>
      </c>
    </row>
    <row r="1933" spans="1:2" x14ac:dyDescent="0.5">
      <c r="A1933" t="s">
        <v>8219</v>
      </c>
      <c r="B1933">
        <v>86</v>
      </c>
    </row>
    <row r="1934" spans="1:2" x14ac:dyDescent="0.5">
      <c r="A1934" t="s">
        <v>8219</v>
      </c>
      <c r="B1934">
        <v>37</v>
      </c>
    </row>
    <row r="1935" spans="1:2" x14ac:dyDescent="0.5">
      <c r="A1935" t="s">
        <v>8219</v>
      </c>
      <c r="B1935">
        <v>18</v>
      </c>
    </row>
    <row r="1936" spans="1:2" x14ac:dyDescent="0.5">
      <c r="A1936" t="s">
        <v>8219</v>
      </c>
      <c r="B1936">
        <v>22</v>
      </c>
    </row>
    <row r="1937" spans="1:2" x14ac:dyDescent="0.5">
      <c r="A1937" t="s">
        <v>8219</v>
      </c>
      <c r="B1937">
        <v>26</v>
      </c>
    </row>
    <row r="1938" spans="1:2" x14ac:dyDescent="0.5">
      <c r="A1938" t="s">
        <v>8219</v>
      </c>
      <c r="B1938">
        <v>27</v>
      </c>
    </row>
    <row r="1939" spans="1:2" x14ac:dyDescent="0.5">
      <c r="A1939" t="s">
        <v>8219</v>
      </c>
      <c r="B1939">
        <v>8</v>
      </c>
    </row>
    <row r="1940" spans="1:2" x14ac:dyDescent="0.5">
      <c r="A1940" t="s">
        <v>8219</v>
      </c>
      <c r="B1940">
        <v>204</v>
      </c>
    </row>
    <row r="1941" spans="1:2" x14ac:dyDescent="0.5">
      <c r="A1941" t="s">
        <v>8219</v>
      </c>
      <c r="B1941">
        <v>46</v>
      </c>
    </row>
    <row r="1942" spans="1:2" x14ac:dyDescent="0.5">
      <c r="A1942" t="s">
        <v>8219</v>
      </c>
      <c r="B1942">
        <v>17</v>
      </c>
    </row>
    <row r="1943" spans="1:2" x14ac:dyDescent="0.5">
      <c r="A1943" t="s">
        <v>8219</v>
      </c>
      <c r="B1943">
        <v>28</v>
      </c>
    </row>
    <row r="1944" spans="1:2" x14ac:dyDescent="0.5">
      <c r="A1944" t="s">
        <v>8219</v>
      </c>
      <c r="B1944">
        <v>83</v>
      </c>
    </row>
    <row r="1945" spans="1:2" x14ac:dyDescent="0.5">
      <c r="A1945" t="s">
        <v>8219</v>
      </c>
      <c r="B1945">
        <v>13</v>
      </c>
    </row>
    <row r="1946" spans="1:2" x14ac:dyDescent="0.5">
      <c r="A1946" t="s">
        <v>8219</v>
      </c>
      <c r="B1946">
        <v>8</v>
      </c>
    </row>
    <row r="1947" spans="1:2" x14ac:dyDescent="0.5">
      <c r="A1947" t="s">
        <v>8219</v>
      </c>
      <c r="B1947">
        <v>32</v>
      </c>
    </row>
    <row r="1948" spans="1:2" x14ac:dyDescent="0.5">
      <c r="A1948" t="s">
        <v>8219</v>
      </c>
      <c r="B1948">
        <v>85</v>
      </c>
    </row>
    <row r="1949" spans="1:2" x14ac:dyDescent="0.5">
      <c r="A1949" t="s">
        <v>8219</v>
      </c>
      <c r="B1949">
        <v>29</v>
      </c>
    </row>
    <row r="1950" spans="1:2" x14ac:dyDescent="0.5">
      <c r="A1950" t="s">
        <v>8219</v>
      </c>
      <c r="B1950">
        <v>24</v>
      </c>
    </row>
    <row r="1951" spans="1:2" x14ac:dyDescent="0.5">
      <c r="A1951" t="s">
        <v>8219</v>
      </c>
      <c r="B1951">
        <v>8</v>
      </c>
    </row>
    <row r="1952" spans="1:2" x14ac:dyDescent="0.5">
      <c r="A1952" t="s">
        <v>8219</v>
      </c>
      <c r="B1952">
        <v>19</v>
      </c>
    </row>
    <row r="1953" spans="1:2" x14ac:dyDescent="0.5">
      <c r="A1953" t="s">
        <v>8219</v>
      </c>
      <c r="B1953">
        <v>336</v>
      </c>
    </row>
    <row r="1954" spans="1:2" x14ac:dyDescent="0.5">
      <c r="A1954" t="s">
        <v>8219</v>
      </c>
      <c r="B1954">
        <v>13</v>
      </c>
    </row>
    <row r="1955" spans="1:2" x14ac:dyDescent="0.5">
      <c r="A1955" t="s">
        <v>8219</v>
      </c>
      <c r="B1955">
        <v>42</v>
      </c>
    </row>
    <row r="1956" spans="1:2" x14ac:dyDescent="0.5">
      <c r="A1956" t="s">
        <v>8219</v>
      </c>
      <c r="B1956">
        <v>64</v>
      </c>
    </row>
    <row r="1957" spans="1:2" x14ac:dyDescent="0.5">
      <c r="A1957" t="s">
        <v>8219</v>
      </c>
      <c r="B1957">
        <v>25</v>
      </c>
    </row>
    <row r="1958" spans="1:2" x14ac:dyDescent="0.5">
      <c r="A1958" t="s">
        <v>8219</v>
      </c>
      <c r="B1958">
        <v>20</v>
      </c>
    </row>
    <row r="1959" spans="1:2" x14ac:dyDescent="0.5">
      <c r="A1959" t="s">
        <v>8219</v>
      </c>
      <c r="B1959">
        <v>104</v>
      </c>
    </row>
    <row r="1960" spans="1:2" x14ac:dyDescent="0.5">
      <c r="A1960" t="s">
        <v>8219</v>
      </c>
      <c r="B1960">
        <v>53</v>
      </c>
    </row>
    <row r="1961" spans="1:2" x14ac:dyDescent="0.5">
      <c r="A1961" t="s">
        <v>8219</v>
      </c>
      <c r="B1961">
        <v>14</v>
      </c>
    </row>
    <row r="1962" spans="1:2" x14ac:dyDescent="0.5">
      <c r="A1962" t="s">
        <v>8219</v>
      </c>
      <c r="B1962">
        <v>20</v>
      </c>
    </row>
    <row r="1963" spans="1:2" x14ac:dyDescent="0.5">
      <c r="A1963" t="s">
        <v>8219</v>
      </c>
      <c r="B1963">
        <v>558</v>
      </c>
    </row>
    <row r="1964" spans="1:2" x14ac:dyDescent="0.5">
      <c r="A1964" t="s">
        <v>8219</v>
      </c>
      <c r="B1964">
        <v>22</v>
      </c>
    </row>
    <row r="1965" spans="1:2" x14ac:dyDescent="0.5">
      <c r="A1965" t="s">
        <v>8219</v>
      </c>
      <c r="B1965">
        <v>24</v>
      </c>
    </row>
    <row r="1966" spans="1:2" x14ac:dyDescent="0.5">
      <c r="A1966" t="s">
        <v>8219</v>
      </c>
      <c r="B1966">
        <v>74</v>
      </c>
    </row>
    <row r="1967" spans="1:2" x14ac:dyDescent="0.5">
      <c r="A1967" t="s">
        <v>8219</v>
      </c>
      <c r="B1967">
        <v>54</v>
      </c>
    </row>
    <row r="1968" spans="1:2" x14ac:dyDescent="0.5">
      <c r="A1968" t="s">
        <v>8219</v>
      </c>
      <c r="B1968">
        <v>31</v>
      </c>
    </row>
    <row r="1969" spans="1:2" x14ac:dyDescent="0.5">
      <c r="A1969" t="s">
        <v>8219</v>
      </c>
      <c r="B1969">
        <v>25</v>
      </c>
    </row>
    <row r="1970" spans="1:2" x14ac:dyDescent="0.5">
      <c r="A1970" t="s">
        <v>8219</v>
      </c>
      <c r="B1970">
        <v>17</v>
      </c>
    </row>
    <row r="1971" spans="1:2" x14ac:dyDescent="0.5">
      <c r="A1971" t="s">
        <v>8219</v>
      </c>
      <c r="B1971">
        <v>12</v>
      </c>
    </row>
    <row r="1972" spans="1:2" x14ac:dyDescent="0.5">
      <c r="A1972" t="s">
        <v>8219</v>
      </c>
      <c r="B1972">
        <v>38</v>
      </c>
    </row>
    <row r="1973" spans="1:2" x14ac:dyDescent="0.5">
      <c r="A1973" t="s">
        <v>8219</v>
      </c>
      <c r="B1973">
        <v>41</v>
      </c>
    </row>
    <row r="1974" spans="1:2" x14ac:dyDescent="0.5">
      <c r="A1974" t="s">
        <v>8219</v>
      </c>
      <c r="B1974">
        <v>19</v>
      </c>
    </row>
    <row r="1975" spans="1:2" x14ac:dyDescent="0.5">
      <c r="A1975" t="s">
        <v>8219</v>
      </c>
      <c r="B1975">
        <v>41</v>
      </c>
    </row>
    <row r="1976" spans="1:2" x14ac:dyDescent="0.5">
      <c r="A1976" t="s">
        <v>8219</v>
      </c>
      <c r="B1976">
        <v>26</v>
      </c>
    </row>
    <row r="1977" spans="1:2" x14ac:dyDescent="0.5">
      <c r="A1977" t="s">
        <v>8219</v>
      </c>
      <c r="B1977">
        <v>25</v>
      </c>
    </row>
    <row r="1978" spans="1:2" x14ac:dyDescent="0.5">
      <c r="A1978" t="s">
        <v>8219</v>
      </c>
      <c r="B1978">
        <v>9</v>
      </c>
    </row>
    <row r="1979" spans="1:2" x14ac:dyDescent="0.5">
      <c r="A1979" t="s">
        <v>8219</v>
      </c>
      <c r="B1979">
        <v>78</v>
      </c>
    </row>
    <row r="1980" spans="1:2" x14ac:dyDescent="0.5">
      <c r="A1980" t="s">
        <v>8219</v>
      </c>
      <c r="B1980">
        <v>45</v>
      </c>
    </row>
    <row r="1981" spans="1:2" x14ac:dyDescent="0.5">
      <c r="A1981" t="s">
        <v>8219</v>
      </c>
      <c r="B1981">
        <v>102</v>
      </c>
    </row>
    <row r="1982" spans="1:2" x14ac:dyDescent="0.5">
      <c r="A1982" t="s">
        <v>8219</v>
      </c>
      <c r="B1982">
        <v>5</v>
      </c>
    </row>
    <row r="1983" spans="1:2" x14ac:dyDescent="0.5">
      <c r="A1983" t="s">
        <v>8219</v>
      </c>
      <c r="B1983">
        <v>27</v>
      </c>
    </row>
    <row r="1984" spans="1:2" x14ac:dyDescent="0.5">
      <c r="A1984" t="s">
        <v>8219</v>
      </c>
      <c r="B1984">
        <v>37</v>
      </c>
    </row>
    <row r="1985" spans="1:2" x14ac:dyDescent="0.5">
      <c r="A1985" t="s">
        <v>8219</v>
      </c>
      <c r="B1985">
        <v>14</v>
      </c>
    </row>
    <row r="1986" spans="1:2" x14ac:dyDescent="0.5">
      <c r="A1986" t="s">
        <v>8219</v>
      </c>
      <c r="B1986">
        <v>27</v>
      </c>
    </row>
    <row r="1987" spans="1:2" x14ac:dyDescent="0.5">
      <c r="A1987" t="s">
        <v>8219</v>
      </c>
      <c r="B1987">
        <v>45</v>
      </c>
    </row>
    <row r="1988" spans="1:2" x14ac:dyDescent="0.5">
      <c r="A1988" t="s">
        <v>8219</v>
      </c>
      <c r="B1988">
        <v>49</v>
      </c>
    </row>
    <row r="1989" spans="1:2" x14ac:dyDescent="0.5">
      <c r="A1989" t="s">
        <v>8219</v>
      </c>
      <c r="B1989">
        <v>24</v>
      </c>
    </row>
    <row r="1990" spans="1:2" x14ac:dyDescent="0.5">
      <c r="A1990" t="s">
        <v>8219</v>
      </c>
      <c r="B1990">
        <v>112</v>
      </c>
    </row>
    <row r="1991" spans="1:2" x14ac:dyDescent="0.5">
      <c r="A1991" t="s">
        <v>8219</v>
      </c>
      <c r="B1991">
        <v>23</v>
      </c>
    </row>
    <row r="1992" spans="1:2" x14ac:dyDescent="0.5">
      <c r="A1992" t="s">
        <v>8219</v>
      </c>
      <c r="B1992">
        <v>54</v>
      </c>
    </row>
    <row r="1993" spans="1:2" x14ac:dyDescent="0.5">
      <c r="A1993" t="s">
        <v>8219</v>
      </c>
      <c r="B1993">
        <v>28</v>
      </c>
    </row>
    <row r="1994" spans="1:2" x14ac:dyDescent="0.5">
      <c r="A1994" t="s">
        <v>8219</v>
      </c>
      <c r="B1994">
        <v>11</v>
      </c>
    </row>
    <row r="1995" spans="1:2" x14ac:dyDescent="0.5">
      <c r="A1995" t="s">
        <v>8219</v>
      </c>
      <c r="B1995">
        <v>62</v>
      </c>
    </row>
    <row r="1996" spans="1:2" x14ac:dyDescent="0.5">
      <c r="A1996" t="s">
        <v>8219</v>
      </c>
      <c r="B1996">
        <v>73</v>
      </c>
    </row>
    <row r="1997" spans="1:2" x14ac:dyDescent="0.5">
      <c r="A1997" t="s">
        <v>8219</v>
      </c>
      <c r="B1997">
        <v>18</v>
      </c>
    </row>
    <row r="1998" spans="1:2" x14ac:dyDescent="0.5">
      <c r="A1998" t="s">
        <v>8219</v>
      </c>
      <c r="B1998">
        <v>35</v>
      </c>
    </row>
    <row r="1999" spans="1:2" x14ac:dyDescent="0.5">
      <c r="A1999" t="s">
        <v>8219</v>
      </c>
      <c r="B1999">
        <v>43</v>
      </c>
    </row>
    <row r="2000" spans="1:2" x14ac:dyDescent="0.5">
      <c r="A2000" t="s">
        <v>8219</v>
      </c>
      <c r="B2000">
        <v>36</v>
      </c>
    </row>
    <row r="2001" spans="1:2" x14ac:dyDescent="0.5">
      <c r="A2001" t="s">
        <v>8219</v>
      </c>
      <c r="B2001">
        <v>62</v>
      </c>
    </row>
    <row r="2002" spans="1:2" x14ac:dyDescent="0.5">
      <c r="A2002" t="s">
        <v>8219</v>
      </c>
      <c r="B2002">
        <v>15</v>
      </c>
    </row>
    <row r="2003" spans="1:2" x14ac:dyDescent="0.5">
      <c r="A2003" t="s">
        <v>8219</v>
      </c>
      <c r="B2003">
        <v>33</v>
      </c>
    </row>
    <row r="2004" spans="1:2" x14ac:dyDescent="0.5">
      <c r="A2004" t="s">
        <v>8219</v>
      </c>
      <c r="B2004">
        <v>27</v>
      </c>
    </row>
    <row r="2005" spans="1:2" x14ac:dyDescent="0.5">
      <c r="A2005" t="s">
        <v>8219</v>
      </c>
      <c r="B2005">
        <v>17</v>
      </c>
    </row>
    <row r="2006" spans="1:2" x14ac:dyDescent="0.5">
      <c r="A2006" t="s">
        <v>8219</v>
      </c>
      <c r="B2006">
        <v>4</v>
      </c>
    </row>
    <row r="2007" spans="1:2" x14ac:dyDescent="0.5">
      <c r="A2007" t="s">
        <v>8219</v>
      </c>
      <c r="B2007">
        <v>53</v>
      </c>
    </row>
    <row r="2008" spans="1:2" x14ac:dyDescent="0.5">
      <c r="A2008" t="s">
        <v>8219</v>
      </c>
      <c r="B2008">
        <v>49</v>
      </c>
    </row>
    <row r="2009" spans="1:2" x14ac:dyDescent="0.5">
      <c r="A2009" t="s">
        <v>8219</v>
      </c>
      <c r="B2009">
        <v>57</v>
      </c>
    </row>
    <row r="2010" spans="1:2" x14ac:dyDescent="0.5">
      <c r="A2010" t="s">
        <v>8219</v>
      </c>
      <c r="B2010">
        <v>69</v>
      </c>
    </row>
    <row r="2011" spans="1:2" x14ac:dyDescent="0.5">
      <c r="A2011" t="s">
        <v>8219</v>
      </c>
      <c r="B2011">
        <v>15</v>
      </c>
    </row>
    <row r="2012" spans="1:2" x14ac:dyDescent="0.5">
      <c r="A2012" t="s">
        <v>8219</v>
      </c>
      <c r="B2012">
        <v>64</v>
      </c>
    </row>
    <row r="2013" spans="1:2" x14ac:dyDescent="0.5">
      <c r="A2013" t="s">
        <v>8219</v>
      </c>
      <c r="B2013">
        <v>20</v>
      </c>
    </row>
    <row r="2014" spans="1:2" x14ac:dyDescent="0.5">
      <c r="A2014" t="s">
        <v>8219</v>
      </c>
      <c r="B2014">
        <v>27</v>
      </c>
    </row>
    <row r="2015" spans="1:2" x14ac:dyDescent="0.5">
      <c r="A2015" t="s">
        <v>8219</v>
      </c>
      <c r="B2015">
        <v>21</v>
      </c>
    </row>
    <row r="2016" spans="1:2" x14ac:dyDescent="0.5">
      <c r="A2016" t="s">
        <v>8219</v>
      </c>
      <c r="B2016">
        <v>31</v>
      </c>
    </row>
    <row r="2017" spans="1:2" x14ac:dyDescent="0.5">
      <c r="A2017" t="s">
        <v>8219</v>
      </c>
      <c r="B2017">
        <v>51</v>
      </c>
    </row>
    <row r="2018" spans="1:2" x14ac:dyDescent="0.5">
      <c r="A2018" t="s">
        <v>8219</v>
      </c>
      <c r="B2018">
        <v>57</v>
      </c>
    </row>
    <row r="2019" spans="1:2" x14ac:dyDescent="0.5">
      <c r="A2019" t="s">
        <v>8219</v>
      </c>
      <c r="B2019">
        <v>20</v>
      </c>
    </row>
    <row r="2020" spans="1:2" x14ac:dyDescent="0.5">
      <c r="A2020" t="s">
        <v>8219</v>
      </c>
      <c r="B2020">
        <v>71</v>
      </c>
    </row>
    <row r="2021" spans="1:2" x14ac:dyDescent="0.5">
      <c r="A2021" t="s">
        <v>8219</v>
      </c>
      <c r="B2021">
        <v>72</v>
      </c>
    </row>
    <row r="2022" spans="1:2" x14ac:dyDescent="0.5">
      <c r="A2022" t="s">
        <v>8219</v>
      </c>
      <c r="B2022">
        <v>45</v>
      </c>
    </row>
    <row r="2023" spans="1:2" x14ac:dyDescent="0.5">
      <c r="A2023" t="s">
        <v>8219</v>
      </c>
      <c r="B2023">
        <v>51</v>
      </c>
    </row>
    <row r="2024" spans="1:2" x14ac:dyDescent="0.5">
      <c r="A2024" t="s">
        <v>8219</v>
      </c>
      <c r="B2024">
        <v>56</v>
      </c>
    </row>
    <row r="2025" spans="1:2" x14ac:dyDescent="0.5">
      <c r="A2025" t="s">
        <v>8219</v>
      </c>
      <c r="B2025">
        <v>17</v>
      </c>
    </row>
    <row r="2026" spans="1:2" x14ac:dyDescent="0.5">
      <c r="A2026" t="s">
        <v>8219</v>
      </c>
      <c r="B2026">
        <v>197</v>
      </c>
    </row>
    <row r="2027" spans="1:2" x14ac:dyDescent="0.5">
      <c r="A2027" t="s">
        <v>8219</v>
      </c>
      <c r="B2027">
        <v>70</v>
      </c>
    </row>
    <row r="2028" spans="1:2" x14ac:dyDescent="0.5">
      <c r="A2028" t="s">
        <v>8219</v>
      </c>
      <c r="B2028">
        <v>21</v>
      </c>
    </row>
    <row r="2029" spans="1:2" x14ac:dyDescent="0.5">
      <c r="A2029" t="s">
        <v>8219</v>
      </c>
      <c r="B2029">
        <v>34</v>
      </c>
    </row>
    <row r="2030" spans="1:2" x14ac:dyDescent="0.5">
      <c r="A2030" t="s">
        <v>8219</v>
      </c>
      <c r="B2030">
        <v>39</v>
      </c>
    </row>
    <row r="2031" spans="1:2" x14ac:dyDescent="0.5">
      <c r="A2031" t="s">
        <v>8219</v>
      </c>
      <c r="B2031">
        <v>78</v>
      </c>
    </row>
    <row r="2032" spans="1:2" x14ac:dyDescent="0.5">
      <c r="A2032" t="s">
        <v>8219</v>
      </c>
      <c r="B2032">
        <v>48</v>
      </c>
    </row>
    <row r="2033" spans="1:2" x14ac:dyDescent="0.5">
      <c r="A2033" t="s">
        <v>8219</v>
      </c>
      <c r="B2033">
        <v>29</v>
      </c>
    </row>
    <row r="2034" spans="1:2" x14ac:dyDescent="0.5">
      <c r="A2034" t="s">
        <v>8219</v>
      </c>
      <c r="B2034">
        <v>73</v>
      </c>
    </row>
    <row r="2035" spans="1:2" x14ac:dyDescent="0.5">
      <c r="A2035" t="s">
        <v>8219</v>
      </c>
      <c r="B2035">
        <v>8</v>
      </c>
    </row>
    <row r="2036" spans="1:2" x14ac:dyDescent="0.5">
      <c r="A2036" t="s">
        <v>8219</v>
      </c>
      <c r="B2036">
        <v>17</v>
      </c>
    </row>
    <row r="2037" spans="1:2" x14ac:dyDescent="0.5">
      <c r="A2037" t="s">
        <v>8219</v>
      </c>
      <c r="B2037">
        <v>9</v>
      </c>
    </row>
    <row r="2038" spans="1:2" x14ac:dyDescent="0.5">
      <c r="A2038" t="s">
        <v>8219</v>
      </c>
      <c r="B2038">
        <v>17</v>
      </c>
    </row>
    <row r="2039" spans="1:2" x14ac:dyDescent="0.5">
      <c r="A2039" t="s">
        <v>8219</v>
      </c>
      <c r="B2039">
        <v>33</v>
      </c>
    </row>
    <row r="2040" spans="1:2" x14ac:dyDescent="0.5">
      <c r="A2040" t="s">
        <v>8219</v>
      </c>
      <c r="B2040">
        <v>38</v>
      </c>
    </row>
    <row r="2041" spans="1:2" x14ac:dyDescent="0.5">
      <c r="A2041" t="s">
        <v>8219</v>
      </c>
      <c r="B2041">
        <v>79</v>
      </c>
    </row>
    <row r="2042" spans="1:2" x14ac:dyDescent="0.5">
      <c r="A2042" t="s">
        <v>8219</v>
      </c>
      <c r="B2042">
        <v>46</v>
      </c>
    </row>
    <row r="2043" spans="1:2" x14ac:dyDescent="0.5">
      <c r="A2043" t="s">
        <v>8219</v>
      </c>
      <c r="B2043">
        <v>20</v>
      </c>
    </row>
    <row r="2044" spans="1:2" x14ac:dyDescent="0.5">
      <c r="A2044" t="s">
        <v>8219</v>
      </c>
      <c r="B2044">
        <v>20</v>
      </c>
    </row>
    <row r="2045" spans="1:2" x14ac:dyDescent="0.5">
      <c r="A2045" t="s">
        <v>8219</v>
      </c>
      <c r="B2045">
        <v>13</v>
      </c>
    </row>
    <row r="2046" spans="1:2" x14ac:dyDescent="0.5">
      <c r="A2046" t="s">
        <v>8219</v>
      </c>
      <c r="B2046">
        <v>22</v>
      </c>
    </row>
    <row r="2047" spans="1:2" x14ac:dyDescent="0.5">
      <c r="A2047" t="s">
        <v>8219</v>
      </c>
      <c r="B2047">
        <v>36</v>
      </c>
    </row>
    <row r="2048" spans="1:2" x14ac:dyDescent="0.5">
      <c r="A2048" t="s">
        <v>8219</v>
      </c>
      <c r="B2048">
        <v>40</v>
      </c>
    </row>
    <row r="2049" spans="1:2" x14ac:dyDescent="0.5">
      <c r="A2049" t="s">
        <v>8219</v>
      </c>
      <c r="B2049">
        <v>9</v>
      </c>
    </row>
    <row r="2050" spans="1:2" x14ac:dyDescent="0.5">
      <c r="A2050" t="s">
        <v>8219</v>
      </c>
      <c r="B2050">
        <v>19</v>
      </c>
    </row>
    <row r="2051" spans="1:2" x14ac:dyDescent="0.5">
      <c r="A2051" t="s">
        <v>8219</v>
      </c>
      <c r="B2051">
        <v>14</v>
      </c>
    </row>
    <row r="2052" spans="1:2" x14ac:dyDescent="0.5">
      <c r="A2052" t="s">
        <v>8219</v>
      </c>
      <c r="B2052">
        <v>38</v>
      </c>
    </row>
    <row r="2053" spans="1:2" x14ac:dyDescent="0.5">
      <c r="A2053" t="s">
        <v>8219</v>
      </c>
      <c r="B2053">
        <v>58</v>
      </c>
    </row>
    <row r="2054" spans="1:2" x14ac:dyDescent="0.5">
      <c r="A2054" t="s">
        <v>8219</v>
      </c>
      <c r="B2054">
        <v>28</v>
      </c>
    </row>
    <row r="2055" spans="1:2" x14ac:dyDescent="0.5">
      <c r="A2055" t="s">
        <v>8219</v>
      </c>
      <c r="B2055">
        <v>17</v>
      </c>
    </row>
    <row r="2056" spans="1:2" x14ac:dyDescent="0.5">
      <c r="A2056" t="s">
        <v>8219</v>
      </c>
      <c r="B2056">
        <v>12</v>
      </c>
    </row>
    <row r="2057" spans="1:2" x14ac:dyDescent="0.5">
      <c r="A2057" t="s">
        <v>8219</v>
      </c>
      <c r="B2057">
        <v>40</v>
      </c>
    </row>
    <row r="2058" spans="1:2" x14ac:dyDescent="0.5">
      <c r="A2058" t="s">
        <v>8219</v>
      </c>
      <c r="B2058">
        <v>57</v>
      </c>
    </row>
    <row r="2059" spans="1:2" x14ac:dyDescent="0.5">
      <c r="A2059" t="s">
        <v>8219</v>
      </c>
      <c r="B2059">
        <v>114</v>
      </c>
    </row>
    <row r="2060" spans="1:2" x14ac:dyDescent="0.5">
      <c r="A2060" t="s">
        <v>8219</v>
      </c>
      <c r="B2060">
        <v>31</v>
      </c>
    </row>
    <row r="2061" spans="1:2" x14ac:dyDescent="0.5">
      <c r="A2061" t="s">
        <v>8219</v>
      </c>
      <c r="B2061">
        <v>3</v>
      </c>
    </row>
    <row r="2062" spans="1:2" x14ac:dyDescent="0.5">
      <c r="A2062" t="s">
        <v>8219</v>
      </c>
      <c r="B2062">
        <v>16</v>
      </c>
    </row>
    <row r="2063" spans="1:2" x14ac:dyDescent="0.5">
      <c r="A2063" t="s">
        <v>8219</v>
      </c>
      <c r="B2063">
        <v>199</v>
      </c>
    </row>
    <row r="2064" spans="1:2" x14ac:dyDescent="0.5">
      <c r="A2064" t="s">
        <v>8219</v>
      </c>
      <c r="B2064">
        <v>31</v>
      </c>
    </row>
    <row r="2065" spans="1:2" x14ac:dyDescent="0.5">
      <c r="A2065" t="s">
        <v>8219</v>
      </c>
      <c r="B2065">
        <v>30</v>
      </c>
    </row>
    <row r="2066" spans="1:2" x14ac:dyDescent="0.5">
      <c r="A2066" t="s">
        <v>8219</v>
      </c>
      <c r="B2066">
        <v>34</v>
      </c>
    </row>
    <row r="2067" spans="1:2" x14ac:dyDescent="0.5">
      <c r="A2067" t="s">
        <v>8219</v>
      </c>
      <c r="B2067">
        <v>18</v>
      </c>
    </row>
    <row r="2068" spans="1:2" x14ac:dyDescent="0.5">
      <c r="A2068" t="s">
        <v>8219</v>
      </c>
      <c r="B2068">
        <v>67</v>
      </c>
    </row>
    <row r="2069" spans="1:2" x14ac:dyDescent="0.5">
      <c r="A2069" t="s">
        <v>8219</v>
      </c>
      <c r="B2069">
        <v>66</v>
      </c>
    </row>
    <row r="2070" spans="1:2" x14ac:dyDescent="0.5">
      <c r="A2070" t="s">
        <v>8219</v>
      </c>
      <c r="B2070">
        <v>23</v>
      </c>
    </row>
    <row r="2071" spans="1:2" x14ac:dyDescent="0.5">
      <c r="A2071" t="s">
        <v>8219</v>
      </c>
      <c r="B2071">
        <v>126</v>
      </c>
    </row>
    <row r="2072" spans="1:2" x14ac:dyDescent="0.5">
      <c r="A2072" t="s">
        <v>8219</v>
      </c>
      <c r="B2072">
        <v>6</v>
      </c>
    </row>
    <row r="2073" spans="1:2" x14ac:dyDescent="0.5">
      <c r="A2073" t="s">
        <v>8219</v>
      </c>
      <c r="B2073">
        <v>25</v>
      </c>
    </row>
    <row r="2074" spans="1:2" x14ac:dyDescent="0.5">
      <c r="A2074" t="s">
        <v>8219</v>
      </c>
      <c r="B2074">
        <v>39</v>
      </c>
    </row>
    <row r="2075" spans="1:2" x14ac:dyDescent="0.5">
      <c r="A2075" t="s">
        <v>8219</v>
      </c>
      <c r="B2075">
        <v>62</v>
      </c>
    </row>
    <row r="2076" spans="1:2" x14ac:dyDescent="0.5">
      <c r="A2076" t="s">
        <v>8219</v>
      </c>
      <c r="B2076">
        <v>31</v>
      </c>
    </row>
    <row r="2077" spans="1:2" x14ac:dyDescent="0.5">
      <c r="A2077" t="s">
        <v>8219</v>
      </c>
      <c r="B2077">
        <v>274</v>
      </c>
    </row>
    <row r="2078" spans="1:2" x14ac:dyDescent="0.5">
      <c r="A2078" t="s">
        <v>8219</v>
      </c>
      <c r="B2078">
        <v>17</v>
      </c>
    </row>
    <row r="2079" spans="1:2" x14ac:dyDescent="0.5">
      <c r="A2079" t="s">
        <v>8219</v>
      </c>
      <c r="B2079">
        <v>14</v>
      </c>
    </row>
    <row r="2080" spans="1:2" x14ac:dyDescent="0.5">
      <c r="A2080" t="s">
        <v>8219</v>
      </c>
      <c r="B2080">
        <v>60</v>
      </c>
    </row>
    <row r="2081" spans="1:2" x14ac:dyDescent="0.5">
      <c r="A2081" t="s">
        <v>8219</v>
      </c>
      <c r="B2081">
        <v>33</v>
      </c>
    </row>
    <row r="2082" spans="1:2" x14ac:dyDescent="0.5">
      <c r="A2082" t="s">
        <v>8219</v>
      </c>
      <c r="B2082">
        <v>78</v>
      </c>
    </row>
    <row r="2083" spans="1:2" x14ac:dyDescent="0.5">
      <c r="A2083" t="s">
        <v>8219</v>
      </c>
      <c r="B2083">
        <v>30</v>
      </c>
    </row>
    <row r="2084" spans="1:2" x14ac:dyDescent="0.5">
      <c r="A2084" t="s">
        <v>8219</v>
      </c>
      <c r="B2084">
        <v>136</v>
      </c>
    </row>
    <row r="2085" spans="1:2" x14ac:dyDescent="0.5">
      <c r="A2085" t="s">
        <v>8219</v>
      </c>
      <c r="B2085">
        <v>40</v>
      </c>
    </row>
    <row r="2086" spans="1:2" x14ac:dyDescent="0.5">
      <c r="A2086" t="s">
        <v>8219</v>
      </c>
      <c r="B2086">
        <v>18</v>
      </c>
    </row>
    <row r="2087" spans="1:2" x14ac:dyDescent="0.5">
      <c r="A2087" t="s">
        <v>8219</v>
      </c>
      <c r="B2087">
        <v>39</v>
      </c>
    </row>
    <row r="2088" spans="1:2" x14ac:dyDescent="0.5">
      <c r="A2088" t="s">
        <v>8219</v>
      </c>
      <c r="B2088">
        <v>21</v>
      </c>
    </row>
    <row r="2089" spans="1:2" x14ac:dyDescent="0.5">
      <c r="A2089" t="s">
        <v>8219</v>
      </c>
      <c r="B2089">
        <v>30</v>
      </c>
    </row>
    <row r="2090" spans="1:2" x14ac:dyDescent="0.5">
      <c r="A2090" t="s">
        <v>8219</v>
      </c>
      <c r="B2090">
        <v>27</v>
      </c>
    </row>
    <row r="2091" spans="1:2" x14ac:dyDescent="0.5">
      <c r="A2091" t="s">
        <v>8219</v>
      </c>
      <c r="B2091">
        <v>35</v>
      </c>
    </row>
    <row r="2092" spans="1:2" x14ac:dyDescent="0.5">
      <c r="A2092" t="s">
        <v>8219</v>
      </c>
      <c r="B2092">
        <v>13</v>
      </c>
    </row>
    <row r="2093" spans="1:2" x14ac:dyDescent="0.5">
      <c r="A2093" t="s">
        <v>8219</v>
      </c>
      <c r="B2093">
        <v>23</v>
      </c>
    </row>
    <row r="2094" spans="1:2" x14ac:dyDescent="0.5">
      <c r="A2094" t="s">
        <v>8219</v>
      </c>
      <c r="B2094">
        <v>39</v>
      </c>
    </row>
    <row r="2095" spans="1:2" x14ac:dyDescent="0.5">
      <c r="A2095" t="s">
        <v>8219</v>
      </c>
      <c r="B2095">
        <v>35</v>
      </c>
    </row>
    <row r="2096" spans="1:2" x14ac:dyDescent="0.5">
      <c r="A2096" t="s">
        <v>8219</v>
      </c>
      <c r="B2096">
        <v>27</v>
      </c>
    </row>
    <row r="2097" spans="1:2" x14ac:dyDescent="0.5">
      <c r="A2097" t="s">
        <v>8219</v>
      </c>
      <c r="B2097">
        <v>21</v>
      </c>
    </row>
    <row r="2098" spans="1:2" x14ac:dyDescent="0.5">
      <c r="A2098" t="s">
        <v>8219</v>
      </c>
      <c r="B2098">
        <v>104</v>
      </c>
    </row>
    <row r="2099" spans="1:2" x14ac:dyDescent="0.5">
      <c r="A2099" t="s">
        <v>8219</v>
      </c>
      <c r="B2099">
        <v>19</v>
      </c>
    </row>
    <row r="2100" spans="1:2" x14ac:dyDescent="0.5">
      <c r="A2100" t="s">
        <v>8219</v>
      </c>
      <c r="B2100">
        <v>97</v>
      </c>
    </row>
    <row r="2101" spans="1:2" x14ac:dyDescent="0.5">
      <c r="A2101" t="s">
        <v>8219</v>
      </c>
      <c r="B2101">
        <v>27</v>
      </c>
    </row>
    <row r="2102" spans="1:2" x14ac:dyDescent="0.5">
      <c r="A2102" t="s">
        <v>8219</v>
      </c>
      <c r="B2102">
        <v>24</v>
      </c>
    </row>
    <row r="2103" spans="1:2" x14ac:dyDescent="0.5">
      <c r="A2103" t="s">
        <v>8219</v>
      </c>
      <c r="B2103">
        <v>13</v>
      </c>
    </row>
    <row r="2104" spans="1:2" x14ac:dyDescent="0.5">
      <c r="A2104" t="s">
        <v>8219</v>
      </c>
      <c r="B2104">
        <v>46</v>
      </c>
    </row>
    <row r="2105" spans="1:2" x14ac:dyDescent="0.5">
      <c r="A2105" t="s">
        <v>8219</v>
      </c>
      <c r="B2105">
        <v>4</v>
      </c>
    </row>
    <row r="2106" spans="1:2" x14ac:dyDescent="0.5">
      <c r="A2106" t="s">
        <v>8219</v>
      </c>
      <c r="B2106">
        <v>40</v>
      </c>
    </row>
    <row r="2107" spans="1:2" x14ac:dyDescent="0.5">
      <c r="A2107" t="s">
        <v>8219</v>
      </c>
      <c r="B2107">
        <v>44</v>
      </c>
    </row>
    <row r="2108" spans="1:2" x14ac:dyDescent="0.5">
      <c r="A2108" t="s">
        <v>8219</v>
      </c>
      <c r="B2108">
        <v>35</v>
      </c>
    </row>
    <row r="2109" spans="1:2" x14ac:dyDescent="0.5">
      <c r="A2109" t="s">
        <v>8219</v>
      </c>
      <c r="B2109">
        <v>63</v>
      </c>
    </row>
    <row r="2110" spans="1:2" x14ac:dyDescent="0.5">
      <c r="A2110" t="s">
        <v>8219</v>
      </c>
      <c r="B2110">
        <v>89</v>
      </c>
    </row>
    <row r="2111" spans="1:2" x14ac:dyDescent="0.5">
      <c r="A2111" t="s">
        <v>8219</v>
      </c>
      <c r="B2111">
        <v>15</v>
      </c>
    </row>
    <row r="2112" spans="1:2" x14ac:dyDescent="0.5">
      <c r="A2112" t="s">
        <v>8219</v>
      </c>
      <c r="B2112">
        <v>46</v>
      </c>
    </row>
    <row r="2113" spans="1:2" x14ac:dyDescent="0.5">
      <c r="A2113" t="s">
        <v>8219</v>
      </c>
      <c r="B2113">
        <v>33</v>
      </c>
    </row>
    <row r="2114" spans="1:2" x14ac:dyDescent="0.5">
      <c r="A2114" t="s">
        <v>8219</v>
      </c>
      <c r="B2114">
        <v>52</v>
      </c>
    </row>
    <row r="2115" spans="1:2" x14ac:dyDescent="0.5">
      <c r="A2115" t="s">
        <v>8219</v>
      </c>
      <c r="B2115">
        <v>7</v>
      </c>
    </row>
    <row r="2116" spans="1:2" x14ac:dyDescent="0.5">
      <c r="A2116" t="s">
        <v>8219</v>
      </c>
      <c r="B2116">
        <v>28</v>
      </c>
    </row>
    <row r="2117" spans="1:2" x14ac:dyDescent="0.5">
      <c r="A2117" t="s">
        <v>8219</v>
      </c>
      <c r="B2117">
        <v>11</v>
      </c>
    </row>
    <row r="2118" spans="1:2" x14ac:dyDescent="0.5">
      <c r="A2118" t="s">
        <v>8219</v>
      </c>
      <c r="B2118">
        <v>15</v>
      </c>
    </row>
    <row r="2119" spans="1:2" x14ac:dyDescent="0.5">
      <c r="A2119" t="s">
        <v>8219</v>
      </c>
      <c r="B2119">
        <v>30</v>
      </c>
    </row>
    <row r="2120" spans="1:2" x14ac:dyDescent="0.5">
      <c r="A2120" t="s">
        <v>8219</v>
      </c>
      <c r="B2120">
        <v>27</v>
      </c>
    </row>
    <row r="2121" spans="1:2" x14ac:dyDescent="0.5">
      <c r="A2121" t="s">
        <v>8219</v>
      </c>
      <c r="B2121">
        <v>28</v>
      </c>
    </row>
    <row r="2122" spans="1:2" x14ac:dyDescent="0.5">
      <c r="A2122" t="s">
        <v>8219</v>
      </c>
      <c r="B2122">
        <v>17</v>
      </c>
    </row>
    <row r="2123" spans="1:2" x14ac:dyDescent="0.5">
      <c r="A2123" t="s">
        <v>8219</v>
      </c>
      <c r="B2123">
        <v>50</v>
      </c>
    </row>
    <row r="2124" spans="1:2" x14ac:dyDescent="0.5">
      <c r="A2124" t="s">
        <v>8219</v>
      </c>
      <c r="B2124">
        <v>26</v>
      </c>
    </row>
    <row r="2125" spans="1:2" x14ac:dyDescent="0.5">
      <c r="A2125" t="s">
        <v>8219</v>
      </c>
      <c r="B2125">
        <v>88</v>
      </c>
    </row>
    <row r="2126" spans="1:2" x14ac:dyDescent="0.5">
      <c r="A2126" t="s">
        <v>8219</v>
      </c>
      <c r="B2126">
        <v>91</v>
      </c>
    </row>
    <row r="2127" spans="1:2" x14ac:dyDescent="0.5">
      <c r="A2127" t="s">
        <v>8219</v>
      </c>
      <c r="B2127">
        <v>3</v>
      </c>
    </row>
    <row r="2128" spans="1:2" x14ac:dyDescent="0.5">
      <c r="A2128" t="s">
        <v>8219</v>
      </c>
      <c r="B2128">
        <v>28</v>
      </c>
    </row>
    <row r="2129" spans="1:2" x14ac:dyDescent="0.5">
      <c r="A2129" t="s">
        <v>8219</v>
      </c>
      <c r="B2129">
        <v>77</v>
      </c>
    </row>
    <row r="2130" spans="1:2" x14ac:dyDescent="0.5">
      <c r="A2130" t="s">
        <v>8219</v>
      </c>
      <c r="B2130">
        <v>27</v>
      </c>
    </row>
    <row r="2131" spans="1:2" x14ac:dyDescent="0.5">
      <c r="A2131" t="s">
        <v>8219</v>
      </c>
      <c r="B2131">
        <v>107</v>
      </c>
    </row>
    <row r="2132" spans="1:2" x14ac:dyDescent="0.5">
      <c r="A2132" t="s">
        <v>8219</v>
      </c>
      <c r="B2132">
        <v>96</v>
      </c>
    </row>
    <row r="2133" spans="1:2" x14ac:dyDescent="0.5">
      <c r="A2133" t="s">
        <v>8219</v>
      </c>
      <c r="B2133">
        <v>56</v>
      </c>
    </row>
    <row r="2134" spans="1:2" x14ac:dyDescent="0.5">
      <c r="A2134" t="s">
        <v>8219</v>
      </c>
      <c r="B2134">
        <v>58</v>
      </c>
    </row>
    <row r="2135" spans="1:2" x14ac:dyDescent="0.5">
      <c r="A2135" t="s">
        <v>8219</v>
      </c>
      <c r="B2135">
        <v>15</v>
      </c>
    </row>
    <row r="2136" spans="1:2" x14ac:dyDescent="0.5">
      <c r="A2136" t="s">
        <v>8219</v>
      </c>
      <c r="B2136">
        <v>20</v>
      </c>
    </row>
    <row r="2137" spans="1:2" x14ac:dyDescent="0.5">
      <c r="A2137" t="s">
        <v>8219</v>
      </c>
      <c r="B2137">
        <v>38</v>
      </c>
    </row>
    <row r="2138" spans="1:2" x14ac:dyDescent="0.5">
      <c r="A2138" t="s">
        <v>8219</v>
      </c>
      <c r="B2138">
        <v>33</v>
      </c>
    </row>
    <row r="2139" spans="1:2" x14ac:dyDescent="0.5">
      <c r="A2139" t="s">
        <v>8219</v>
      </c>
      <c r="B2139">
        <v>57</v>
      </c>
    </row>
    <row r="2140" spans="1:2" x14ac:dyDescent="0.5">
      <c r="A2140" t="s">
        <v>8219</v>
      </c>
      <c r="B2140">
        <v>25</v>
      </c>
    </row>
    <row r="2141" spans="1:2" x14ac:dyDescent="0.5">
      <c r="A2141" t="s">
        <v>8219</v>
      </c>
      <c r="B2141">
        <v>14</v>
      </c>
    </row>
    <row r="2142" spans="1:2" x14ac:dyDescent="0.5">
      <c r="A2142" t="s">
        <v>8219</v>
      </c>
      <c r="B2142">
        <v>94</v>
      </c>
    </row>
    <row r="2143" spans="1:2" x14ac:dyDescent="0.5">
      <c r="A2143" t="s">
        <v>8219</v>
      </c>
      <c r="B2143">
        <v>59</v>
      </c>
    </row>
    <row r="2144" spans="1:2" x14ac:dyDescent="0.5">
      <c r="A2144" t="s">
        <v>8219</v>
      </c>
      <c r="B2144">
        <v>36</v>
      </c>
    </row>
    <row r="2145" spans="1:2" x14ac:dyDescent="0.5">
      <c r="A2145" t="s">
        <v>8219</v>
      </c>
      <c r="B2145">
        <v>115</v>
      </c>
    </row>
    <row r="2146" spans="1:2" x14ac:dyDescent="0.5">
      <c r="A2146" t="s">
        <v>8219</v>
      </c>
      <c r="B2146">
        <v>30</v>
      </c>
    </row>
    <row r="2147" spans="1:2" x14ac:dyDescent="0.5">
      <c r="A2147" t="s">
        <v>8219</v>
      </c>
      <c r="B2147">
        <v>52</v>
      </c>
    </row>
    <row r="2148" spans="1:2" x14ac:dyDescent="0.5">
      <c r="A2148" t="s">
        <v>8219</v>
      </c>
      <c r="B2148">
        <v>27</v>
      </c>
    </row>
    <row r="2149" spans="1:2" x14ac:dyDescent="0.5">
      <c r="A2149" t="s">
        <v>8219</v>
      </c>
      <c r="B2149">
        <v>24</v>
      </c>
    </row>
    <row r="2150" spans="1:2" x14ac:dyDescent="0.5">
      <c r="A2150" t="s">
        <v>8219</v>
      </c>
      <c r="B2150">
        <v>10</v>
      </c>
    </row>
    <row r="2151" spans="1:2" x14ac:dyDescent="0.5">
      <c r="A2151" t="s">
        <v>8219</v>
      </c>
      <c r="B2151">
        <v>30</v>
      </c>
    </row>
    <row r="2152" spans="1:2" x14ac:dyDescent="0.5">
      <c r="A2152" t="s">
        <v>8219</v>
      </c>
      <c r="B2152">
        <v>71</v>
      </c>
    </row>
    <row r="2153" spans="1:2" x14ac:dyDescent="0.5">
      <c r="A2153" t="s">
        <v>8219</v>
      </c>
      <c r="B2153">
        <v>10</v>
      </c>
    </row>
    <row r="2154" spans="1:2" x14ac:dyDescent="0.5">
      <c r="A2154" t="s">
        <v>8219</v>
      </c>
      <c r="B2154">
        <v>24</v>
      </c>
    </row>
    <row r="2155" spans="1:2" x14ac:dyDescent="0.5">
      <c r="A2155" t="s">
        <v>8219</v>
      </c>
      <c r="B2155">
        <v>38</v>
      </c>
    </row>
    <row r="2156" spans="1:2" x14ac:dyDescent="0.5">
      <c r="A2156" t="s">
        <v>8219</v>
      </c>
      <c r="B2156">
        <v>26</v>
      </c>
    </row>
    <row r="2157" spans="1:2" x14ac:dyDescent="0.5">
      <c r="A2157" t="s">
        <v>8219</v>
      </c>
      <c r="B2157">
        <v>19</v>
      </c>
    </row>
    <row r="2158" spans="1:2" x14ac:dyDescent="0.5">
      <c r="A2158" t="s">
        <v>8219</v>
      </c>
      <c r="B2158">
        <v>11</v>
      </c>
    </row>
    <row r="2159" spans="1:2" x14ac:dyDescent="0.5">
      <c r="A2159" t="s">
        <v>8219</v>
      </c>
      <c r="B2159">
        <v>27</v>
      </c>
    </row>
    <row r="2160" spans="1:2" x14ac:dyDescent="0.5">
      <c r="A2160" t="s">
        <v>8219</v>
      </c>
      <c r="B2160">
        <v>34</v>
      </c>
    </row>
    <row r="2161" spans="1:2" x14ac:dyDescent="0.5">
      <c r="A2161" t="s">
        <v>8219</v>
      </c>
      <c r="B2161">
        <v>20</v>
      </c>
    </row>
    <row r="2162" spans="1:2" x14ac:dyDescent="0.5">
      <c r="A2162" t="s">
        <v>8219</v>
      </c>
      <c r="B2162">
        <v>37</v>
      </c>
    </row>
    <row r="2163" spans="1:2" x14ac:dyDescent="0.5">
      <c r="A2163" t="s">
        <v>8219</v>
      </c>
      <c r="B2163">
        <v>20</v>
      </c>
    </row>
    <row r="2164" spans="1:2" x14ac:dyDescent="0.5">
      <c r="A2164" t="s">
        <v>8219</v>
      </c>
      <c r="B2164">
        <v>10</v>
      </c>
    </row>
    <row r="2165" spans="1:2" x14ac:dyDescent="0.5">
      <c r="A2165" t="s">
        <v>8219</v>
      </c>
      <c r="B2165">
        <v>26</v>
      </c>
    </row>
    <row r="2166" spans="1:2" x14ac:dyDescent="0.5">
      <c r="A2166" t="s">
        <v>8219</v>
      </c>
      <c r="B2166">
        <v>20</v>
      </c>
    </row>
    <row r="2167" spans="1:2" x14ac:dyDescent="0.5">
      <c r="A2167" t="s">
        <v>8219</v>
      </c>
      <c r="B2167">
        <v>46</v>
      </c>
    </row>
    <row r="2168" spans="1:2" x14ac:dyDescent="0.5">
      <c r="A2168" t="s">
        <v>8219</v>
      </c>
      <c r="B2168">
        <v>76</v>
      </c>
    </row>
    <row r="2169" spans="1:2" x14ac:dyDescent="0.5">
      <c r="A2169" t="s">
        <v>8219</v>
      </c>
      <c r="B2169">
        <v>41</v>
      </c>
    </row>
    <row r="2170" spans="1:2" x14ac:dyDescent="0.5">
      <c r="A2170" t="s">
        <v>8219</v>
      </c>
      <c r="B2170">
        <v>7</v>
      </c>
    </row>
    <row r="2171" spans="1:2" x14ac:dyDescent="0.5">
      <c r="A2171" t="s">
        <v>8219</v>
      </c>
      <c r="B2171">
        <v>49</v>
      </c>
    </row>
    <row r="2172" spans="1:2" x14ac:dyDescent="0.5">
      <c r="A2172" t="s">
        <v>8219</v>
      </c>
      <c r="B2172">
        <v>26</v>
      </c>
    </row>
    <row r="2173" spans="1:2" x14ac:dyDescent="0.5">
      <c r="A2173" t="s">
        <v>8219</v>
      </c>
      <c r="B2173">
        <v>65</v>
      </c>
    </row>
    <row r="2174" spans="1:2" x14ac:dyDescent="0.5">
      <c r="A2174" t="s">
        <v>8219</v>
      </c>
      <c r="B2174">
        <v>28</v>
      </c>
    </row>
    <row r="2175" spans="1:2" x14ac:dyDescent="0.5">
      <c r="A2175" t="s">
        <v>8219</v>
      </c>
      <c r="B2175">
        <v>8</v>
      </c>
    </row>
    <row r="2176" spans="1:2" x14ac:dyDescent="0.5">
      <c r="A2176" t="s">
        <v>8219</v>
      </c>
      <c r="B2176">
        <v>3</v>
      </c>
    </row>
    <row r="2177" spans="1:2" x14ac:dyDescent="0.5">
      <c r="A2177" t="s">
        <v>8219</v>
      </c>
      <c r="B2177">
        <v>9</v>
      </c>
    </row>
    <row r="2178" spans="1:2" x14ac:dyDescent="0.5">
      <c r="A2178" t="s">
        <v>8219</v>
      </c>
      <c r="B2178">
        <v>9</v>
      </c>
    </row>
    <row r="2179" spans="1:2" x14ac:dyDescent="0.5">
      <c r="A2179" t="s">
        <v>8219</v>
      </c>
      <c r="B2179">
        <v>20</v>
      </c>
    </row>
    <row r="2180" spans="1:2" x14ac:dyDescent="0.5">
      <c r="A2180" t="s">
        <v>8219</v>
      </c>
      <c r="B2180">
        <v>57</v>
      </c>
    </row>
    <row r="2181" spans="1:2" x14ac:dyDescent="0.5">
      <c r="A2181" t="s">
        <v>8219</v>
      </c>
      <c r="B2181">
        <v>8</v>
      </c>
    </row>
    <row r="2182" spans="1:2" x14ac:dyDescent="0.5">
      <c r="A2182" t="s">
        <v>8219</v>
      </c>
      <c r="B2182">
        <v>14</v>
      </c>
    </row>
    <row r="2183" spans="1:2" x14ac:dyDescent="0.5">
      <c r="A2183" t="s">
        <v>8219</v>
      </c>
      <c r="B2183">
        <v>17</v>
      </c>
    </row>
    <row r="2184" spans="1:2" x14ac:dyDescent="0.5">
      <c r="A2184" t="s">
        <v>8219</v>
      </c>
      <c r="B2184">
        <v>100</v>
      </c>
    </row>
    <row r="2185" spans="1:2" x14ac:dyDescent="0.5">
      <c r="A2185" t="s">
        <v>8219</v>
      </c>
      <c r="B2185">
        <v>32</v>
      </c>
    </row>
    <row r="2186" spans="1:2" x14ac:dyDescent="0.5">
      <c r="A2186" t="s">
        <v>8219</v>
      </c>
      <c r="B2186">
        <v>3</v>
      </c>
    </row>
  </sheetData>
  <conditionalFormatting sqref="D1:D1045992">
    <cfRule type="containsText" dxfId="7" priority="5" operator="containsText" text="live">
      <formula>NOT(ISERROR(SEARCH("live",D1)))</formula>
    </cfRule>
    <cfRule type="containsText" dxfId="6" priority="6" operator="containsText" text="failed">
      <formula>NOT(ISERROR(SEARCH("failed",D1)))</formula>
    </cfRule>
    <cfRule type="containsText" dxfId="5" priority="7" operator="containsText" text="canceled">
      <formula>NOT(ISERROR(SEARCH("canceled",D1)))</formula>
    </cfRule>
    <cfRule type="containsText" dxfId="4" priority="8" operator="containsText" text="successful">
      <formula>NOT(ISERROR(SEARCH("successful",D1)))</formula>
    </cfRule>
  </conditionalFormatting>
  <conditionalFormatting sqref="A1:A1046647">
    <cfRule type="containsText" dxfId="3" priority="1" operator="containsText" text="live">
      <formula>NOT(ISERROR(SEARCH("live",A1)))</formula>
    </cfRule>
    <cfRule type="containsText" dxfId="2" priority="2" operator="containsText" text="failed">
      <formula>NOT(ISERROR(SEARCH("failed",A1)))</formula>
    </cfRule>
    <cfRule type="containsText" dxfId="1" priority="3" operator="containsText" text="canceled">
      <formula>NOT(ISERROR(SEARCH("canceled",A1)))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5022A-E635-4396-9FC9-CC73384522C6}">
  <dimension ref="A1:C12"/>
  <sheetViews>
    <sheetView workbookViewId="0">
      <selection activeCell="A14" sqref="A14"/>
    </sheetView>
  </sheetViews>
  <sheetFormatPr defaultRowHeight="14.35" x14ac:dyDescent="0.5"/>
  <cols>
    <col min="1" max="1" width="12.3515625" bestFit="1" customWidth="1"/>
    <col min="2" max="2" width="18.76171875" bestFit="1" customWidth="1"/>
    <col min="3" max="3" width="22.9375" bestFit="1" customWidth="1"/>
    <col min="4" max="4" width="24.76171875" bestFit="1" customWidth="1"/>
    <col min="5" max="5" width="10.234375" bestFit="1" customWidth="1"/>
  </cols>
  <sheetData>
    <row r="1" spans="1:3" x14ac:dyDescent="0.5">
      <c r="A1" s="6" t="s">
        <v>8308</v>
      </c>
      <c r="B1" t="s">
        <v>8413</v>
      </c>
    </row>
    <row r="3" spans="1:3" x14ac:dyDescent="0.5">
      <c r="A3" s="6" t="s">
        <v>8310</v>
      </c>
      <c r="B3" t="s">
        <v>8411</v>
      </c>
      <c r="C3" t="s">
        <v>8412</v>
      </c>
    </row>
    <row r="4" spans="1:3" x14ac:dyDescent="0.5">
      <c r="A4" s="7" t="s">
        <v>8408</v>
      </c>
      <c r="B4" s="8">
        <v>116993</v>
      </c>
      <c r="C4" s="8">
        <v>79.612414964232485</v>
      </c>
    </row>
    <row r="5" spans="1:3" x14ac:dyDescent="0.5">
      <c r="A5" s="10" t="s">
        <v>8221</v>
      </c>
      <c r="B5" s="8">
        <v>11169</v>
      </c>
      <c r="C5" s="8">
        <v>8.5686212105929478</v>
      </c>
    </row>
    <row r="6" spans="1:3" x14ac:dyDescent="0.5">
      <c r="A6" s="10" t="s">
        <v>8219</v>
      </c>
      <c r="B6" s="8">
        <v>105824</v>
      </c>
      <c r="C6" s="8">
        <v>132.06179872022403</v>
      </c>
    </row>
    <row r="7" spans="1:3" x14ac:dyDescent="0.5">
      <c r="A7" s="7" t="s">
        <v>8409</v>
      </c>
      <c r="B7" s="8">
        <v>119111</v>
      </c>
      <c r="C7" s="8">
        <v>808.2862522242259</v>
      </c>
    </row>
    <row r="8" spans="1:3" x14ac:dyDescent="0.5">
      <c r="A8" s="10" t="s">
        <v>8221</v>
      </c>
      <c r="B8" s="8">
        <v>2593</v>
      </c>
      <c r="C8" s="8">
        <v>21.809851759752004</v>
      </c>
    </row>
    <row r="9" spans="1:3" x14ac:dyDescent="0.5">
      <c r="A9" s="10" t="s">
        <v>8219</v>
      </c>
      <c r="B9" s="8">
        <v>116518</v>
      </c>
      <c r="C9" s="8">
        <v>931.49404341970489</v>
      </c>
    </row>
    <row r="10" spans="1:3" x14ac:dyDescent="0.5">
      <c r="A10" s="7" t="s">
        <v>8410</v>
      </c>
      <c r="B10" s="8"/>
      <c r="C10" s="8"/>
    </row>
    <row r="11" spans="1:3" x14ac:dyDescent="0.5">
      <c r="A11" s="10" t="s">
        <v>8410</v>
      </c>
      <c r="B11" s="8"/>
      <c r="C11" s="8"/>
    </row>
    <row r="12" spans="1:3" x14ac:dyDescent="0.5">
      <c r="A12" s="7" t="s">
        <v>8311</v>
      </c>
      <c r="B12" s="8">
        <v>236104</v>
      </c>
      <c r="C12" s="8">
        <v>184.65716273715049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Miguel Sheker</cp:lastModifiedBy>
  <dcterms:created xsi:type="dcterms:W3CDTF">2017-04-20T15:17:24Z</dcterms:created>
  <dcterms:modified xsi:type="dcterms:W3CDTF">2020-03-15T05:52:38Z</dcterms:modified>
</cp:coreProperties>
</file>