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shij\OneDrive\Documents\Datavisualisation and power BI\Assignment 3\"/>
    </mc:Choice>
  </mc:AlternateContent>
  <xr:revisionPtr revIDLastSave="0" documentId="13_ncr:1_{A161ED32-15B0-4431-A2CA-4E3ED12FCA6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ivot table" sheetId="2" r:id="rId1"/>
    <sheet name="Chart creation" sheetId="4" r:id="rId2"/>
    <sheet name="Employee report" sheetId="1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6" i="1" l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7" i="1" a="1"/>
  <c r="Y17" i="1" s="1"/>
  <c r="Y18" i="1" a="1"/>
  <c r="Y18" i="1" s="1"/>
  <c r="Y19" i="1" a="1"/>
  <c r="Y19" i="1" s="1"/>
  <c r="Y20" i="1" a="1"/>
  <c r="Y20" i="1" s="1"/>
  <c r="Y21" i="1" a="1"/>
  <c r="Y21" i="1" s="1"/>
  <c r="Y22" i="1" a="1"/>
  <c r="Y22" i="1" s="1"/>
  <c r="Y23" i="1" a="1"/>
  <c r="Y23" i="1" s="1"/>
  <c r="Y24" i="1" a="1"/>
  <c r="Y24" i="1" s="1"/>
  <c r="Y25" i="1" a="1"/>
  <c r="Y25" i="1" s="1"/>
  <c r="Y26" i="1" a="1"/>
  <c r="Y26" i="1" s="1"/>
  <c r="Y27" i="1" a="1"/>
  <c r="Y27" i="1" s="1"/>
  <c r="Y28" i="1" a="1"/>
  <c r="Y28" i="1" s="1"/>
  <c r="Y29" i="1" a="1"/>
  <c r="Y29" i="1" s="1"/>
  <c r="Y30" i="1" a="1"/>
  <c r="Y30" i="1" s="1"/>
  <c r="Y31" i="1" a="1"/>
  <c r="Y31" i="1" s="1"/>
  <c r="Y32" i="1" a="1"/>
  <c r="Y32" i="1" s="1"/>
  <c r="Y33" i="1" a="1"/>
  <c r="Y33" i="1" s="1"/>
  <c r="Y34" i="1" a="1"/>
  <c r="Y34" i="1" s="1"/>
  <c r="Y35" i="1" a="1"/>
  <c r="Y35" i="1" s="1"/>
  <c r="Y36" i="1" a="1"/>
  <c r="Y36" i="1" s="1"/>
  <c r="Y37" i="1" a="1"/>
  <c r="Y37" i="1" s="1"/>
  <c r="Y38" i="1" a="1"/>
  <c r="Y38" i="1" s="1"/>
  <c r="Y39" i="1" a="1"/>
  <c r="Y39" i="1" s="1"/>
  <c r="Y40" i="1" a="1"/>
  <c r="Y40" i="1" s="1"/>
  <c r="Y41" i="1" a="1"/>
  <c r="Y41" i="1" s="1"/>
  <c r="Y42" i="1" a="1"/>
  <c r="Y42" i="1" s="1"/>
  <c r="Y43" i="1" a="1"/>
  <c r="Y43" i="1" s="1"/>
  <c r="Y44" i="1" a="1"/>
  <c r="Y44" i="1" s="1"/>
  <c r="Y45" i="1" a="1"/>
  <c r="Y45" i="1" s="1"/>
  <c r="Y46" i="1" a="1"/>
  <c r="Y46" i="1" s="1"/>
  <c r="Y47" i="1" a="1"/>
  <c r="Y47" i="1" s="1"/>
  <c r="Y48" i="1" a="1"/>
  <c r="Y48" i="1" s="1"/>
  <c r="Y49" i="1" a="1"/>
  <c r="Y49" i="1" s="1"/>
  <c r="Y50" i="1" a="1"/>
  <c r="Y50" i="1" s="1"/>
  <c r="Y51" i="1" a="1"/>
  <c r="Y51" i="1" s="1"/>
  <c r="Y52" i="1" a="1"/>
  <c r="Y52" i="1" s="1"/>
  <c r="Y53" i="1" a="1"/>
  <c r="Y53" i="1" s="1"/>
  <c r="Y54" i="1" a="1"/>
  <c r="Y54" i="1" s="1"/>
  <c r="Y55" i="1" a="1"/>
  <c r="Y55" i="1" s="1"/>
  <c r="Y56" i="1" a="1"/>
  <c r="Y56" i="1" s="1"/>
  <c r="Y57" i="1" a="1"/>
  <c r="Y57" i="1" s="1"/>
  <c r="Y58" i="1" a="1"/>
  <c r="Y58" i="1" s="1"/>
  <c r="Y59" i="1" a="1"/>
  <c r="Y59" i="1" s="1"/>
  <c r="Y60" i="1" a="1"/>
  <c r="Y60" i="1" s="1"/>
  <c r="Y61" i="1" a="1"/>
  <c r="Y61" i="1" s="1"/>
  <c r="Y62" i="1" a="1"/>
  <c r="Y62" i="1" s="1"/>
  <c r="Y63" i="1" a="1"/>
  <c r="Y63" i="1" s="1"/>
  <c r="Y64" i="1" a="1"/>
  <c r="Y64" i="1" s="1"/>
  <c r="Y65" i="1" a="1"/>
  <c r="Y65" i="1" s="1"/>
  <c r="Y66" i="1" a="1"/>
  <c r="Y66" i="1" s="1"/>
  <c r="Y67" i="1" a="1"/>
  <c r="Y67" i="1" s="1"/>
  <c r="Y68" i="1" a="1"/>
  <c r="Y68" i="1" s="1"/>
  <c r="Y69" i="1" a="1"/>
  <c r="Y69" i="1" s="1"/>
  <c r="Y70" i="1" a="1"/>
  <c r="Y70" i="1" s="1"/>
  <c r="Y71" i="1" a="1"/>
  <c r="Y71" i="1" s="1"/>
  <c r="Y72" i="1" a="1"/>
  <c r="Y72" i="1" s="1"/>
  <c r="Y73" i="1" a="1"/>
  <c r="Y73" i="1" s="1"/>
  <c r="Y74" i="1" a="1"/>
  <c r="Y74" i="1" s="1"/>
  <c r="Y75" i="1" a="1"/>
  <c r="Y75" i="1" s="1"/>
  <c r="Y76" i="1" a="1"/>
  <c r="Y76" i="1" s="1"/>
  <c r="Y77" i="1" a="1"/>
  <c r="Y77" i="1" s="1"/>
  <c r="Y78" i="1" a="1"/>
  <c r="Y78" i="1" s="1"/>
  <c r="Y79" i="1" a="1"/>
  <c r="Y79" i="1" s="1"/>
  <c r="Y80" i="1" a="1"/>
  <c r="Y80" i="1" s="1"/>
  <c r="Y81" i="1" a="1"/>
  <c r="Y81" i="1" s="1"/>
  <c r="Y82" i="1" a="1"/>
  <c r="Y82" i="1" s="1"/>
  <c r="Y83" i="1" a="1"/>
  <c r="Y83" i="1" s="1"/>
  <c r="Y84" i="1" a="1"/>
  <c r="Y84" i="1" s="1"/>
  <c r="Y85" i="1" a="1"/>
  <c r="Y85" i="1" s="1"/>
  <c r="Y86" i="1" a="1"/>
  <c r="Y86" i="1" s="1"/>
  <c r="Y87" i="1" a="1"/>
  <c r="Y87" i="1" s="1"/>
  <c r="Y88" i="1" a="1"/>
  <c r="Y88" i="1" s="1"/>
  <c r="Y89" i="1" a="1"/>
  <c r="Y89" i="1" s="1"/>
  <c r="Y90" i="1" a="1"/>
  <c r="Y90" i="1" s="1"/>
  <c r="Y91" i="1" a="1"/>
  <c r="Y91" i="1" s="1"/>
  <c r="Y92" i="1" a="1"/>
  <c r="Y92" i="1" s="1"/>
  <c r="Y93" i="1" a="1"/>
  <c r="Y93" i="1" s="1"/>
  <c r="Y94" i="1" a="1"/>
  <c r="Y94" i="1" s="1"/>
  <c r="Y95" i="1" a="1"/>
  <c r="Y95" i="1" s="1"/>
  <c r="Y96" i="1" a="1"/>
  <c r="Y96" i="1" s="1"/>
  <c r="Y97" i="1" a="1"/>
  <c r="Y97" i="1" s="1"/>
  <c r="Y98" i="1" a="1"/>
  <c r="Y98" i="1" s="1"/>
  <c r="Y99" i="1" a="1"/>
  <c r="Y99" i="1" s="1"/>
  <c r="Y100" i="1" a="1"/>
  <c r="Y100" i="1" s="1"/>
  <c r="Y101" i="1" a="1"/>
  <c r="Y101" i="1" s="1"/>
  <c r="Y102" i="1" a="1"/>
  <c r="Y102" i="1" s="1"/>
  <c r="Y103" i="1" a="1"/>
  <c r="Y103" i="1" s="1"/>
  <c r="Y104" i="1" a="1"/>
  <c r="Y104" i="1" s="1"/>
  <c r="Y105" i="1" a="1"/>
  <c r="Y105" i="1" s="1"/>
  <c r="Y106" i="1" a="1"/>
  <c r="Y106" i="1" s="1"/>
  <c r="Y107" i="1" a="1"/>
  <c r="Y107" i="1" s="1"/>
  <c r="Y108" i="1" a="1"/>
  <c r="Y108" i="1" s="1"/>
  <c r="Y109" i="1" a="1"/>
  <c r="Y109" i="1" s="1"/>
  <c r="Y110" i="1" a="1"/>
  <c r="Y110" i="1" s="1"/>
  <c r="Y111" i="1" a="1"/>
  <c r="Y111" i="1" s="1"/>
  <c r="Y112" i="1" a="1"/>
  <c r="Y112" i="1" s="1"/>
  <c r="Y113" i="1" a="1"/>
  <c r="Y113" i="1" s="1"/>
  <c r="Y114" i="1" a="1"/>
  <c r="Y114" i="1" s="1"/>
  <c r="Y115" i="1" a="1"/>
  <c r="Y115" i="1" s="1"/>
  <c r="Y116" i="1" a="1"/>
  <c r="Y116" i="1" s="1"/>
  <c r="Y117" i="1" a="1"/>
  <c r="Y117" i="1" s="1"/>
  <c r="Y118" i="1" a="1"/>
  <c r="Y118" i="1" s="1"/>
  <c r="Y119" i="1" a="1"/>
  <c r="Y119" i="1" s="1"/>
  <c r="Y120" i="1" a="1"/>
  <c r="Y120" i="1" s="1"/>
  <c r="Y121" i="1" a="1"/>
  <c r="Y121" i="1" s="1"/>
  <c r="Y122" i="1" a="1"/>
  <c r="Y122" i="1" s="1"/>
  <c r="Y123" i="1" a="1"/>
  <c r="Y123" i="1" s="1"/>
  <c r="Y124" i="1" a="1"/>
  <c r="Y124" i="1" s="1"/>
  <c r="Y125" i="1" a="1"/>
  <c r="Y125" i="1" s="1"/>
  <c r="Y126" i="1" a="1"/>
  <c r="Y126" i="1" s="1"/>
  <c r="Y127" i="1" a="1"/>
  <c r="Y127" i="1" s="1"/>
  <c r="Y128" i="1" a="1"/>
  <c r="Y128" i="1" s="1"/>
  <c r="Y129" i="1" a="1"/>
  <c r="Y129" i="1" s="1"/>
  <c r="Y130" i="1" a="1"/>
  <c r="Y130" i="1" s="1"/>
  <c r="Y131" i="1" a="1"/>
  <c r="Y131" i="1" s="1"/>
  <c r="Y132" i="1" a="1"/>
  <c r="Y132" i="1" s="1"/>
  <c r="Y133" i="1" a="1"/>
  <c r="Y133" i="1" s="1"/>
  <c r="Y134" i="1" a="1"/>
  <c r="Y134" i="1" s="1"/>
  <c r="Y135" i="1" a="1"/>
  <c r="Y135" i="1" s="1"/>
  <c r="Y136" i="1" a="1"/>
  <c r="Y136" i="1" s="1"/>
  <c r="Y137" i="1" a="1"/>
  <c r="Y137" i="1" s="1"/>
  <c r="Y138" i="1" a="1"/>
  <c r="Y138" i="1" s="1"/>
  <c r="Y139" i="1" a="1"/>
  <c r="Y139" i="1" s="1"/>
  <c r="Y140" i="1" a="1"/>
  <c r="Y140" i="1" s="1"/>
  <c r="Y141" i="1" a="1"/>
  <c r="Y141" i="1" s="1"/>
  <c r="Y142" i="1" a="1"/>
  <c r="Y142" i="1" s="1"/>
  <c r="Y143" i="1" a="1"/>
  <c r="Y143" i="1" s="1"/>
  <c r="Y144" i="1" a="1"/>
  <c r="Y144" i="1" s="1"/>
  <c r="Y145" i="1" a="1"/>
  <c r="Y145" i="1" s="1"/>
  <c r="Y146" i="1" a="1"/>
  <c r="Y146" i="1" s="1"/>
  <c r="Y147" i="1" a="1"/>
  <c r="Y147" i="1" s="1"/>
  <c r="Y148" i="1" a="1"/>
  <c r="Y148" i="1" s="1"/>
  <c r="Y149" i="1" a="1"/>
  <c r="Y149" i="1" s="1"/>
  <c r="Y150" i="1" a="1"/>
  <c r="Y150" i="1" s="1"/>
  <c r="Y151" i="1" a="1"/>
  <c r="Y151" i="1" s="1"/>
  <c r="Y152" i="1" a="1"/>
  <c r="Y152" i="1" s="1"/>
  <c r="Y153" i="1" a="1"/>
  <c r="Y153" i="1" s="1"/>
  <c r="Y154" i="1" a="1"/>
  <c r="Y154" i="1" s="1"/>
  <c r="Y155" i="1" a="1"/>
  <c r="Y155" i="1" s="1"/>
  <c r="Y156" i="1" a="1"/>
  <c r="Y156" i="1" s="1"/>
  <c r="Y157" i="1" a="1"/>
  <c r="Y157" i="1" s="1"/>
  <c r="Y158" i="1" a="1"/>
  <c r="Y158" i="1" s="1"/>
  <c r="Y159" i="1" a="1"/>
  <c r="Y159" i="1" s="1"/>
  <c r="Y160" i="1" a="1"/>
  <c r="Y160" i="1" s="1"/>
  <c r="Y161" i="1" a="1"/>
  <c r="Y161" i="1" s="1"/>
  <c r="Y162" i="1" a="1"/>
  <c r="Y162" i="1" s="1"/>
  <c r="Y163" i="1" a="1"/>
  <c r="Y163" i="1" s="1"/>
  <c r="Y164" i="1" a="1"/>
  <c r="Y164" i="1" s="1"/>
  <c r="Y165" i="1" a="1"/>
  <c r="Y165" i="1" s="1"/>
  <c r="Y166" i="1" a="1"/>
  <c r="Y166" i="1" s="1"/>
  <c r="Y167" i="1" a="1"/>
  <c r="Y167" i="1" s="1"/>
  <c r="Y168" i="1" a="1"/>
  <c r="Y168" i="1" s="1"/>
  <c r="Y169" i="1" a="1"/>
  <c r="Y169" i="1" s="1"/>
  <c r="Y170" i="1" a="1"/>
  <c r="Y170" i="1" s="1"/>
  <c r="Y171" i="1" a="1"/>
  <c r="Y171" i="1" s="1"/>
  <c r="Y172" i="1" a="1"/>
  <c r="Y172" i="1" s="1"/>
  <c r="Y173" i="1" a="1"/>
  <c r="Y173" i="1" s="1"/>
  <c r="Y174" i="1" a="1"/>
  <c r="Y174" i="1" s="1"/>
  <c r="Y175" i="1" a="1"/>
  <c r="Y175" i="1" s="1"/>
  <c r="Y176" i="1" a="1"/>
  <c r="Y176" i="1" s="1"/>
  <c r="Y177" i="1" a="1"/>
  <c r="Y177" i="1" s="1"/>
  <c r="Y178" i="1" a="1"/>
  <c r="Y178" i="1" s="1"/>
  <c r="Y179" i="1" a="1"/>
  <c r="Y179" i="1" s="1"/>
  <c r="Y180" i="1" a="1"/>
  <c r="Y180" i="1" s="1"/>
  <c r="Y181" i="1" a="1"/>
  <c r="Y181" i="1" s="1"/>
  <c r="Y182" i="1" a="1"/>
  <c r="Y182" i="1" s="1"/>
  <c r="Y183" i="1" a="1"/>
  <c r="Y183" i="1" s="1"/>
  <c r="Y184" i="1" a="1"/>
  <c r="Y184" i="1" s="1"/>
  <c r="Y185" i="1" a="1"/>
  <c r="Y185" i="1" s="1"/>
  <c r="Y186" i="1" a="1"/>
  <c r="Y186" i="1" s="1"/>
  <c r="Y187" i="1" a="1"/>
  <c r="Y187" i="1" s="1"/>
  <c r="Y188" i="1" a="1"/>
  <c r="Y188" i="1" s="1"/>
  <c r="Y189" i="1" a="1"/>
  <c r="Y189" i="1" s="1"/>
  <c r="Y190" i="1" a="1"/>
  <c r="Y190" i="1" s="1"/>
  <c r="Y191" i="1" a="1"/>
  <c r="Y191" i="1" s="1"/>
  <c r="Y192" i="1" a="1"/>
  <c r="Y192" i="1" s="1"/>
  <c r="Y193" i="1" a="1"/>
  <c r="Y193" i="1" s="1"/>
  <c r="Y194" i="1" a="1"/>
  <c r="Y194" i="1" s="1"/>
  <c r="Y195" i="1" a="1"/>
  <c r="Y195" i="1" s="1"/>
  <c r="Y196" i="1" a="1"/>
  <c r="Y196" i="1" s="1"/>
  <c r="Y197" i="1" a="1"/>
  <c r="Y197" i="1" s="1"/>
  <c r="Y198" i="1" a="1"/>
  <c r="Y198" i="1" s="1"/>
  <c r="Y199" i="1" a="1"/>
  <c r="Y199" i="1" s="1"/>
  <c r="Y200" i="1" a="1"/>
  <c r="Y200" i="1" s="1"/>
  <c r="Y201" i="1" a="1"/>
  <c r="Y201" i="1" s="1"/>
  <c r="Y202" i="1" a="1"/>
  <c r="Y202" i="1" s="1"/>
  <c r="Y203" i="1" a="1"/>
  <c r="Y203" i="1" s="1"/>
  <c r="Y204" i="1" a="1"/>
  <c r="Y204" i="1" s="1"/>
  <c r="Y205" i="1" a="1"/>
  <c r="Y205" i="1" s="1"/>
  <c r="Y206" i="1" a="1"/>
  <c r="Y206" i="1" s="1"/>
  <c r="Y207" i="1" a="1"/>
  <c r="Y207" i="1" s="1"/>
  <c r="Y208" i="1" a="1"/>
  <c r="Y208" i="1" s="1"/>
  <c r="Y209" i="1" a="1"/>
  <c r="Y209" i="1" s="1"/>
  <c r="Y210" i="1" a="1"/>
  <c r="Y210" i="1" s="1"/>
  <c r="Y211" i="1" a="1"/>
  <c r="Y211" i="1" s="1"/>
  <c r="Y212" i="1" a="1"/>
  <c r="Y212" i="1" s="1"/>
  <c r="Y213" i="1" a="1"/>
  <c r="Y213" i="1" s="1"/>
  <c r="Y214" i="1" a="1"/>
  <c r="Y214" i="1" s="1"/>
  <c r="Y215" i="1" a="1"/>
  <c r="Y215" i="1" s="1"/>
  <c r="Y216" i="1" a="1"/>
  <c r="Y216" i="1" s="1"/>
  <c r="Y217" i="1" a="1"/>
  <c r="Y217" i="1" s="1"/>
  <c r="Y218" i="1" a="1"/>
  <c r="Y218" i="1" s="1"/>
  <c r="Y219" i="1" a="1"/>
  <c r="Y219" i="1" s="1"/>
  <c r="Y220" i="1" a="1"/>
  <c r="Y220" i="1" s="1"/>
  <c r="Y221" i="1" a="1"/>
  <c r="Y221" i="1" s="1"/>
  <c r="Y222" i="1" a="1"/>
  <c r="Y222" i="1" s="1"/>
  <c r="Y223" i="1" a="1"/>
  <c r="Y223" i="1" s="1"/>
  <c r="Y224" i="1" a="1"/>
  <c r="Y224" i="1" s="1"/>
  <c r="Y225" i="1" a="1"/>
  <c r="Y225" i="1" s="1"/>
  <c r="Y226" i="1" a="1"/>
  <c r="Y226" i="1" s="1"/>
  <c r="Y227" i="1" a="1"/>
  <c r="Y227" i="1" s="1"/>
  <c r="Y228" i="1" a="1"/>
  <c r="Y228" i="1" s="1"/>
  <c r="Y229" i="1" a="1"/>
  <c r="Y229" i="1" s="1"/>
  <c r="Y230" i="1" a="1"/>
  <c r="Y230" i="1" s="1"/>
  <c r="Y231" i="1" a="1"/>
  <c r="Y231" i="1" s="1"/>
  <c r="Y232" i="1" a="1"/>
  <c r="Y232" i="1" s="1"/>
  <c r="Y233" i="1" a="1"/>
  <c r="Y233" i="1" s="1"/>
  <c r="Y234" i="1" a="1"/>
  <c r="Y234" i="1" s="1"/>
  <c r="Y235" i="1" a="1"/>
  <c r="Y235" i="1" s="1"/>
  <c r="Y236" i="1" a="1"/>
  <c r="Y236" i="1" s="1"/>
  <c r="Y237" i="1" a="1"/>
  <c r="Y237" i="1" s="1"/>
  <c r="Y238" i="1" a="1"/>
  <c r="Y238" i="1" s="1"/>
  <c r="Y239" i="1" a="1"/>
  <c r="Y239" i="1" s="1"/>
  <c r="Y240" i="1" a="1"/>
  <c r="Y240" i="1" s="1"/>
  <c r="Y241" i="1" a="1"/>
  <c r="Y241" i="1" s="1"/>
  <c r="Y242" i="1" a="1"/>
  <c r="Y242" i="1" s="1"/>
  <c r="Y243" i="1" a="1"/>
  <c r="Y243" i="1" s="1"/>
  <c r="Y244" i="1" a="1"/>
  <c r="Y244" i="1" s="1"/>
  <c r="Y245" i="1" a="1"/>
  <c r="Y245" i="1" s="1"/>
  <c r="Y246" i="1" a="1"/>
  <c r="Y246" i="1" s="1"/>
  <c r="Y247" i="1" a="1"/>
  <c r="Y247" i="1" s="1"/>
  <c r="Y248" i="1" a="1"/>
  <c r="Y248" i="1" s="1"/>
  <c r="Y249" i="1" a="1"/>
  <c r="Y249" i="1" s="1"/>
  <c r="Y250" i="1" a="1"/>
  <c r="Y250" i="1" s="1"/>
  <c r="Y251" i="1" a="1"/>
  <c r="Y251" i="1" s="1"/>
  <c r="Y252" i="1" a="1"/>
  <c r="Y252" i="1" s="1"/>
  <c r="Y253" i="1" a="1"/>
  <c r="Y253" i="1" s="1"/>
  <c r="Y254" i="1" a="1"/>
  <c r="Y254" i="1" s="1"/>
  <c r="Y255" i="1" a="1"/>
  <c r="Y255" i="1" s="1"/>
  <c r="Y256" i="1" a="1"/>
  <c r="Y256" i="1" s="1"/>
  <c r="Y257" i="1" a="1"/>
  <c r="Y257" i="1" s="1"/>
  <c r="Y258" i="1" a="1"/>
  <c r="Y258" i="1" s="1"/>
  <c r="Y259" i="1" a="1"/>
  <c r="Y259" i="1" s="1"/>
  <c r="Y260" i="1" a="1"/>
  <c r="Y260" i="1" s="1"/>
  <c r="Y261" i="1" a="1"/>
  <c r="Y261" i="1" s="1"/>
  <c r="Y262" i="1" a="1"/>
  <c r="Y262" i="1" s="1"/>
  <c r="Y263" i="1" a="1"/>
  <c r="Y263" i="1" s="1"/>
  <c r="Y264" i="1" a="1"/>
  <c r="Y264" i="1" s="1"/>
  <c r="Y265" i="1" a="1"/>
  <c r="Y265" i="1" s="1"/>
  <c r="Y266" i="1" a="1"/>
  <c r="Y266" i="1" s="1"/>
  <c r="Y267" i="1" a="1"/>
  <c r="Y267" i="1" s="1"/>
  <c r="Y268" i="1" a="1"/>
  <c r="Y268" i="1" s="1"/>
  <c r="Y269" i="1" a="1"/>
  <c r="Y269" i="1" s="1"/>
  <c r="Y270" i="1" a="1"/>
  <c r="Y270" i="1" s="1"/>
  <c r="Y271" i="1" a="1"/>
  <c r="Y271" i="1" s="1"/>
  <c r="Y272" i="1" a="1"/>
  <c r="Y272" i="1" s="1"/>
  <c r="Y273" i="1" a="1"/>
  <c r="Y273" i="1" s="1"/>
  <c r="Y274" i="1" a="1"/>
  <c r="Y274" i="1" s="1"/>
  <c r="Y275" i="1" a="1"/>
  <c r="Y275" i="1" s="1"/>
  <c r="Y276" i="1" a="1"/>
  <c r="Y276" i="1" s="1"/>
  <c r="Y277" i="1" a="1"/>
  <c r="Y277" i="1" s="1"/>
  <c r="Y278" i="1" a="1"/>
  <c r="Y278" i="1" s="1"/>
  <c r="Y279" i="1" a="1"/>
  <c r="Y279" i="1" s="1"/>
  <c r="Y280" i="1" a="1"/>
  <c r="Y280" i="1" s="1"/>
  <c r="Y281" i="1" a="1"/>
  <c r="Y281" i="1" s="1"/>
  <c r="Y282" i="1" a="1"/>
  <c r="Y282" i="1" s="1"/>
  <c r="Y283" i="1" a="1"/>
  <c r="Y283" i="1" s="1"/>
  <c r="Y284" i="1" a="1"/>
  <c r="Y284" i="1" s="1"/>
  <c r="Y285" i="1" a="1"/>
  <c r="Y285" i="1" s="1"/>
  <c r="Y286" i="1" a="1"/>
  <c r="Y286" i="1" s="1"/>
  <c r="Y287" i="1" a="1"/>
  <c r="Y287" i="1" s="1"/>
  <c r="Y288" i="1" a="1"/>
  <c r="Y288" i="1" s="1"/>
  <c r="Y289" i="1" a="1"/>
  <c r="Y289" i="1" s="1"/>
  <c r="Y290" i="1" a="1"/>
  <c r="Y290" i="1" s="1"/>
  <c r="Y291" i="1" a="1"/>
  <c r="Y291" i="1" s="1"/>
  <c r="Y292" i="1" a="1"/>
  <c r="Y292" i="1" s="1"/>
  <c r="Y293" i="1" a="1"/>
  <c r="Y293" i="1" s="1"/>
  <c r="Y294" i="1" a="1"/>
  <c r="Y294" i="1" s="1"/>
  <c r="Y295" i="1" a="1"/>
  <c r="Y295" i="1" s="1"/>
  <c r="Y296" i="1" a="1"/>
  <c r="Y296" i="1" s="1"/>
  <c r="Y297" i="1" a="1"/>
  <c r="Y297" i="1" s="1"/>
  <c r="Y298" i="1" a="1"/>
  <c r="Y298" i="1" s="1"/>
  <c r="Y299" i="1" a="1"/>
  <c r="Y299" i="1" s="1"/>
  <c r="Y300" i="1" a="1"/>
  <c r="Y300" i="1" s="1"/>
  <c r="Y301" i="1" a="1"/>
  <c r="Y301" i="1" s="1"/>
  <c r="Y302" i="1" a="1"/>
  <c r="Y302" i="1" s="1"/>
  <c r="Y303" i="1" a="1"/>
  <c r="Y303" i="1" s="1"/>
  <c r="Y304" i="1" a="1"/>
  <c r="Y304" i="1" s="1"/>
  <c r="Y305" i="1" a="1"/>
  <c r="Y305" i="1" s="1"/>
  <c r="Y306" i="1" a="1"/>
  <c r="Y306" i="1" s="1"/>
  <c r="Y307" i="1" a="1"/>
  <c r="Y307" i="1" s="1"/>
  <c r="Y308" i="1" a="1"/>
  <c r="Y308" i="1" s="1"/>
  <c r="Y309" i="1" a="1"/>
  <c r="Y309" i="1" s="1"/>
  <c r="Y310" i="1" a="1"/>
  <c r="Y310" i="1" s="1"/>
  <c r="Y311" i="1" a="1"/>
  <c r="Y311" i="1" s="1"/>
  <c r="Y312" i="1" a="1"/>
  <c r="Y312" i="1" s="1"/>
  <c r="Y313" i="1" a="1"/>
  <c r="Y313" i="1" s="1"/>
  <c r="Y314" i="1" a="1"/>
  <c r="Y314" i="1" s="1"/>
  <c r="Y315" i="1" a="1"/>
  <c r="Y315" i="1" s="1"/>
  <c r="Y316" i="1" a="1"/>
  <c r="Y316" i="1" s="1"/>
  <c r="Y317" i="1" a="1"/>
  <c r="Y317" i="1" s="1"/>
  <c r="Y318" i="1" a="1"/>
  <c r="Y318" i="1" s="1"/>
  <c r="Y319" i="1" a="1"/>
  <c r="Y319" i="1" s="1"/>
  <c r="Y320" i="1" a="1"/>
  <c r="Y320" i="1" s="1"/>
  <c r="Y321" i="1" a="1"/>
  <c r="Y321" i="1" s="1"/>
  <c r="Y322" i="1" a="1"/>
  <c r="Y322" i="1" s="1"/>
  <c r="Y323" i="1" a="1"/>
  <c r="Y323" i="1" s="1"/>
  <c r="Y324" i="1" a="1"/>
  <c r="Y324" i="1" s="1"/>
  <c r="Y325" i="1" a="1"/>
  <c r="Y325" i="1" s="1"/>
  <c r="Y326" i="1" a="1"/>
  <c r="Y326" i="1" s="1"/>
  <c r="Y327" i="1" a="1"/>
  <c r="Y327" i="1" s="1"/>
  <c r="Y328" i="1" a="1"/>
  <c r="Y328" i="1" s="1"/>
  <c r="Y329" i="1" a="1"/>
  <c r="Y329" i="1" s="1"/>
  <c r="Y330" i="1" a="1"/>
  <c r="Y330" i="1" s="1"/>
  <c r="Y331" i="1" a="1"/>
  <c r="Y331" i="1" s="1"/>
  <c r="Y332" i="1" a="1"/>
  <c r="Y332" i="1" s="1"/>
  <c r="Y333" i="1" a="1"/>
  <c r="Y333" i="1" s="1"/>
  <c r="Y334" i="1" a="1"/>
  <c r="Y334" i="1" s="1"/>
  <c r="Y335" i="1" a="1"/>
  <c r="Y335" i="1" s="1"/>
  <c r="Y336" i="1" a="1"/>
  <c r="Y336" i="1" s="1"/>
  <c r="Y337" i="1" a="1"/>
  <c r="Y337" i="1" s="1"/>
  <c r="Y338" i="1" a="1"/>
  <c r="Y338" i="1" s="1"/>
  <c r="Y339" i="1" a="1"/>
  <c r="Y339" i="1" s="1"/>
  <c r="Y340" i="1" a="1"/>
  <c r="Y340" i="1" s="1"/>
  <c r="Y341" i="1" a="1"/>
  <c r="Y341" i="1" s="1"/>
  <c r="Y342" i="1" a="1"/>
  <c r="Y342" i="1" s="1"/>
  <c r="Y343" i="1" a="1"/>
  <c r="Y343" i="1" s="1"/>
  <c r="Y344" i="1" a="1"/>
  <c r="Y344" i="1" s="1"/>
  <c r="Y345" i="1" a="1"/>
  <c r="Y345" i="1" s="1"/>
  <c r="Y346" i="1" a="1"/>
  <c r="Y346" i="1" s="1"/>
  <c r="Y347" i="1" a="1"/>
  <c r="Y347" i="1" s="1"/>
  <c r="Y348" i="1" a="1"/>
  <c r="Y348" i="1" s="1"/>
  <c r="Y349" i="1" a="1"/>
  <c r="Y349" i="1" s="1"/>
  <c r="Y350" i="1" a="1"/>
  <c r="Y350" i="1" s="1"/>
  <c r="Y351" i="1" a="1"/>
  <c r="Y351" i="1" s="1"/>
  <c r="Y352" i="1" a="1"/>
  <c r="Y352" i="1" s="1"/>
  <c r="Y353" i="1" a="1"/>
  <c r="Y353" i="1" s="1"/>
  <c r="Y354" i="1" a="1"/>
  <c r="Y354" i="1" s="1"/>
  <c r="Y355" i="1" a="1"/>
  <c r="Y355" i="1" s="1"/>
  <c r="Y356" i="1" a="1"/>
  <c r="Y356" i="1" s="1"/>
  <c r="Y357" i="1" a="1"/>
  <c r="Y357" i="1" s="1"/>
  <c r="Y358" i="1" a="1"/>
  <c r="Y358" i="1" s="1"/>
  <c r="Y359" i="1" a="1"/>
  <c r="Y359" i="1" s="1"/>
  <c r="Y360" i="1" a="1"/>
  <c r="Y360" i="1" s="1"/>
  <c r="Y361" i="1" a="1"/>
  <c r="Y361" i="1" s="1"/>
  <c r="Y362" i="1" a="1"/>
  <c r="Y362" i="1" s="1"/>
  <c r="Y363" i="1" a="1"/>
  <c r="Y363" i="1" s="1"/>
  <c r="Y364" i="1" a="1"/>
  <c r="Y364" i="1" s="1"/>
  <c r="Y365" i="1" a="1"/>
  <c r="Y365" i="1" s="1"/>
  <c r="Y366" i="1" a="1"/>
  <c r="Y366" i="1" s="1"/>
  <c r="Y367" i="1" a="1"/>
  <c r="Y367" i="1" s="1"/>
  <c r="Y368" i="1" a="1"/>
  <c r="Y368" i="1" s="1"/>
  <c r="Y369" i="1" a="1"/>
  <c r="Y369" i="1" s="1"/>
  <c r="Y370" i="1" a="1"/>
  <c r="Y370" i="1" s="1"/>
  <c r="Y371" i="1" a="1"/>
  <c r="Y371" i="1" s="1"/>
  <c r="Y372" i="1" a="1"/>
  <c r="Y372" i="1" s="1"/>
  <c r="Y373" i="1" a="1"/>
  <c r="Y373" i="1" s="1"/>
  <c r="Y374" i="1" a="1"/>
  <c r="Y374" i="1" s="1"/>
  <c r="Y375" i="1" a="1"/>
  <c r="Y375" i="1" s="1"/>
  <c r="Y376" i="1" a="1"/>
  <c r="Y376" i="1" s="1"/>
  <c r="Y377" i="1" a="1"/>
  <c r="Y377" i="1" s="1"/>
  <c r="Y378" i="1" a="1"/>
  <c r="Y378" i="1" s="1"/>
  <c r="Y379" i="1" a="1"/>
  <c r="Y379" i="1" s="1"/>
  <c r="Y380" i="1" a="1"/>
  <c r="Y380" i="1" s="1"/>
  <c r="Y381" i="1" a="1"/>
  <c r="Y381" i="1" s="1"/>
  <c r="Y382" i="1" a="1"/>
  <c r="Y382" i="1" s="1"/>
  <c r="Y383" i="1" a="1"/>
  <c r="Y383" i="1" s="1"/>
  <c r="Y384" i="1" a="1"/>
  <c r="Y384" i="1" s="1"/>
  <c r="Y385" i="1" a="1"/>
  <c r="Y385" i="1" s="1"/>
  <c r="Y386" i="1" a="1"/>
  <c r="Y386" i="1" s="1"/>
  <c r="Y387" i="1" a="1"/>
  <c r="Y387" i="1" s="1"/>
  <c r="Y388" i="1" a="1"/>
  <c r="Y388" i="1" s="1"/>
  <c r="Y389" i="1" a="1"/>
  <c r="Y389" i="1" s="1"/>
  <c r="Y390" i="1" a="1"/>
  <c r="Y390" i="1" s="1"/>
  <c r="Y391" i="1" a="1"/>
  <c r="Y391" i="1" s="1"/>
  <c r="Y392" i="1" a="1"/>
  <c r="Y392" i="1" s="1"/>
  <c r="Y393" i="1" a="1"/>
  <c r="Y393" i="1" s="1"/>
  <c r="Y394" i="1" a="1"/>
  <c r="Y394" i="1" s="1"/>
  <c r="Y395" i="1" a="1"/>
  <c r="Y395" i="1" s="1"/>
  <c r="Y396" i="1" a="1"/>
  <c r="Y396" i="1" s="1"/>
  <c r="Y397" i="1" a="1"/>
  <c r="Y397" i="1" s="1"/>
  <c r="Y398" i="1" a="1"/>
  <c r="Y398" i="1" s="1"/>
  <c r="Y399" i="1" a="1"/>
  <c r="Y399" i="1" s="1"/>
  <c r="Y400" i="1" a="1"/>
  <c r="Y400" i="1" s="1"/>
  <c r="Y401" i="1" a="1"/>
  <c r="Y401" i="1" s="1"/>
  <c r="Y402" i="1" a="1"/>
  <c r="Y402" i="1" s="1"/>
  <c r="Y403" i="1" a="1"/>
  <c r="Y403" i="1" s="1"/>
  <c r="Y404" i="1" a="1"/>
  <c r="Y404" i="1" s="1"/>
  <c r="Y405" i="1" a="1"/>
  <c r="Y405" i="1" s="1"/>
  <c r="Y406" i="1" a="1"/>
  <c r="Y406" i="1" s="1"/>
  <c r="Y407" i="1" a="1"/>
  <c r="Y407" i="1" s="1"/>
  <c r="Y408" i="1" a="1"/>
  <c r="Y408" i="1" s="1"/>
  <c r="Y409" i="1" a="1"/>
  <c r="Y409" i="1" s="1"/>
  <c r="Y410" i="1" a="1"/>
  <c r="Y410" i="1" s="1"/>
  <c r="Y411" i="1" a="1"/>
  <c r="Y411" i="1" s="1"/>
  <c r="Y412" i="1" a="1"/>
  <c r="Y412" i="1" s="1"/>
  <c r="Y413" i="1" a="1"/>
  <c r="Y413" i="1" s="1"/>
  <c r="Y414" i="1" a="1"/>
  <c r="Y414" i="1" s="1"/>
  <c r="Y415" i="1" a="1"/>
  <c r="Y415" i="1" s="1"/>
  <c r="Y416" i="1" a="1"/>
  <c r="Y416" i="1"/>
  <c r="Y417" i="1" a="1"/>
  <c r="Y417" i="1" s="1"/>
  <c r="Y418" i="1" a="1"/>
  <c r="Y418" i="1" s="1"/>
  <c r="Y419" i="1" a="1"/>
  <c r="Y419" i="1" s="1"/>
  <c r="Y420" i="1" a="1"/>
  <c r="Y420" i="1" s="1"/>
  <c r="Y421" i="1" a="1"/>
  <c r="Y421" i="1" s="1"/>
  <c r="Y422" i="1" a="1"/>
  <c r="Y422" i="1" s="1"/>
  <c r="Y423" i="1" a="1"/>
  <c r="Y423" i="1" s="1"/>
  <c r="Y424" i="1" a="1"/>
  <c r="Y424" i="1" s="1"/>
  <c r="Y425" i="1" a="1"/>
  <c r="Y425" i="1" s="1"/>
  <c r="Y426" i="1" a="1"/>
  <c r="Y426" i="1" s="1"/>
  <c r="Y427" i="1" a="1"/>
  <c r="Y427" i="1" s="1"/>
  <c r="Y428" i="1" a="1"/>
  <c r="Y428" i="1" s="1"/>
  <c r="Y429" i="1" a="1"/>
  <c r="Y429" i="1" s="1"/>
  <c r="Y430" i="1" a="1"/>
  <c r="Y430" i="1" s="1"/>
  <c r="Y431" i="1" a="1"/>
  <c r="Y431" i="1" s="1"/>
  <c r="Y432" i="1" a="1"/>
  <c r="Y432" i="1" s="1"/>
  <c r="Y433" i="1" a="1"/>
  <c r="Y433" i="1" s="1"/>
  <c r="Y434" i="1" a="1"/>
  <c r="Y434" i="1" s="1"/>
  <c r="Y435" i="1" a="1"/>
  <c r="Y435" i="1" s="1"/>
  <c r="Y436" i="1" a="1"/>
  <c r="Y436" i="1" s="1"/>
  <c r="Y437" i="1" a="1"/>
  <c r="Y437" i="1" s="1"/>
  <c r="Y438" i="1" a="1"/>
  <c r="Y438" i="1" s="1"/>
  <c r="Y439" i="1" a="1"/>
  <c r="Y439" i="1" s="1"/>
  <c r="Y440" i="1" a="1"/>
  <c r="Y440" i="1" s="1"/>
  <c r="Y441" i="1" a="1"/>
  <c r="Y441" i="1" s="1"/>
  <c r="Y442" i="1" a="1"/>
  <c r="Y442" i="1" s="1"/>
  <c r="Y443" i="1" a="1"/>
  <c r="Y443" i="1" s="1"/>
  <c r="Y444" i="1" a="1"/>
  <c r="Y444" i="1" s="1"/>
  <c r="Y445" i="1" a="1"/>
  <c r="Y445" i="1" s="1"/>
  <c r="Y446" i="1" a="1"/>
  <c r="Y446" i="1" s="1"/>
  <c r="Y447" i="1" a="1"/>
  <c r="Y447" i="1" s="1"/>
  <c r="Y448" i="1" a="1"/>
  <c r="Y448" i="1"/>
  <c r="Y449" i="1" a="1"/>
  <c r="Y449" i="1" s="1"/>
  <c r="Y450" i="1" a="1"/>
  <c r="Y450" i="1" s="1"/>
  <c r="Y451" i="1" a="1"/>
  <c r="Y451" i="1" s="1"/>
  <c r="Y452" i="1" a="1"/>
  <c r="Y452" i="1" s="1"/>
  <c r="Y453" i="1" a="1"/>
  <c r="Y453" i="1" s="1"/>
  <c r="Y454" i="1" a="1"/>
  <c r="Y454" i="1" s="1"/>
  <c r="Y455" i="1" a="1"/>
  <c r="Y455" i="1" s="1"/>
  <c r="Y456" i="1" a="1"/>
  <c r="Y456" i="1" s="1"/>
  <c r="Y457" i="1" a="1"/>
  <c r="Y457" i="1" s="1"/>
  <c r="Y458" i="1" a="1"/>
  <c r="Y458" i="1" s="1"/>
  <c r="Y459" i="1" a="1"/>
  <c r="Y459" i="1" s="1"/>
  <c r="Y460" i="1" a="1"/>
  <c r="Y460" i="1" s="1"/>
  <c r="Y461" i="1" a="1"/>
  <c r="Y461" i="1" s="1"/>
  <c r="Y462" i="1" a="1"/>
  <c r="Y462" i="1" s="1"/>
  <c r="Y463" i="1" a="1"/>
  <c r="Y463" i="1" s="1"/>
  <c r="Y464" i="1" a="1"/>
  <c r="Y464" i="1" s="1"/>
  <c r="Y465" i="1" a="1"/>
  <c r="Y465" i="1" s="1"/>
  <c r="Y466" i="1" a="1"/>
  <c r="Y466" i="1" s="1"/>
  <c r="Y467" i="1" a="1"/>
  <c r="Y467" i="1" s="1"/>
  <c r="Y468" i="1" a="1"/>
  <c r="Y468" i="1" s="1"/>
  <c r="Y469" i="1" a="1"/>
  <c r="Y469" i="1" s="1"/>
  <c r="Y470" i="1" a="1"/>
  <c r="Y470" i="1" s="1"/>
  <c r="Y471" i="1" a="1"/>
  <c r="Y471" i="1" s="1"/>
  <c r="Y472" i="1" a="1"/>
  <c r="Y472" i="1"/>
  <c r="Y473" i="1" a="1"/>
  <c r="Y473" i="1" s="1"/>
  <c r="Y474" i="1" a="1"/>
  <c r="Y474" i="1" s="1"/>
  <c r="Y475" i="1" a="1"/>
  <c r="Y475" i="1" s="1"/>
  <c r="Y476" i="1" a="1"/>
  <c r="Y476" i="1" s="1"/>
  <c r="Y477" i="1" a="1"/>
  <c r="Y477" i="1" s="1"/>
  <c r="Y478" i="1" a="1"/>
  <c r="Y478" i="1" s="1"/>
  <c r="Y479" i="1" a="1"/>
  <c r="Y479" i="1" s="1"/>
  <c r="Y480" i="1" a="1"/>
  <c r="Y480" i="1" s="1"/>
  <c r="Y481" i="1" a="1"/>
  <c r="Y481" i="1" s="1"/>
  <c r="Y482" i="1" a="1"/>
  <c r="Y482" i="1" s="1"/>
  <c r="Y483" i="1" a="1"/>
  <c r="Y483" i="1" s="1"/>
  <c r="Y484" i="1" a="1"/>
  <c r="Y484" i="1" s="1"/>
  <c r="Y485" i="1" a="1"/>
  <c r="Y485" i="1" s="1"/>
  <c r="Y486" i="1" a="1"/>
  <c r="Y486" i="1" s="1"/>
  <c r="Y487" i="1" a="1"/>
  <c r="Y487" i="1" s="1"/>
  <c r="Y488" i="1" a="1"/>
  <c r="Y488" i="1" s="1"/>
  <c r="Y489" i="1" a="1"/>
  <c r="Y489" i="1" s="1"/>
  <c r="Y490" i="1" a="1"/>
  <c r="Y490" i="1" s="1"/>
  <c r="Y491" i="1" a="1"/>
  <c r="Y491" i="1" s="1"/>
  <c r="Y492" i="1" a="1"/>
  <c r="Y492" i="1" s="1"/>
  <c r="Y493" i="1" a="1"/>
  <c r="Y493" i="1" s="1"/>
  <c r="Y494" i="1" a="1"/>
  <c r="Y494" i="1" s="1"/>
  <c r="Y495" i="1" a="1"/>
  <c r="Y495" i="1" s="1"/>
  <c r="Y496" i="1" a="1"/>
  <c r="Y496" i="1" s="1"/>
  <c r="Y497" i="1" a="1"/>
  <c r="Y497" i="1" s="1"/>
  <c r="Y498" i="1" a="1"/>
  <c r="Y498" i="1" s="1"/>
  <c r="Y499" i="1" a="1"/>
  <c r="Y499" i="1" s="1"/>
  <c r="Y500" i="1" a="1"/>
  <c r="Y500" i="1" s="1"/>
  <c r="Y501" i="1" a="1"/>
  <c r="Y501" i="1" s="1"/>
  <c r="Y502" i="1" a="1"/>
  <c r="Y502" i="1" s="1"/>
  <c r="Y503" i="1" a="1"/>
  <c r="Y503" i="1" s="1"/>
  <c r="Y504" i="1" a="1"/>
  <c r="Y504" i="1"/>
  <c r="Y505" i="1" a="1"/>
  <c r="Y505" i="1" s="1"/>
  <c r="Y506" i="1" a="1"/>
  <c r="Y506" i="1" s="1"/>
  <c r="Y507" i="1" a="1"/>
  <c r="Y507" i="1" s="1"/>
  <c r="Y508" i="1" a="1"/>
  <c r="Y508" i="1" s="1"/>
  <c r="Y509" i="1" a="1"/>
  <c r="Y509" i="1" s="1"/>
  <c r="Y510" i="1" a="1"/>
  <c r="Y510" i="1" s="1"/>
  <c r="Y511" i="1" a="1"/>
  <c r="Y511" i="1" s="1"/>
  <c r="Y512" i="1" a="1"/>
  <c r="Y512" i="1" s="1"/>
  <c r="Y513" i="1" a="1"/>
  <c r="Y513" i="1" s="1"/>
  <c r="Y514" i="1" a="1"/>
  <c r="Y514" i="1" s="1"/>
  <c r="Y515" i="1" a="1"/>
  <c r="Y515" i="1" s="1"/>
  <c r="Y516" i="1" a="1"/>
  <c r="Y516" i="1" s="1"/>
  <c r="Y517" i="1" a="1"/>
  <c r="Y517" i="1" s="1"/>
  <c r="Y518" i="1" a="1"/>
  <c r="Y518" i="1" s="1"/>
  <c r="Y519" i="1" a="1"/>
  <c r="Y519" i="1" s="1"/>
  <c r="Y520" i="1" a="1"/>
  <c r="Y520" i="1" s="1"/>
  <c r="Y521" i="1" a="1"/>
  <c r="Y521" i="1" s="1"/>
  <c r="Y522" i="1" a="1"/>
  <c r="Y522" i="1" s="1"/>
  <c r="Y523" i="1" a="1"/>
  <c r="Y523" i="1" s="1"/>
  <c r="Y524" i="1" a="1"/>
  <c r="Y524" i="1" s="1"/>
  <c r="Y525" i="1" a="1"/>
  <c r="Y525" i="1" s="1"/>
  <c r="Y526" i="1" a="1"/>
  <c r="Y526" i="1" s="1"/>
  <c r="Y527" i="1" a="1"/>
  <c r="Y527" i="1" s="1"/>
  <c r="Y528" i="1" a="1"/>
  <c r="Y528" i="1" s="1"/>
  <c r="Y529" i="1" a="1"/>
  <c r="Y529" i="1" s="1"/>
  <c r="Y530" i="1" a="1"/>
  <c r="Y530" i="1" s="1"/>
  <c r="Y531" i="1" a="1"/>
  <c r="Y531" i="1" s="1"/>
  <c r="Y532" i="1" a="1"/>
  <c r="Y532" i="1" s="1"/>
  <c r="Y533" i="1" a="1"/>
  <c r="Y533" i="1" s="1"/>
  <c r="Y534" i="1" a="1"/>
  <c r="Y534" i="1" s="1"/>
  <c r="Y535" i="1" a="1"/>
  <c r="Y535" i="1" s="1"/>
  <c r="Y536" i="1" a="1"/>
  <c r="Y536" i="1"/>
  <c r="Y537" i="1" a="1"/>
  <c r="Y537" i="1" s="1"/>
  <c r="Y538" i="1" a="1"/>
  <c r="Y538" i="1" s="1"/>
  <c r="Y539" i="1" a="1"/>
  <c r="Y539" i="1" s="1"/>
  <c r="Y540" i="1" a="1"/>
  <c r="Y540" i="1" s="1"/>
  <c r="Y541" i="1" a="1"/>
  <c r="Y541" i="1" s="1"/>
  <c r="Y542" i="1" a="1"/>
  <c r="Y542" i="1" s="1"/>
  <c r="Y543" i="1" a="1"/>
  <c r="Y543" i="1" s="1"/>
  <c r="Y544" i="1" a="1"/>
  <c r="Y544" i="1" s="1"/>
  <c r="Y545" i="1" a="1"/>
  <c r="Y545" i="1" s="1"/>
  <c r="Y546" i="1" a="1"/>
  <c r="Y546" i="1" s="1"/>
  <c r="Y547" i="1" a="1"/>
  <c r="Y547" i="1" s="1"/>
  <c r="Y548" i="1" a="1"/>
  <c r="Y548" i="1" s="1"/>
  <c r="Y549" i="1" a="1"/>
  <c r="Y549" i="1" s="1"/>
  <c r="Y550" i="1" a="1"/>
  <c r="Y550" i="1" s="1"/>
  <c r="Y551" i="1" a="1"/>
  <c r="Y551" i="1" s="1"/>
  <c r="Y552" i="1" a="1"/>
  <c r="Y552" i="1" s="1"/>
  <c r="Y553" i="1" a="1"/>
  <c r="Y553" i="1" s="1"/>
  <c r="Y554" i="1" a="1"/>
  <c r="Y554" i="1" s="1"/>
  <c r="Y555" i="1" a="1"/>
  <c r="Y555" i="1" s="1"/>
  <c r="Y556" i="1" a="1"/>
  <c r="Y556" i="1" s="1"/>
  <c r="Y557" i="1" a="1"/>
  <c r="Y557" i="1" s="1"/>
  <c r="Y558" i="1" a="1"/>
  <c r="Y558" i="1" s="1"/>
  <c r="Y559" i="1" a="1"/>
  <c r="Y559" i="1" s="1"/>
  <c r="Y560" i="1" a="1"/>
  <c r="Y560" i="1" s="1"/>
  <c r="Y561" i="1" a="1"/>
  <c r="Y561" i="1" s="1"/>
  <c r="Y562" i="1" a="1"/>
  <c r="Y562" i="1" s="1"/>
  <c r="Y563" i="1" a="1"/>
  <c r="Y563" i="1" s="1"/>
  <c r="Y564" i="1" a="1"/>
  <c r="Y564" i="1" s="1"/>
  <c r="Y565" i="1" a="1"/>
  <c r="Y565" i="1" s="1"/>
  <c r="Y566" i="1" a="1"/>
  <c r="Y566" i="1" s="1"/>
  <c r="Y567" i="1" a="1"/>
  <c r="Y567" i="1" s="1"/>
  <c r="Y568" i="1" a="1"/>
  <c r="Y568" i="1"/>
  <c r="Y569" i="1" a="1"/>
  <c r="Y569" i="1" s="1"/>
  <c r="Y570" i="1" a="1"/>
  <c r="Y570" i="1" s="1"/>
  <c r="Y571" i="1" a="1"/>
  <c r="Y571" i="1" s="1"/>
  <c r="Y572" i="1" a="1"/>
  <c r="Y572" i="1" s="1"/>
  <c r="Y573" i="1" a="1"/>
  <c r="Y573" i="1" s="1"/>
  <c r="Y574" i="1" a="1"/>
  <c r="Y574" i="1" s="1"/>
  <c r="Y575" i="1" a="1"/>
  <c r="Y575" i="1" s="1"/>
  <c r="Y576" i="1" a="1"/>
  <c r="Y576" i="1" s="1"/>
  <c r="Y577" i="1" a="1"/>
  <c r="Y577" i="1" s="1"/>
  <c r="Y578" i="1" a="1"/>
  <c r="Y578" i="1" s="1"/>
  <c r="Y579" i="1" a="1"/>
  <c r="Y579" i="1" s="1"/>
  <c r="Y580" i="1" a="1"/>
  <c r="Y580" i="1" s="1"/>
  <c r="Y581" i="1" a="1"/>
  <c r="Y581" i="1" s="1"/>
  <c r="Y582" i="1" a="1"/>
  <c r="Y582" i="1" s="1"/>
  <c r="Y583" i="1" a="1"/>
  <c r="Y583" i="1" s="1"/>
  <c r="Y584" i="1" a="1"/>
  <c r="Y584" i="1" s="1"/>
  <c r="Y585" i="1" a="1"/>
  <c r="Y585" i="1" s="1"/>
  <c r="Y586" i="1" a="1"/>
  <c r="Y586" i="1" s="1"/>
  <c r="Y587" i="1" a="1"/>
  <c r="Y587" i="1" s="1"/>
  <c r="Y588" i="1" a="1"/>
  <c r="Y588" i="1" s="1"/>
  <c r="Y589" i="1" a="1"/>
  <c r="Y589" i="1" s="1"/>
  <c r="Y590" i="1" a="1"/>
  <c r="Y590" i="1" s="1"/>
  <c r="Y591" i="1" a="1"/>
  <c r="Y591" i="1" s="1"/>
  <c r="Y592" i="1" a="1"/>
  <c r="Y592" i="1" s="1"/>
  <c r="Y593" i="1" a="1"/>
  <c r="Y593" i="1" s="1"/>
  <c r="Y594" i="1" a="1"/>
  <c r="Y594" i="1" s="1"/>
  <c r="Y595" i="1" a="1"/>
  <c r="Y595" i="1" s="1"/>
  <c r="Y596" i="1" a="1"/>
  <c r="Y596" i="1" s="1"/>
  <c r="Y597" i="1" a="1"/>
  <c r="Y597" i="1" s="1"/>
  <c r="Y598" i="1" a="1"/>
  <c r="Y598" i="1" s="1"/>
  <c r="Y599" i="1" a="1"/>
  <c r="Y599" i="1" s="1"/>
  <c r="Y600" i="1" a="1"/>
  <c r="Y600" i="1" s="1"/>
  <c r="Y601" i="1" a="1"/>
  <c r="Y601" i="1" s="1"/>
  <c r="Y602" i="1" a="1"/>
  <c r="Y602" i="1" s="1"/>
  <c r="Y603" i="1" a="1"/>
  <c r="Y603" i="1" s="1"/>
  <c r="Y604" i="1" a="1"/>
  <c r="Y604" i="1" s="1"/>
  <c r="Y605" i="1" a="1"/>
  <c r="Y605" i="1" s="1"/>
  <c r="Y606" i="1" a="1"/>
  <c r="Y606" i="1" s="1"/>
  <c r="Y607" i="1" a="1"/>
  <c r="Y607" i="1" s="1"/>
  <c r="Y608" i="1" a="1"/>
  <c r="Y608" i="1" s="1"/>
  <c r="Y609" i="1" a="1"/>
  <c r="Y609" i="1" s="1"/>
  <c r="Y610" i="1" a="1"/>
  <c r="Y610" i="1" s="1"/>
  <c r="Y611" i="1" a="1"/>
  <c r="Y611" i="1" s="1"/>
  <c r="Y612" i="1" a="1"/>
  <c r="Y612" i="1" s="1"/>
  <c r="Y613" i="1" a="1"/>
  <c r="Y613" i="1" s="1"/>
  <c r="Y614" i="1" a="1"/>
  <c r="Y614" i="1" s="1"/>
  <c r="Y615" i="1" a="1"/>
  <c r="Y615" i="1" s="1"/>
  <c r="Y616" i="1" a="1"/>
  <c r="Y616" i="1" s="1"/>
  <c r="Y617" i="1" a="1"/>
  <c r="Y617" i="1" s="1"/>
  <c r="Y618" i="1" a="1"/>
  <c r="Y618" i="1" s="1"/>
  <c r="Y619" i="1" a="1"/>
  <c r="Y619" i="1" s="1"/>
  <c r="Y620" i="1" a="1"/>
  <c r="Y620" i="1" s="1"/>
  <c r="Y621" i="1" a="1"/>
  <c r="Y621" i="1" s="1"/>
  <c r="Y622" i="1" a="1"/>
  <c r="Y622" i="1" s="1"/>
  <c r="Y623" i="1" a="1"/>
  <c r="Y623" i="1" s="1"/>
  <c r="Y624" i="1" a="1"/>
  <c r="Y624" i="1" s="1"/>
  <c r="Y625" i="1" a="1"/>
  <c r="Y625" i="1" s="1"/>
  <c r="Y626" i="1" a="1"/>
  <c r="Y626" i="1" s="1"/>
  <c r="Y627" i="1" a="1"/>
  <c r="Y627" i="1" s="1"/>
  <c r="Y628" i="1" a="1"/>
  <c r="Y628" i="1" s="1"/>
  <c r="Y629" i="1" a="1"/>
  <c r="Y629" i="1" s="1"/>
  <c r="Y630" i="1" a="1"/>
  <c r="Y630" i="1" s="1"/>
  <c r="Y631" i="1" a="1"/>
  <c r="Y631" i="1" s="1"/>
  <c r="Y632" i="1" a="1"/>
  <c r="Y632" i="1" s="1"/>
  <c r="Y633" i="1" a="1"/>
  <c r="Y633" i="1" s="1"/>
  <c r="Y634" i="1" a="1"/>
  <c r="Y634" i="1" s="1"/>
  <c r="Y635" i="1" a="1"/>
  <c r="Y635" i="1" s="1"/>
  <c r="Y636" i="1" a="1"/>
  <c r="Y636" i="1" s="1"/>
  <c r="Y637" i="1" a="1"/>
  <c r="Y637" i="1" s="1"/>
  <c r="Y638" i="1" a="1"/>
  <c r="Y638" i="1" s="1"/>
  <c r="Y639" i="1" a="1"/>
  <c r="Y639" i="1" s="1"/>
  <c r="Y640" i="1" a="1"/>
  <c r="Y640" i="1" s="1"/>
  <c r="Y641" i="1" a="1"/>
  <c r="Y641" i="1" s="1"/>
  <c r="Y642" i="1" a="1"/>
  <c r="Y642" i="1" s="1"/>
  <c r="Y643" i="1" a="1"/>
  <c r="Y643" i="1" s="1"/>
  <c r="Y644" i="1" a="1"/>
  <c r="Y644" i="1" s="1"/>
  <c r="Y645" i="1" a="1"/>
  <c r="Y645" i="1" s="1"/>
  <c r="Y646" i="1" a="1"/>
  <c r="Y646" i="1" s="1"/>
  <c r="Y647" i="1" a="1"/>
  <c r="Y647" i="1" s="1"/>
  <c r="Y648" i="1" a="1"/>
  <c r="Y648" i="1" s="1"/>
  <c r="Y649" i="1" a="1"/>
  <c r="Y649" i="1" s="1"/>
  <c r="Y650" i="1" a="1"/>
  <c r="Y650" i="1" s="1"/>
  <c r="Y651" i="1" a="1"/>
  <c r="Y651" i="1" s="1"/>
  <c r="Y652" i="1" a="1"/>
  <c r="Y652" i="1" s="1"/>
  <c r="Y653" i="1" a="1"/>
  <c r="Y653" i="1" s="1"/>
  <c r="Y654" i="1" a="1"/>
  <c r="Y654" i="1" s="1"/>
  <c r="Y655" i="1" a="1"/>
  <c r="Y655" i="1" s="1"/>
  <c r="Y656" i="1" a="1"/>
  <c r="Y656" i="1" s="1"/>
  <c r="Y657" i="1" a="1"/>
  <c r="Y657" i="1" s="1"/>
  <c r="Y658" i="1" a="1"/>
  <c r="Y658" i="1" s="1"/>
  <c r="Y659" i="1" a="1"/>
  <c r="Y659" i="1" s="1"/>
  <c r="Y660" i="1" a="1"/>
  <c r="Y660" i="1" s="1"/>
  <c r="Y661" i="1" a="1"/>
  <c r="Y661" i="1" s="1"/>
  <c r="Y662" i="1" a="1"/>
  <c r="Y662" i="1" s="1"/>
  <c r="Y663" i="1" a="1"/>
  <c r="Y663" i="1" s="1"/>
  <c r="Y664" i="1" a="1"/>
  <c r="Y664" i="1" s="1"/>
  <c r="Y665" i="1" a="1"/>
  <c r="Y665" i="1" s="1"/>
  <c r="Y666" i="1" a="1"/>
  <c r="Y666" i="1" s="1"/>
  <c r="Y667" i="1" a="1"/>
  <c r="Y667" i="1" s="1"/>
  <c r="Y668" i="1" a="1"/>
  <c r="Y668" i="1" s="1"/>
  <c r="Y669" i="1" a="1"/>
  <c r="Y669" i="1" s="1"/>
  <c r="Y670" i="1" a="1"/>
  <c r="Y670" i="1" s="1"/>
  <c r="Y671" i="1" a="1"/>
  <c r="Y671" i="1" s="1"/>
  <c r="Y672" i="1" a="1"/>
  <c r="Y672" i="1" s="1"/>
  <c r="Y673" i="1" a="1"/>
  <c r="Y673" i="1" s="1"/>
  <c r="Y674" i="1" a="1"/>
  <c r="Y674" i="1" s="1"/>
  <c r="Y675" i="1" a="1"/>
  <c r="Y675" i="1" s="1"/>
  <c r="Y676" i="1" a="1"/>
  <c r="Y676" i="1" s="1"/>
  <c r="Y677" i="1" a="1"/>
  <c r="Y677" i="1" s="1"/>
  <c r="Y678" i="1" a="1"/>
  <c r="Y678" i="1" s="1"/>
  <c r="Y679" i="1" a="1"/>
  <c r="Y679" i="1" s="1"/>
  <c r="Y680" i="1" a="1"/>
  <c r="Y680" i="1" s="1"/>
  <c r="Y681" i="1" a="1"/>
  <c r="Y681" i="1" s="1"/>
  <c r="Y682" i="1" a="1"/>
  <c r="Y682" i="1" s="1"/>
  <c r="Y683" i="1" a="1"/>
  <c r="Y683" i="1" s="1"/>
  <c r="Y684" i="1" a="1"/>
  <c r="Y684" i="1" s="1"/>
  <c r="Y685" i="1" a="1"/>
  <c r="Y685" i="1" s="1"/>
  <c r="Y686" i="1" a="1"/>
  <c r="Y686" i="1" s="1"/>
  <c r="Y687" i="1" a="1"/>
  <c r="Y687" i="1" s="1"/>
  <c r="Y688" i="1" a="1"/>
  <c r="Y688" i="1" s="1"/>
  <c r="Y689" i="1" a="1"/>
  <c r="Y689" i="1" s="1"/>
  <c r="Y690" i="1" a="1"/>
  <c r="Y690" i="1" s="1"/>
  <c r="Y691" i="1" a="1"/>
  <c r="Y691" i="1" s="1"/>
  <c r="Y692" i="1" a="1"/>
  <c r="Y692" i="1" s="1"/>
  <c r="Y693" i="1" a="1"/>
  <c r="Y693" i="1" s="1"/>
  <c r="Y694" i="1" a="1"/>
  <c r="Y694" i="1" s="1"/>
  <c r="Y695" i="1" a="1"/>
  <c r="Y695" i="1" s="1"/>
  <c r="Y696" i="1" a="1"/>
  <c r="Y696" i="1" s="1"/>
  <c r="Y697" i="1" a="1"/>
  <c r="Y697" i="1" s="1"/>
  <c r="Y698" i="1" a="1"/>
  <c r="Y698" i="1" s="1"/>
  <c r="Y699" i="1" a="1"/>
  <c r="Y699" i="1" s="1"/>
  <c r="Y700" i="1" a="1"/>
  <c r="Y700" i="1" s="1"/>
  <c r="Y701" i="1" a="1"/>
  <c r="Y701" i="1" s="1"/>
  <c r="Y702" i="1" a="1"/>
  <c r="Y702" i="1" s="1"/>
  <c r="Y703" i="1" a="1"/>
  <c r="Y703" i="1" s="1"/>
  <c r="Y704" i="1" a="1"/>
  <c r="Y704" i="1" s="1"/>
  <c r="Y705" i="1" a="1"/>
  <c r="Y705" i="1" s="1"/>
  <c r="Y706" i="1" a="1"/>
  <c r="Y706" i="1" s="1"/>
  <c r="Y707" i="1" a="1"/>
  <c r="Y707" i="1" s="1"/>
  <c r="Y708" i="1" a="1"/>
  <c r="Y708" i="1" s="1"/>
  <c r="Y709" i="1" a="1"/>
  <c r="Y709" i="1" s="1"/>
  <c r="Y710" i="1" a="1"/>
  <c r="Y710" i="1" s="1"/>
  <c r="Y711" i="1" a="1"/>
  <c r="Y711" i="1" s="1"/>
  <c r="Y712" i="1" a="1"/>
  <c r="Y712" i="1" s="1"/>
  <c r="Y713" i="1" a="1"/>
  <c r="Y713" i="1" s="1"/>
  <c r="Y714" i="1" a="1"/>
  <c r="Y714" i="1" s="1"/>
  <c r="Y715" i="1" a="1"/>
  <c r="Y715" i="1" s="1"/>
  <c r="Y716" i="1" a="1"/>
  <c r="Y716" i="1" s="1"/>
  <c r="Y717" i="1" a="1"/>
  <c r="Y717" i="1" s="1"/>
  <c r="Y718" i="1" a="1"/>
  <c r="Y718" i="1" s="1"/>
  <c r="Y719" i="1" a="1"/>
  <c r="Y719" i="1" s="1"/>
  <c r="Y720" i="1" a="1"/>
  <c r="Y720" i="1" s="1"/>
  <c r="Y721" i="1" a="1"/>
  <c r="Y721" i="1" s="1"/>
  <c r="Y722" i="1" a="1"/>
  <c r="Y722" i="1" s="1"/>
  <c r="Y723" i="1" a="1"/>
  <c r="Y723" i="1" s="1"/>
  <c r="Y724" i="1" a="1"/>
  <c r="Y724" i="1" s="1"/>
  <c r="Y725" i="1" a="1"/>
  <c r="Y725" i="1" s="1"/>
  <c r="Y726" i="1" a="1"/>
  <c r="Y726" i="1" s="1"/>
  <c r="Y727" i="1" a="1"/>
  <c r="Y727" i="1" s="1"/>
  <c r="Y728" i="1" a="1"/>
  <c r="Y728" i="1" s="1"/>
  <c r="Y729" i="1" a="1"/>
  <c r="Y729" i="1" s="1"/>
  <c r="Y730" i="1" a="1"/>
  <c r="Y730" i="1" s="1"/>
  <c r="Y731" i="1" a="1"/>
  <c r="Y731" i="1" s="1"/>
  <c r="Y732" i="1" a="1"/>
  <c r="Y732" i="1" s="1"/>
  <c r="Y733" i="1" a="1"/>
  <c r="Y733" i="1" s="1"/>
  <c r="Y734" i="1" a="1"/>
  <c r="Y734" i="1" s="1"/>
  <c r="Y735" i="1" a="1"/>
  <c r="Y735" i="1" s="1"/>
  <c r="Y736" i="1" a="1"/>
  <c r="Y736" i="1" s="1"/>
  <c r="Y737" i="1" a="1"/>
  <c r="Y737" i="1" s="1"/>
  <c r="Y738" i="1" a="1"/>
  <c r="Y738" i="1" s="1"/>
  <c r="Y739" i="1" a="1"/>
  <c r="Y739" i="1" s="1"/>
  <c r="Y740" i="1" a="1"/>
  <c r="Y740" i="1" s="1"/>
  <c r="Y741" i="1" a="1"/>
  <c r="Y741" i="1" s="1"/>
  <c r="Y742" i="1" a="1"/>
  <c r="Y742" i="1" s="1"/>
  <c r="Y743" i="1" a="1"/>
  <c r="Y743" i="1" s="1"/>
  <c r="Y744" i="1" a="1"/>
  <c r="Y744" i="1" s="1"/>
  <c r="Y745" i="1" a="1"/>
  <c r="Y745" i="1" s="1"/>
  <c r="Y746" i="1" a="1"/>
  <c r="Y746" i="1" s="1"/>
  <c r="Y747" i="1" a="1"/>
  <c r="Y747" i="1" s="1"/>
  <c r="Y748" i="1" a="1"/>
  <c r="Y748" i="1" s="1"/>
  <c r="Y749" i="1" a="1"/>
  <c r="Y749" i="1" s="1"/>
  <c r="Y750" i="1" a="1"/>
  <c r="Y750" i="1" s="1"/>
  <c r="Y751" i="1" a="1"/>
  <c r="Y751" i="1" s="1"/>
  <c r="Y752" i="1" a="1"/>
  <c r="Y752" i="1" s="1"/>
  <c r="Y753" i="1" a="1"/>
  <c r="Y753" i="1" s="1"/>
  <c r="Y754" i="1" a="1"/>
  <c r="Y754" i="1" s="1"/>
  <c r="Y755" i="1" a="1"/>
  <c r="Y755" i="1" s="1"/>
  <c r="Y756" i="1" a="1"/>
  <c r="Y756" i="1" s="1"/>
  <c r="Y757" i="1" a="1"/>
  <c r="Y757" i="1" s="1"/>
  <c r="Y758" i="1" a="1"/>
  <c r="Y758" i="1" s="1"/>
  <c r="Y759" i="1" a="1"/>
  <c r="Y759" i="1" s="1"/>
  <c r="Y760" i="1" a="1"/>
  <c r="Y760" i="1" s="1"/>
  <c r="Y761" i="1" a="1"/>
  <c r="Y761" i="1" s="1"/>
  <c r="Y762" i="1" a="1"/>
  <c r="Y762" i="1" s="1"/>
  <c r="Y763" i="1" a="1"/>
  <c r="Y763" i="1" s="1"/>
  <c r="Y764" i="1" a="1"/>
  <c r="Y764" i="1" s="1"/>
  <c r="Y765" i="1" a="1"/>
  <c r="Y765" i="1" s="1"/>
  <c r="Y766" i="1" a="1"/>
  <c r="Y766" i="1" s="1"/>
  <c r="Y767" i="1" a="1"/>
  <c r="Y767" i="1" s="1"/>
  <c r="Y768" i="1" a="1"/>
  <c r="Y768" i="1" s="1"/>
  <c r="Y769" i="1" a="1"/>
  <c r="Y769" i="1" s="1"/>
  <c r="Y770" i="1" a="1"/>
  <c r="Y770" i="1" s="1"/>
  <c r="Y771" i="1" a="1"/>
  <c r="Y771" i="1" s="1"/>
  <c r="Y772" i="1" a="1"/>
  <c r="Y772" i="1" s="1"/>
  <c r="Y773" i="1" a="1"/>
  <c r="Y773" i="1" s="1"/>
  <c r="Y774" i="1" a="1"/>
  <c r="Y774" i="1" s="1"/>
  <c r="Y775" i="1" a="1"/>
  <c r="Y775" i="1" s="1"/>
  <c r="Y776" i="1" a="1"/>
  <c r="Y776" i="1" s="1"/>
  <c r="Y777" i="1" a="1"/>
  <c r="Y777" i="1" s="1"/>
  <c r="Y778" i="1" a="1"/>
  <c r="Y778" i="1" s="1"/>
  <c r="Y779" i="1" a="1"/>
  <c r="Y779" i="1" s="1"/>
  <c r="Y780" i="1" a="1"/>
  <c r="Y780" i="1" s="1"/>
  <c r="Y781" i="1" a="1"/>
  <c r="Y781" i="1" s="1"/>
  <c r="Y782" i="1" a="1"/>
  <c r="Y782" i="1" s="1"/>
  <c r="Y783" i="1" a="1"/>
  <c r="Y783" i="1" s="1"/>
  <c r="Y784" i="1" a="1"/>
  <c r="Y784" i="1" s="1"/>
  <c r="Y785" i="1" a="1"/>
  <c r="Y785" i="1" s="1"/>
  <c r="Y786" i="1" a="1"/>
  <c r="Y786" i="1" s="1"/>
  <c r="Y787" i="1" a="1"/>
  <c r="Y787" i="1" s="1"/>
  <c r="Y788" i="1" a="1"/>
  <c r="Y788" i="1" s="1"/>
  <c r="Y789" i="1" a="1"/>
  <c r="Y789" i="1" s="1"/>
  <c r="Y790" i="1" a="1"/>
  <c r="Y790" i="1" s="1"/>
  <c r="Y791" i="1" a="1"/>
  <c r="Y791" i="1" s="1"/>
  <c r="Y792" i="1" a="1"/>
  <c r="Y792" i="1" s="1"/>
  <c r="Y793" i="1" a="1"/>
  <c r="Y793" i="1" s="1"/>
  <c r="Y794" i="1" a="1"/>
  <c r="Y794" i="1" s="1"/>
  <c r="Y795" i="1" a="1"/>
  <c r="Y795" i="1" s="1"/>
  <c r="Y796" i="1" a="1"/>
  <c r="Y796" i="1" s="1"/>
  <c r="Y797" i="1" a="1"/>
  <c r="Y797" i="1" s="1"/>
  <c r="Y798" i="1" a="1"/>
  <c r="Y798" i="1" s="1"/>
  <c r="Y799" i="1" a="1"/>
  <c r="Y799" i="1" s="1"/>
  <c r="Y800" i="1" a="1"/>
  <c r="Y800" i="1" s="1"/>
  <c r="Y801" i="1" a="1"/>
  <c r="Y801" i="1" s="1"/>
  <c r="Y802" i="1" a="1"/>
  <c r="Y802" i="1" s="1"/>
  <c r="Y803" i="1" a="1"/>
  <c r="Y803" i="1" s="1"/>
  <c r="Y804" i="1" a="1"/>
  <c r="Y804" i="1" s="1"/>
  <c r="Y805" i="1" a="1"/>
  <c r="Y805" i="1" s="1"/>
  <c r="Y806" i="1" a="1"/>
  <c r="Y806" i="1" s="1"/>
  <c r="Y807" i="1" a="1"/>
  <c r="Y807" i="1" s="1"/>
  <c r="Y808" i="1" a="1"/>
  <c r="Y808" i="1" s="1"/>
  <c r="Y809" i="1" a="1"/>
  <c r="Y809" i="1" s="1"/>
  <c r="Y810" i="1" a="1"/>
  <c r="Y810" i="1" s="1"/>
  <c r="Y811" i="1" a="1"/>
  <c r="Y811" i="1" s="1"/>
  <c r="Y812" i="1" a="1"/>
  <c r="Y812" i="1" s="1"/>
  <c r="Y813" i="1" a="1"/>
  <c r="Y813" i="1" s="1"/>
  <c r="Y814" i="1" a="1"/>
  <c r="Y814" i="1" s="1"/>
  <c r="Y815" i="1" a="1"/>
  <c r="Y815" i="1" s="1"/>
  <c r="Y816" i="1" a="1"/>
  <c r="Y816" i="1" s="1"/>
  <c r="Y817" i="1" a="1"/>
  <c r="Y817" i="1" s="1"/>
  <c r="Y818" i="1" a="1"/>
  <c r="Y818" i="1" s="1"/>
  <c r="Y819" i="1" a="1"/>
  <c r="Y819" i="1" s="1"/>
  <c r="Y820" i="1" a="1"/>
  <c r="Y820" i="1" s="1"/>
  <c r="Y821" i="1" a="1"/>
  <c r="Y821" i="1" s="1"/>
  <c r="Y822" i="1" a="1"/>
  <c r="Y822" i="1" s="1"/>
  <c r="Y823" i="1" a="1"/>
  <c r="Y823" i="1" s="1"/>
  <c r="Y824" i="1" a="1"/>
  <c r="Y824" i="1" s="1"/>
  <c r="Y825" i="1" a="1"/>
  <c r="Y825" i="1" s="1"/>
  <c r="Y826" i="1" a="1"/>
  <c r="Y826" i="1" s="1"/>
  <c r="Y827" i="1" a="1"/>
  <c r="Y827" i="1" s="1"/>
  <c r="Y828" i="1" a="1"/>
  <c r="Y828" i="1" s="1"/>
  <c r="Y829" i="1" a="1"/>
  <c r="Y829" i="1" s="1"/>
  <c r="Y830" i="1" a="1"/>
  <c r="Y830" i="1" s="1"/>
  <c r="Y831" i="1" a="1"/>
  <c r="Y831" i="1" s="1"/>
  <c r="Y832" i="1" a="1"/>
  <c r="Y832" i="1" s="1"/>
  <c r="Y833" i="1" a="1"/>
  <c r="Y833" i="1" s="1"/>
  <c r="Y834" i="1" a="1"/>
  <c r="Y834" i="1" s="1"/>
  <c r="Y835" i="1" a="1"/>
  <c r="Y835" i="1" s="1"/>
  <c r="Y836" i="1" a="1"/>
  <c r="Y836" i="1" s="1"/>
  <c r="Y837" i="1" a="1"/>
  <c r="Y837" i="1" s="1"/>
  <c r="Y838" i="1" a="1"/>
  <c r="Y838" i="1" s="1"/>
  <c r="Y839" i="1" a="1"/>
  <c r="Y839" i="1" s="1"/>
  <c r="Y840" i="1" a="1"/>
  <c r="Y840" i="1" s="1"/>
  <c r="Y841" i="1" a="1"/>
  <c r="Y841" i="1" s="1"/>
  <c r="Y842" i="1" a="1"/>
  <c r="Y842" i="1" s="1"/>
  <c r="Y843" i="1" a="1"/>
  <c r="Y843" i="1" s="1"/>
  <c r="Y844" i="1" a="1"/>
  <c r="Y844" i="1" s="1"/>
  <c r="Y845" i="1" a="1"/>
  <c r="Y845" i="1" s="1"/>
  <c r="Y846" i="1" a="1"/>
  <c r="Y846" i="1" s="1"/>
  <c r="Y847" i="1" a="1"/>
  <c r="Y847" i="1" s="1"/>
  <c r="Y848" i="1" a="1"/>
  <c r="Y848" i="1" s="1"/>
  <c r="Y849" i="1" a="1"/>
  <c r="Y849" i="1" s="1"/>
  <c r="Y850" i="1" a="1"/>
  <c r="Y850" i="1" s="1"/>
  <c r="Y851" i="1" a="1"/>
  <c r="Y851" i="1" s="1"/>
  <c r="Y852" i="1" a="1"/>
  <c r="Y852" i="1" s="1"/>
  <c r="Y853" i="1" a="1"/>
  <c r="Y853" i="1" s="1"/>
  <c r="Y854" i="1" a="1"/>
  <c r="Y854" i="1" s="1"/>
  <c r="Y855" i="1" a="1"/>
  <c r="Y855" i="1" s="1"/>
  <c r="Y856" i="1" a="1"/>
  <c r="Y856" i="1" s="1"/>
  <c r="Y857" i="1" a="1"/>
  <c r="Y857" i="1" s="1"/>
  <c r="Y858" i="1" a="1"/>
  <c r="Y858" i="1" s="1"/>
  <c r="Y859" i="1" a="1"/>
  <c r="Y859" i="1" s="1"/>
  <c r="Y860" i="1" a="1"/>
  <c r="Y860" i="1" s="1"/>
  <c r="Y861" i="1" a="1"/>
  <c r="Y861" i="1" s="1"/>
  <c r="Y862" i="1" a="1"/>
  <c r="Y862" i="1" s="1"/>
  <c r="Y863" i="1" a="1"/>
  <c r="Y863" i="1" s="1"/>
  <c r="Y864" i="1" a="1"/>
  <c r="Y864" i="1" s="1"/>
  <c r="Y865" i="1" a="1"/>
  <c r="Y865" i="1" s="1"/>
  <c r="Y866" i="1" a="1"/>
  <c r="Y866" i="1" s="1"/>
  <c r="Y867" i="1" a="1"/>
  <c r="Y867" i="1" s="1"/>
  <c r="Y868" i="1" a="1"/>
  <c r="Y868" i="1" s="1"/>
  <c r="Y869" i="1" a="1"/>
  <c r="Y869" i="1" s="1"/>
  <c r="Y870" i="1" a="1"/>
  <c r="Y870" i="1" s="1"/>
  <c r="Y871" i="1" a="1"/>
  <c r="Y871" i="1" s="1"/>
  <c r="Y872" i="1" a="1"/>
  <c r="Y872" i="1" s="1"/>
  <c r="Y873" i="1" a="1"/>
  <c r="Y873" i="1" s="1"/>
  <c r="Y874" i="1" a="1"/>
  <c r="Y874" i="1" s="1"/>
  <c r="Y875" i="1" a="1"/>
  <c r="Y875" i="1" s="1"/>
  <c r="Y876" i="1" a="1"/>
  <c r="Y876" i="1" s="1"/>
  <c r="Y877" i="1" a="1"/>
  <c r="Y877" i="1" s="1"/>
  <c r="Y878" i="1" a="1"/>
  <c r="Y878" i="1" s="1"/>
  <c r="Y879" i="1" a="1"/>
  <c r="Y879" i="1" s="1"/>
  <c r="Y880" i="1" a="1"/>
  <c r="Y880" i="1" s="1"/>
  <c r="Y881" i="1" a="1"/>
  <c r="Y881" i="1" s="1"/>
  <c r="Y882" i="1" a="1"/>
  <c r="Y882" i="1" s="1"/>
  <c r="Y883" i="1" a="1"/>
  <c r="Y883" i="1" s="1"/>
  <c r="Y884" i="1" a="1"/>
  <c r="Y884" i="1" s="1"/>
  <c r="Y885" i="1" a="1"/>
  <c r="Y885" i="1" s="1"/>
  <c r="Y886" i="1" a="1"/>
  <c r="Y886" i="1" s="1"/>
  <c r="Y887" i="1" a="1"/>
  <c r="Y887" i="1" s="1"/>
  <c r="Y888" i="1" a="1"/>
  <c r="Y888" i="1"/>
  <c r="Y889" i="1" a="1"/>
  <c r="Y889" i="1" s="1"/>
  <c r="Y890" i="1" a="1"/>
  <c r="Y890" i="1" s="1"/>
  <c r="Y891" i="1" a="1"/>
  <c r="Y891" i="1" s="1"/>
  <c r="Y892" i="1" a="1"/>
  <c r="Y892" i="1" s="1"/>
  <c r="Y893" i="1" a="1"/>
  <c r="Y893" i="1" s="1"/>
  <c r="Y894" i="1" a="1"/>
  <c r="Y894" i="1" s="1"/>
  <c r="Y895" i="1" a="1"/>
  <c r="Y895" i="1" s="1"/>
  <c r="Y896" i="1" a="1"/>
  <c r="Y896" i="1" s="1"/>
  <c r="Y897" i="1" a="1"/>
  <c r="Y897" i="1" s="1"/>
  <c r="Y898" i="1" a="1"/>
  <c r="Y898" i="1" s="1"/>
  <c r="Y899" i="1" a="1"/>
  <c r="Y899" i="1" s="1"/>
  <c r="Y900" i="1" a="1"/>
  <c r="Y900" i="1" s="1"/>
  <c r="Y901" i="1" a="1"/>
  <c r="Y901" i="1" s="1"/>
  <c r="Y902" i="1" a="1"/>
  <c r="Y902" i="1" s="1"/>
  <c r="Y903" i="1" a="1"/>
  <c r="Y903" i="1" s="1"/>
  <c r="Y904" i="1" a="1"/>
  <c r="Y904" i="1"/>
  <c r="Y905" i="1" a="1"/>
  <c r="Y905" i="1" s="1"/>
  <c r="Y906" i="1" a="1"/>
  <c r="Y906" i="1" s="1"/>
  <c r="Y907" i="1" a="1"/>
  <c r="Y907" i="1" s="1"/>
  <c r="Y908" i="1" a="1"/>
  <c r="Y908" i="1" s="1"/>
  <c r="Y909" i="1" a="1"/>
  <c r="Y909" i="1" s="1"/>
  <c r="Y910" i="1" a="1"/>
  <c r="Y910" i="1" s="1"/>
  <c r="Y911" i="1" a="1"/>
  <c r="Y911" i="1" s="1"/>
  <c r="Y912" i="1" a="1"/>
  <c r="Y912" i="1" s="1"/>
  <c r="Y913" i="1" a="1"/>
  <c r="Y913" i="1" s="1"/>
  <c r="Y914" i="1" a="1"/>
  <c r="Y914" i="1" s="1"/>
  <c r="Y915" i="1" a="1"/>
  <c r="Y915" i="1" s="1"/>
  <c r="Y916" i="1" a="1"/>
  <c r="Y916" i="1" s="1"/>
  <c r="Y917" i="1" a="1"/>
  <c r="Y917" i="1" s="1"/>
  <c r="Y918" i="1" a="1"/>
  <c r="Y918" i="1" s="1"/>
  <c r="Y919" i="1" a="1"/>
  <c r="Y919" i="1" s="1"/>
  <c r="Y920" i="1" a="1"/>
  <c r="Y920" i="1" s="1"/>
  <c r="Y921" i="1" a="1"/>
  <c r="Y921" i="1" s="1"/>
  <c r="Y922" i="1" a="1"/>
  <c r="Y922" i="1" s="1"/>
  <c r="Y923" i="1" a="1"/>
  <c r="Y923" i="1" s="1"/>
  <c r="Y924" i="1" a="1"/>
  <c r="Y924" i="1" s="1"/>
  <c r="Y925" i="1" a="1"/>
  <c r="Y925" i="1" s="1"/>
  <c r="Y926" i="1" a="1"/>
  <c r="Y926" i="1" s="1"/>
  <c r="Y927" i="1" a="1"/>
  <c r="Y927" i="1" s="1"/>
  <c r="Y928" i="1" a="1"/>
  <c r="Y928" i="1" s="1"/>
  <c r="Y929" i="1" a="1"/>
  <c r="Y929" i="1" s="1"/>
  <c r="Y930" i="1" a="1"/>
  <c r="Y930" i="1" s="1"/>
  <c r="Y931" i="1" a="1"/>
  <c r="Y931" i="1" s="1"/>
  <c r="Y932" i="1" a="1"/>
  <c r="Y932" i="1" s="1"/>
  <c r="Y933" i="1" a="1"/>
  <c r="Y933" i="1" s="1"/>
  <c r="Y934" i="1" a="1"/>
  <c r="Y934" i="1" s="1"/>
  <c r="Y935" i="1" a="1"/>
  <c r="Y935" i="1" s="1"/>
  <c r="Y936" i="1" a="1"/>
  <c r="Y936" i="1" s="1"/>
  <c r="Y937" i="1" a="1"/>
  <c r="Y937" i="1" s="1"/>
  <c r="Y938" i="1" a="1"/>
  <c r="Y938" i="1" s="1"/>
  <c r="Y939" i="1" a="1"/>
  <c r="Y939" i="1" s="1"/>
  <c r="Y940" i="1" a="1"/>
  <c r="Y940" i="1" s="1"/>
  <c r="Y941" i="1" a="1"/>
  <c r="Y941" i="1" s="1"/>
  <c r="Y942" i="1" a="1"/>
  <c r="Y942" i="1" s="1"/>
  <c r="Y943" i="1" a="1"/>
  <c r="Y943" i="1" s="1"/>
  <c r="Y944" i="1" a="1"/>
  <c r="Y944" i="1" s="1"/>
  <c r="Y945" i="1" a="1"/>
  <c r="Y945" i="1" s="1"/>
  <c r="Y946" i="1" a="1"/>
  <c r="Y946" i="1" s="1"/>
  <c r="Y947" i="1" a="1"/>
  <c r="Y947" i="1" s="1"/>
  <c r="Y948" i="1" a="1"/>
  <c r="Y948" i="1" s="1"/>
  <c r="Y949" i="1" a="1"/>
  <c r="Y949" i="1" s="1"/>
  <c r="Y950" i="1" a="1"/>
  <c r="Y950" i="1" s="1"/>
  <c r="Y951" i="1" a="1"/>
  <c r="Y951" i="1" s="1"/>
  <c r="Y952" i="1" a="1"/>
  <c r="Y952" i="1" s="1"/>
  <c r="Y953" i="1" a="1"/>
  <c r="Y953" i="1" s="1"/>
  <c r="Y954" i="1" a="1"/>
  <c r="Y954" i="1" s="1"/>
  <c r="Y955" i="1" a="1"/>
  <c r="Y955" i="1" s="1"/>
  <c r="Y956" i="1" a="1"/>
  <c r="Y956" i="1" s="1"/>
  <c r="Y957" i="1" a="1"/>
  <c r="Y957" i="1" s="1"/>
  <c r="Y958" i="1" a="1"/>
  <c r="Y958" i="1" s="1"/>
  <c r="Y959" i="1" a="1"/>
  <c r="Y959" i="1" s="1"/>
  <c r="Y960" i="1" a="1"/>
  <c r="Y960" i="1" s="1"/>
  <c r="Y961" i="1" a="1"/>
  <c r="Y961" i="1" s="1"/>
  <c r="Y962" i="1" a="1"/>
  <c r="Y962" i="1" s="1"/>
  <c r="Y963" i="1" a="1"/>
  <c r="Y963" i="1" s="1"/>
  <c r="Y964" i="1" a="1"/>
  <c r="Y964" i="1" s="1"/>
  <c r="Y965" i="1" a="1"/>
  <c r="Y965" i="1" s="1"/>
  <c r="Y966" i="1" a="1"/>
  <c r="Y966" i="1" s="1"/>
  <c r="Y967" i="1" a="1"/>
  <c r="Y967" i="1" s="1"/>
  <c r="Y968" i="1" a="1"/>
  <c r="Y968" i="1" s="1"/>
  <c r="Y969" i="1" a="1"/>
  <c r="Y969" i="1" s="1"/>
  <c r="Y970" i="1" a="1"/>
  <c r="Y970" i="1" s="1"/>
  <c r="Y971" i="1" a="1"/>
  <c r="Y971" i="1" s="1"/>
  <c r="Y972" i="1" a="1"/>
  <c r="Y972" i="1" s="1"/>
  <c r="Y973" i="1" a="1"/>
  <c r="Y973" i="1" s="1"/>
  <c r="Y974" i="1" a="1"/>
  <c r="Y974" i="1" s="1"/>
  <c r="Y975" i="1" a="1"/>
  <c r="Y975" i="1" s="1"/>
  <c r="Y976" i="1" a="1"/>
  <c r="Y976" i="1" s="1"/>
  <c r="Y977" i="1" a="1"/>
  <c r="Y977" i="1" s="1"/>
  <c r="Y978" i="1" a="1"/>
  <c r="Y978" i="1" s="1"/>
  <c r="Y979" i="1" a="1"/>
  <c r="Y979" i="1" s="1"/>
  <c r="Y980" i="1" a="1"/>
  <c r="Y980" i="1" s="1"/>
  <c r="Y981" i="1" a="1"/>
  <c r="Y981" i="1" s="1"/>
  <c r="Y982" i="1" a="1"/>
  <c r="Y982" i="1" s="1"/>
  <c r="Y983" i="1" a="1"/>
  <c r="Y983" i="1" s="1"/>
  <c r="Y984" i="1" a="1"/>
  <c r="Y984" i="1" s="1"/>
  <c r="Y985" i="1" a="1"/>
  <c r="Y985" i="1" s="1"/>
  <c r="Y986" i="1" a="1"/>
  <c r="Y986" i="1" s="1"/>
  <c r="Y987" i="1" a="1"/>
  <c r="Y987" i="1" s="1"/>
  <c r="Y988" i="1" a="1"/>
  <c r="Y988" i="1" s="1"/>
  <c r="Y989" i="1" a="1"/>
  <c r="Y989" i="1" s="1"/>
  <c r="Y990" i="1" a="1"/>
  <c r="Y990" i="1" s="1"/>
  <c r="Y991" i="1" a="1"/>
  <c r="Y991" i="1" s="1"/>
  <c r="Y992" i="1" a="1"/>
  <c r="Y992" i="1" s="1"/>
  <c r="Y993" i="1" a="1"/>
  <c r="Y993" i="1" s="1"/>
  <c r="Y994" i="1" a="1"/>
  <c r="Y994" i="1" s="1"/>
  <c r="Y995" i="1" a="1"/>
  <c r="Y995" i="1" s="1"/>
  <c r="Y996" i="1" a="1"/>
  <c r="Y996" i="1" s="1"/>
  <c r="Y997" i="1" a="1"/>
  <c r="Y997" i="1" s="1"/>
  <c r="Y998" i="1" a="1"/>
  <c r="Y998" i="1" s="1"/>
  <c r="Y999" i="1" a="1"/>
  <c r="Y999" i="1" s="1"/>
  <c r="Y1000" i="1" a="1"/>
  <c r="Y1000" i="1" s="1"/>
  <c r="Y1001" i="1" a="1"/>
  <c r="Y1001" i="1" s="1"/>
  <c r="Y1002" i="1" a="1"/>
  <c r="Y1002" i="1" s="1"/>
  <c r="Y1003" i="1" a="1"/>
  <c r="Y1003" i="1" s="1"/>
  <c r="Y1004" i="1" a="1"/>
  <c r="Y1004" i="1" s="1"/>
  <c r="Y1005" i="1" a="1"/>
  <c r="Y1005" i="1" s="1"/>
  <c r="Y1006" i="1" a="1"/>
  <c r="Y1006" i="1" s="1"/>
  <c r="Y1007" i="1" a="1"/>
  <c r="Y1007" i="1" s="1"/>
  <c r="Y1008" i="1" a="1"/>
  <c r="Y1008" i="1" s="1"/>
  <c r="Y1009" i="1" a="1"/>
  <c r="Y1009" i="1" s="1"/>
  <c r="Y1010" i="1" a="1"/>
  <c r="Y1010" i="1" s="1"/>
  <c r="Y1011" i="1" a="1"/>
  <c r="Y1011" i="1" s="1"/>
  <c r="Y1012" i="1" a="1"/>
  <c r="Y1012" i="1" s="1"/>
  <c r="Y1013" i="1" a="1"/>
  <c r="Y1013" i="1" s="1"/>
  <c r="Y1014" i="1" a="1"/>
  <c r="Y1014" i="1" s="1"/>
  <c r="Y1015" i="1" a="1"/>
  <c r="Y1015" i="1" s="1"/>
  <c r="Y1016" i="1" a="1"/>
  <c r="Y1016" i="1" s="1"/>
  <c r="Y1017" i="1" a="1"/>
  <c r="Y1017" i="1" s="1"/>
  <c r="Y1018" i="1" a="1"/>
  <c r="Y1018" i="1" s="1"/>
  <c r="Y1019" i="1" a="1"/>
  <c r="Y1019" i="1" s="1"/>
  <c r="Y1020" i="1" a="1"/>
  <c r="Y1020" i="1" s="1"/>
  <c r="Y1021" i="1" a="1"/>
  <c r="Y1021" i="1" s="1"/>
  <c r="Y1022" i="1" a="1"/>
  <c r="Y1022" i="1" s="1"/>
  <c r="Y1023" i="1" a="1"/>
  <c r="Y1023" i="1" s="1"/>
  <c r="Y1024" i="1" a="1"/>
  <c r="Y1024" i="1" s="1"/>
  <c r="Y1025" i="1" a="1"/>
  <c r="Y1025" i="1" s="1"/>
  <c r="Y1026" i="1" a="1"/>
  <c r="Y1026" i="1" s="1"/>
  <c r="Y1027" i="1" a="1"/>
  <c r="Y1027" i="1" s="1"/>
  <c r="Y1028" i="1" a="1"/>
  <c r="Y1028" i="1" s="1"/>
  <c r="Y1029" i="1" a="1"/>
  <c r="Y1029" i="1" s="1"/>
  <c r="Y1030" i="1" a="1"/>
  <c r="Y1030" i="1" s="1"/>
  <c r="Y1031" i="1" a="1"/>
  <c r="Y1031" i="1" s="1"/>
  <c r="Y1032" i="1" a="1"/>
  <c r="Y1032" i="1" s="1"/>
  <c r="Y1033" i="1" a="1"/>
  <c r="Y1033" i="1" s="1"/>
  <c r="Y1034" i="1" a="1"/>
  <c r="Y1034" i="1" s="1"/>
  <c r="Y1035" i="1" a="1"/>
  <c r="Y1035" i="1" s="1"/>
  <c r="Y1036" i="1" a="1"/>
  <c r="Y1036" i="1" s="1"/>
  <c r="Y1037" i="1" a="1"/>
  <c r="Y1037" i="1" s="1"/>
  <c r="Y1038" i="1" a="1"/>
  <c r="Y1038" i="1" s="1"/>
  <c r="Y1039" i="1" a="1"/>
  <c r="Y1039" i="1" s="1"/>
  <c r="Y1040" i="1" a="1"/>
  <c r="Y1040" i="1" s="1"/>
  <c r="Y1041" i="1" a="1"/>
  <c r="Y1041" i="1" s="1"/>
  <c r="Y1042" i="1" a="1"/>
  <c r="Y1042" i="1" s="1"/>
  <c r="Y1043" i="1" a="1"/>
  <c r="Y1043" i="1" s="1"/>
  <c r="Y1044" i="1" a="1"/>
  <c r="Y1044" i="1" s="1"/>
  <c r="Y1045" i="1" a="1"/>
  <c r="Y1045" i="1" s="1"/>
  <c r="Y1046" i="1" a="1"/>
  <c r="Y1046" i="1" s="1"/>
  <c r="Y1047" i="1" a="1"/>
  <c r="Y1047" i="1" s="1"/>
  <c r="Y1048" i="1" a="1"/>
  <c r="Y1048" i="1" s="1"/>
  <c r="Y1049" i="1" a="1"/>
  <c r="Y1049" i="1" s="1"/>
  <c r="Y1050" i="1" a="1"/>
  <c r="Y1050" i="1" s="1"/>
  <c r="Y1051" i="1" a="1"/>
  <c r="Y1051" i="1" s="1"/>
  <c r="Y1052" i="1" a="1"/>
  <c r="Y1052" i="1" s="1"/>
  <c r="Y1053" i="1" a="1"/>
  <c r="Y1053" i="1" s="1"/>
  <c r="Y1054" i="1" a="1"/>
  <c r="Y1054" i="1" s="1"/>
  <c r="Y1055" i="1" a="1"/>
  <c r="Y1055" i="1" s="1"/>
  <c r="Y1056" i="1" a="1"/>
  <c r="Y1056" i="1" s="1"/>
  <c r="Y1057" i="1" a="1"/>
  <c r="Y1057" i="1" s="1"/>
  <c r="Y1058" i="1" a="1"/>
  <c r="Y1058" i="1" s="1"/>
  <c r="Y1059" i="1" a="1"/>
  <c r="Y1059" i="1" s="1"/>
  <c r="Y1060" i="1" a="1"/>
  <c r="Y1060" i="1" s="1"/>
  <c r="Y1061" i="1" a="1"/>
  <c r="Y1061" i="1" s="1"/>
  <c r="Y1062" i="1" a="1"/>
  <c r="Y1062" i="1" s="1"/>
  <c r="Y1063" i="1" a="1"/>
  <c r="Y1063" i="1" s="1"/>
  <c r="Y1064" i="1" a="1"/>
  <c r="Y1064" i="1" s="1"/>
  <c r="Y1065" i="1" a="1"/>
  <c r="Y1065" i="1" s="1"/>
  <c r="Y1066" i="1" a="1"/>
  <c r="Y1066" i="1" s="1"/>
  <c r="Y1067" i="1" a="1"/>
  <c r="Y1067" i="1" s="1"/>
  <c r="Y1068" i="1" a="1"/>
  <c r="Y1068" i="1" s="1"/>
  <c r="Y1069" i="1" a="1"/>
  <c r="Y1069" i="1" s="1"/>
  <c r="Y1070" i="1" a="1"/>
  <c r="Y1070" i="1" s="1"/>
  <c r="Y1071" i="1" a="1"/>
  <c r="Y1071" i="1" s="1"/>
  <c r="Y1072" i="1" a="1"/>
  <c r="Y1072" i="1" s="1"/>
  <c r="Y1073" i="1" a="1"/>
  <c r="Y1073" i="1" s="1"/>
  <c r="Y1074" i="1" a="1"/>
  <c r="Y1074" i="1" s="1"/>
  <c r="Y1075" i="1" a="1"/>
  <c r="Y1075" i="1" s="1"/>
  <c r="Y1076" i="1" a="1"/>
  <c r="Y1076" i="1" s="1"/>
  <c r="Y1077" i="1" a="1"/>
  <c r="Y1077" i="1" s="1"/>
  <c r="Y1078" i="1" a="1"/>
  <c r="Y1078" i="1" s="1"/>
  <c r="Y1079" i="1" a="1"/>
  <c r="Y1079" i="1" s="1"/>
  <c r="Y1080" i="1" a="1"/>
  <c r="Y1080" i="1" s="1"/>
  <c r="Y1081" i="1" a="1"/>
  <c r="Y1081" i="1" s="1"/>
  <c r="Y1082" i="1" a="1"/>
  <c r="Y1082" i="1" s="1"/>
  <c r="Y1083" i="1" a="1"/>
  <c r="Y1083" i="1" s="1"/>
  <c r="Y1084" i="1" a="1"/>
  <c r="Y1084" i="1" s="1"/>
  <c r="Y1085" i="1" a="1"/>
  <c r="Y1085" i="1" s="1"/>
  <c r="Y1086" i="1" a="1"/>
  <c r="Y1086" i="1" s="1"/>
  <c r="Y1087" i="1" a="1"/>
  <c r="Y1087" i="1" s="1"/>
  <c r="Y1088" i="1" a="1"/>
  <c r="Y1088" i="1" s="1"/>
  <c r="Y1089" i="1" a="1"/>
  <c r="Y1089" i="1" s="1"/>
  <c r="Y1090" i="1" a="1"/>
  <c r="Y1090" i="1" s="1"/>
  <c r="Y1091" i="1" a="1"/>
  <c r="Y1091" i="1" s="1"/>
  <c r="Y1092" i="1" a="1"/>
  <c r="Y1092" i="1" s="1"/>
  <c r="Y1093" i="1" a="1"/>
  <c r="Y1093" i="1" s="1"/>
  <c r="Y1094" i="1" a="1"/>
  <c r="Y1094" i="1" s="1"/>
  <c r="Y1095" i="1" a="1"/>
  <c r="Y1095" i="1" s="1"/>
  <c r="Y1096" i="1" a="1"/>
  <c r="Y1096" i="1" s="1"/>
  <c r="Y1097" i="1" a="1"/>
  <c r="Y1097" i="1" s="1"/>
  <c r="Y1098" i="1" a="1"/>
  <c r="Y1098" i="1" s="1"/>
  <c r="Y1099" i="1" a="1"/>
  <c r="Y1099" i="1" s="1"/>
  <c r="Y1100" i="1" a="1"/>
  <c r="Y1100" i="1" s="1"/>
  <c r="Y1101" i="1" a="1"/>
  <c r="Y1101" i="1" s="1"/>
  <c r="Y1102" i="1" a="1"/>
  <c r="Y1102" i="1" s="1"/>
  <c r="Y1103" i="1" a="1"/>
  <c r="Y1103" i="1" s="1"/>
  <c r="Y1104" i="1" a="1"/>
  <c r="Y1104" i="1" s="1"/>
  <c r="Y1105" i="1" a="1"/>
  <c r="Y1105" i="1" s="1"/>
  <c r="Y1106" i="1" a="1"/>
  <c r="Y1106" i="1" s="1"/>
  <c r="Y1107" i="1" a="1"/>
  <c r="Y1107" i="1" s="1"/>
  <c r="Y1108" i="1" a="1"/>
  <c r="Y1108" i="1" s="1"/>
  <c r="Y1109" i="1" a="1"/>
  <c r="Y1109" i="1" s="1"/>
  <c r="Y1110" i="1" a="1"/>
  <c r="Y1110" i="1" s="1"/>
  <c r="Y1111" i="1" a="1"/>
  <c r="Y1111" i="1" s="1"/>
  <c r="Y1112" i="1" a="1"/>
  <c r="Y1112" i="1" s="1"/>
  <c r="Y1113" i="1" a="1"/>
  <c r="Y1113" i="1" s="1"/>
  <c r="Y1114" i="1" a="1"/>
  <c r="Y1114" i="1" s="1"/>
  <c r="Y1115" i="1" a="1"/>
  <c r="Y1115" i="1" s="1"/>
  <c r="Y1116" i="1" a="1"/>
  <c r="Y1116" i="1" s="1"/>
  <c r="Y1117" i="1" a="1"/>
  <c r="Y1117" i="1" s="1"/>
  <c r="Y1118" i="1" a="1"/>
  <c r="Y1118" i="1" s="1"/>
  <c r="Y1119" i="1" a="1"/>
  <c r="Y1119" i="1" s="1"/>
  <c r="Y1120" i="1" a="1"/>
  <c r="Y1120" i="1" s="1"/>
  <c r="Y1121" i="1" a="1"/>
  <c r="Y1121" i="1" s="1"/>
  <c r="Y1122" i="1" a="1"/>
  <c r="Y1122" i="1" s="1"/>
  <c r="Y1123" i="1" a="1"/>
  <c r="Y1123" i="1" s="1"/>
  <c r="Y1124" i="1" a="1"/>
  <c r="Y1124" i="1" s="1"/>
  <c r="Y1125" i="1" a="1"/>
  <c r="Y1125" i="1" s="1"/>
  <c r="Y1126" i="1" a="1"/>
  <c r="Y1126" i="1" s="1"/>
  <c r="Y1127" i="1" a="1"/>
  <c r="Y1127" i="1" s="1"/>
  <c r="Y1128" i="1" a="1"/>
  <c r="Y1128" i="1" s="1"/>
  <c r="Y1129" i="1" a="1"/>
  <c r="Y1129" i="1" s="1"/>
  <c r="Y1130" i="1" a="1"/>
  <c r="Y1130" i="1" s="1"/>
  <c r="Y1131" i="1" a="1"/>
  <c r="Y1131" i="1" s="1"/>
  <c r="Y1132" i="1" a="1"/>
  <c r="Y1132" i="1" s="1"/>
  <c r="Y1133" i="1" a="1"/>
  <c r="Y1133" i="1" s="1"/>
  <c r="Y1134" i="1" a="1"/>
  <c r="Y1134" i="1" s="1"/>
  <c r="Y1135" i="1" a="1"/>
  <c r="Y1135" i="1" s="1"/>
  <c r="Y1136" i="1" a="1"/>
  <c r="Y1136" i="1" s="1"/>
  <c r="Y1137" i="1" a="1"/>
  <c r="Y1137" i="1" s="1"/>
  <c r="Y1138" i="1" a="1"/>
  <c r="Y1138" i="1" s="1"/>
  <c r="Y1139" i="1" a="1"/>
  <c r="Y1139" i="1" s="1"/>
  <c r="Y1140" i="1" a="1"/>
  <c r="Y1140" i="1" s="1"/>
  <c r="Y1141" i="1" a="1"/>
  <c r="Y1141" i="1" s="1"/>
  <c r="Y1142" i="1" a="1"/>
  <c r="Y1142" i="1" s="1"/>
  <c r="Y1143" i="1" a="1"/>
  <c r="Y1143" i="1" s="1"/>
  <c r="Y1144" i="1" a="1"/>
  <c r="Y1144" i="1" s="1"/>
  <c r="Y1145" i="1" a="1"/>
  <c r="Y1145" i="1" s="1"/>
  <c r="Y1146" i="1" a="1"/>
  <c r="Y1146" i="1" s="1"/>
  <c r="Y1147" i="1" a="1"/>
  <c r="Y1147" i="1" s="1"/>
  <c r="Y1148" i="1" a="1"/>
  <c r="Y1148" i="1" s="1"/>
  <c r="Y1149" i="1" a="1"/>
  <c r="Y1149" i="1" s="1"/>
  <c r="Y1150" i="1" a="1"/>
  <c r="Y1150" i="1" s="1"/>
  <c r="Y1151" i="1" a="1"/>
  <c r="Y1151" i="1" s="1"/>
  <c r="Y1152" i="1" a="1"/>
  <c r="Y1152" i="1" s="1"/>
  <c r="Y1153" i="1" a="1"/>
  <c r="Y1153" i="1" s="1"/>
  <c r="Y1154" i="1" a="1"/>
  <c r="Y1154" i="1" s="1"/>
  <c r="Y1155" i="1" a="1"/>
  <c r="Y1155" i="1" s="1"/>
  <c r="Y1156" i="1" a="1"/>
  <c r="Y1156" i="1" s="1"/>
  <c r="Y1157" i="1" a="1"/>
  <c r="Y1157" i="1" s="1"/>
  <c r="Y1158" i="1" a="1"/>
  <c r="Y1158" i="1" s="1"/>
  <c r="Y1159" i="1" a="1"/>
  <c r="Y1159" i="1" s="1"/>
  <c r="Y1160" i="1" a="1"/>
  <c r="Y1160" i="1" s="1"/>
  <c r="Y1161" i="1" a="1"/>
  <c r="Y1161" i="1" s="1"/>
  <c r="Y1162" i="1" a="1"/>
  <c r="Y1162" i="1" s="1"/>
  <c r="Y1163" i="1" a="1"/>
  <c r="Y1163" i="1" s="1"/>
  <c r="Y1164" i="1" a="1"/>
  <c r="Y1164" i="1" s="1"/>
  <c r="Y1165" i="1" a="1"/>
  <c r="Y1165" i="1" s="1"/>
  <c r="Y1166" i="1" a="1"/>
  <c r="Y1166" i="1" s="1"/>
  <c r="Y1167" i="1" a="1"/>
  <c r="Y1167" i="1" s="1"/>
  <c r="Y1168" i="1" a="1"/>
  <c r="Y1168" i="1" s="1"/>
  <c r="Y1169" i="1" a="1"/>
  <c r="Y1169" i="1" s="1"/>
  <c r="Y1170" i="1" a="1"/>
  <c r="Y1170" i="1" s="1"/>
  <c r="Y1171" i="1" a="1"/>
  <c r="Y1171" i="1" s="1"/>
  <c r="Y1172" i="1" a="1"/>
  <c r="Y1172" i="1" s="1"/>
  <c r="Y1173" i="1" a="1"/>
  <c r="Y1173" i="1" s="1"/>
  <c r="Y1174" i="1" a="1"/>
  <c r="Y1174" i="1" s="1"/>
  <c r="Y1175" i="1" a="1"/>
  <c r="Y1175" i="1" s="1"/>
  <c r="Y1176" i="1" a="1"/>
  <c r="Y1176" i="1" s="1"/>
  <c r="Y1177" i="1" a="1"/>
  <c r="Y1177" i="1" s="1"/>
  <c r="Y1178" i="1" a="1"/>
  <c r="Y1178" i="1" s="1"/>
  <c r="Y1179" i="1" a="1"/>
  <c r="Y1179" i="1" s="1"/>
  <c r="Y1180" i="1" a="1"/>
  <c r="Y1180" i="1" s="1"/>
  <c r="Y1181" i="1" a="1"/>
  <c r="Y1181" i="1" s="1"/>
  <c r="Y1182" i="1" a="1"/>
  <c r="Y1182" i="1" s="1"/>
  <c r="Y1183" i="1" a="1"/>
  <c r="Y1183" i="1" s="1"/>
  <c r="Y1184" i="1" a="1"/>
  <c r="Y1184" i="1" s="1"/>
  <c r="Y1185" i="1" a="1"/>
  <c r="Y1185" i="1" s="1"/>
  <c r="Y1186" i="1" a="1"/>
  <c r="Y1186" i="1" s="1"/>
  <c r="Y1187" i="1" a="1"/>
  <c r="Y1187" i="1" s="1"/>
  <c r="Y1188" i="1" a="1"/>
  <c r="Y1188" i="1" s="1"/>
  <c r="Y1189" i="1" a="1"/>
  <c r="Y1189" i="1" s="1"/>
  <c r="Y1190" i="1" a="1"/>
  <c r="Y1190" i="1" s="1"/>
  <c r="Y1191" i="1" a="1"/>
  <c r="Y1191" i="1" s="1"/>
  <c r="Y1192" i="1" a="1"/>
  <c r="Y1192" i="1" s="1"/>
  <c r="Y1193" i="1" a="1"/>
  <c r="Y1193" i="1" s="1"/>
  <c r="Y1194" i="1" a="1"/>
  <c r="Y1194" i="1" s="1"/>
  <c r="Y1195" i="1" a="1"/>
  <c r="Y1195" i="1" s="1"/>
  <c r="Y1196" i="1" a="1"/>
  <c r="Y1196" i="1" s="1"/>
  <c r="Y1197" i="1" a="1"/>
  <c r="Y1197" i="1" s="1"/>
  <c r="Y1198" i="1" a="1"/>
  <c r="Y1198" i="1" s="1"/>
  <c r="Y1199" i="1" a="1"/>
  <c r="Y1199" i="1" s="1"/>
  <c r="Y1200" i="1" a="1"/>
  <c r="Y1200" i="1" s="1"/>
  <c r="Y1201" i="1" a="1"/>
  <c r="Y1201" i="1" s="1"/>
  <c r="Y1202" i="1" a="1"/>
  <c r="Y1202" i="1" s="1"/>
  <c r="Y1203" i="1" a="1"/>
  <c r="Y1203" i="1" s="1"/>
  <c r="Y1204" i="1" a="1"/>
  <c r="Y1204" i="1" s="1"/>
  <c r="Y1205" i="1" a="1"/>
  <c r="Y1205" i="1" s="1"/>
  <c r="Y1206" i="1" a="1"/>
  <c r="Y1206" i="1" s="1"/>
  <c r="Y1207" i="1" a="1"/>
  <c r="Y1207" i="1" s="1"/>
  <c r="Y1208" i="1" a="1"/>
  <c r="Y1208" i="1" s="1"/>
  <c r="Y1209" i="1" a="1"/>
  <c r="Y1209" i="1" s="1"/>
  <c r="Y1210" i="1" a="1"/>
  <c r="Y1210" i="1" s="1"/>
  <c r="Y1211" i="1" a="1"/>
  <c r="Y1211" i="1" s="1"/>
  <c r="Y1212" i="1" a="1"/>
  <c r="Y1212" i="1" s="1"/>
  <c r="Y1213" i="1" a="1"/>
  <c r="Y1213" i="1" s="1"/>
  <c r="Y1214" i="1" a="1"/>
  <c r="Y1214" i="1" s="1"/>
  <c r="Y1215" i="1" a="1"/>
  <c r="Y1215" i="1" s="1"/>
  <c r="Y1216" i="1" a="1"/>
  <c r="Y1216" i="1" s="1"/>
  <c r="Y1217" i="1" a="1"/>
  <c r="Y1217" i="1" s="1"/>
  <c r="Y1218" i="1" a="1"/>
  <c r="Y1218" i="1" s="1"/>
  <c r="Y1219" i="1" a="1"/>
  <c r="Y1219" i="1" s="1"/>
  <c r="Y1220" i="1" a="1"/>
  <c r="Y1220" i="1" s="1"/>
  <c r="Y1221" i="1" a="1"/>
  <c r="Y1221" i="1" s="1"/>
  <c r="Y1222" i="1" a="1"/>
  <c r="Y1222" i="1" s="1"/>
  <c r="Y1223" i="1" a="1"/>
  <c r="Y1223" i="1" s="1"/>
  <c r="Y1224" i="1" a="1"/>
  <c r="Y1224" i="1" s="1"/>
  <c r="Y1225" i="1" a="1"/>
  <c r="Y1225" i="1" s="1"/>
  <c r="Y1226" i="1" a="1"/>
  <c r="Y1226" i="1" s="1"/>
  <c r="Y1227" i="1" a="1"/>
  <c r="Y1227" i="1" s="1"/>
  <c r="Y1228" i="1" a="1"/>
  <c r="Y1228" i="1" s="1"/>
  <c r="Y1229" i="1" a="1"/>
  <c r="Y1229" i="1" s="1"/>
  <c r="Y1230" i="1" a="1"/>
  <c r="Y1230" i="1" s="1"/>
  <c r="Y1231" i="1" a="1"/>
  <c r="Y1231" i="1" s="1"/>
  <c r="Y1232" i="1" a="1"/>
  <c r="Y1232" i="1" s="1"/>
  <c r="Y1233" i="1" a="1"/>
  <c r="Y1233" i="1" s="1"/>
  <c r="Y1234" i="1" a="1"/>
  <c r="Y1234" i="1" s="1"/>
  <c r="Y1235" i="1" a="1"/>
  <c r="Y1235" i="1" s="1"/>
  <c r="Y1236" i="1" a="1"/>
  <c r="Y1236" i="1" s="1"/>
  <c r="Y1237" i="1" a="1"/>
  <c r="Y1237" i="1" s="1"/>
  <c r="Y1238" i="1" a="1"/>
  <c r="Y1238" i="1" s="1"/>
  <c r="Y1239" i="1" a="1"/>
  <c r="Y1239" i="1" s="1"/>
  <c r="Y1240" i="1" a="1"/>
  <c r="Y1240" i="1" s="1"/>
  <c r="Y1241" i="1" a="1"/>
  <c r="Y1241" i="1" s="1"/>
  <c r="Y1242" i="1" a="1"/>
  <c r="Y1242" i="1" s="1"/>
  <c r="Y1243" i="1" a="1"/>
  <c r="Y1243" i="1" s="1"/>
  <c r="Y1244" i="1" a="1"/>
  <c r="Y1244" i="1" s="1"/>
  <c r="Y1245" i="1" a="1"/>
  <c r="Y1245" i="1" s="1"/>
  <c r="Y1246" i="1" a="1"/>
  <c r="Y1246" i="1" s="1"/>
  <c r="Y1247" i="1" a="1"/>
  <c r="Y1247" i="1" s="1"/>
  <c r="Y1248" i="1" a="1"/>
  <c r="Y1248" i="1" s="1"/>
  <c r="Y1249" i="1" a="1"/>
  <c r="Y1249" i="1" s="1"/>
  <c r="Y1250" i="1" a="1"/>
  <c r="Y1250" i="1" s="1"/>
  <c r="Y1251" i="1" a="1"/>
  <c r="Y1251" i="1" s="1"/>
  <c r="Y1252" i="1" a="1"/>
  <c r="Y1252" i="1" s="1"/>
  <c r="Y1253" i="1" a="1"/>
  <c r="Y1253" i="1" s="1"/>
  <c r="Y1254" i="1" a="1"/>
  <c r="Y1254" i="1" s="1"/>
  <c r="Y1255" i="1" a="1"/>
  <c r="Y1255" i="1" s="1"/>
  <c r="Y1256" i="1" a="1"/>
  <c r="Y1256" i="1" s="1"/>
  <c r="Y1257" i="1" a="1"/>
  <c r="Y1257" i="1" s="1"/>
  <c r="Y1258" i="1" a="1"/>
  <c r="Y1258" i="1" s="1"/>
  <c r="Y1259" i="1" a="1"/>
  <c r="Y1259" i="1" s="1"/>
  <c r="Y1260" i="1" a="1"/>
  <c r="Y1260" i="1" s="1"/>
  <c r="Y1261" i="1" a="1"/>
  <c r="Y1261" i="1" s="1"/>
  <c r="Y1262" i="1" a="1"/>
  <c r="Y1262" i="1" s="1"/>
  <c r="Y1263" i="1" a="1"/>
  <c r="Y1263" i="1" s="1"/>
  <c r="Y1264" i="1" a="1"/>
  <c r="Y1264" i="1" s="1"/>
  <c r="Y1265" i="1" a="1"/>
  <c r="Y1265" i="1" s="1"/>
  <c r="Y1266" i="1" a="1"/>
  <c r="Y1266" i="1" s="1"/>
  <c r="Y1267" i="1" a="1"/>
  <c r="Y1267" i="1" s="1"/>
  <c r="Y1268" i="1" a="1"/>
  <c r="Y1268" i="1" s="1"/>
  <c r="Y1269" i="1" a="1"/>
  <c r="Y1269" i="1" s="1"/>
  <c r="Y1270" i="1" a="1"/>
  <c r="Y1270" i="1" s="1"/>
  <c r="Y1271" i="1" a="1"/>
  <c r="Y1271" i="1" s="1"/>
  <c r="Y1272" i="1" a="1"/>
  <c r="Y1272" i="1" s="1"/>
  <c r="Y1273" i="1" a="1"/>
  <c r="Y1273" i="1" s="1"/>
  <c r="Y1274" i="1" a="1"/>
  <c r="Y1274" i="1" s="1"/>
  <c r="Y1275" i="1" a="1"/>
  <c r="Y1275" i="1" s="1"/>
  <c r="Y1276" i="1" a="1"/>
  <c r="Y1276" i="1" s="1"/>
  <c r="Y1277" i="1" a="1"/>
  <c r="Y1277" i="1" s="1"/>
  <c r="Y1278" i="1" a="1"/>
  <c r="Y1278" i="1" s="1"/>
  <c r="Y1279" i="1" a="1"/>
  <c r="Y1279" i="1" s="1"/>
  <c r="Y1280" i="1" a="1"/>
  <c r="Y1280" i="1" s="1"/>
  <c r="Y1281" i="1" a="1"/>
  <c r="Y1281" i="1" s="1"/>
  <c r="Y1282" i="1" a="1"/>
  <c r="Y1282" i="1" s="1"/>
  <c r="Y1283" i="1" a="1"/>
  <c r="Y1283" i="1" s="1"/>
  <c r="Y1284" i="1" a="1"/>
  <c r="Y1284" i="1" s="1"/>
  <c r="Y1285" i="1" a="1"/>
  <c r="Y1285" i="1" s="1"/>
  <c r="Y1286" i="1" a="1"/>
  <c r="Y1286" i="1" s="1"/>
  <c r="Y1287" i="1" a="1"/>
  <c r="Y1287" i="1" s="1"/>
  <c r="Y1288" i="1" a="1"/>
  <c r="Y1288" i="1" s="1"/>
  <c r="Y1289" i="1" a="1"/>
  <c r="Y1289" i="1" s="1"/>
  <c r="Y1290" i="1" a="1"/>
  <c r="Y1290" i="1" s="1"/>
  <c r="Y1291" i="1" a="1"/>
  <c r="Y1291" i="1" s="1"/>
  <c r="Y1292" i="1" a="1"/>
  <c r="Y1292" i="1" s="1"/>
  <c r="Y1293" i="1" a="1"/>
  <c r="Y1293" i="1" s="1"/>
  <c r="Y1294" i="1" a="1"/>
  <c r="Y1294" i="1" s="1"/>
  <c r="Y1295" i="1" a="1"/>
  <c r="Y1295" i="1" s="1"/>
  <c r="Y1296" i="1" a="1"/>
  <c r="Y1296" i="1" s="1"/>
  <c r="Y1297" i="1" a="1"/>
  <c r="Y1297" i="1" s="1"/>
  <c r="Y1298" i="1" a="1"/>
  <c r="Y1298" i="1" s="1"/>
  <c r="Y1299" i="1" a="1"/>
  <c r="Y1299" i="1" s="1"/>
  <c r="Y1300" i="1" a="1"/>
  <c r="Y1300" i="1" s="1"/>
  <c r="Y1301" i="1" a="1"/>
  <c r="Y1301" i="1" s="1"/>
  <c r="Y1302" i="1" a="1"/>
  <c r="Y1302" i="1" s="1"/>
  <c r="Y1303" i="1" a="1"/>
  <c r="Y1303" i="1" s="1"/>
  <c r="Y1304" i="1" a="1"/>
  <c r="Y1304" i="1" s="1"/>
  <c r="Y1305" i="1" a="1"/>
  <c r="Y1305" i="1" s="1"/>
  <c r="Y1306" i="1" a="1"/>
  <c r="Y1306" i="1" s="1"/>
  <c r="Y1307" i="1" a="1"/>
  <c r="Y1307" i="1" s="1"/>
  <c r="Y1308" i="1" a="1"/>
  <c r="Y1308" i="1" s="1"/>
  <c r="Y1309" i="1" a="1"/>
  <c r="Y1309" i="1" s="1"/>
  <c r="Y1310" i="1" a="1"/>
  <c r="Y1310" i="1" s="1"/>
  <c r="Y1311" i="1" a="1"/>
  <c r="Y1311" i="1" s="1"/>
  <c r="Y1312" i="1" a="1"/>
  <c r="Y1312" i="1" s="1"/>
  <c r="Y1313" i="1" a="1"/>
  <c r="Y1313" i="1" s="1"/>
  <c r="Y1314" i="1" a="1"/>
  <c r="Y1314" i="1" s="1"/>
  <c r="Y1315" i="1" a="1"/>
  <c r="Y1315" i="1" s="1"/>
  <c r="Y1316" i="1" a="1"/>
  <c r="Y1316" i="1" s="1"/>
  <c r="Y1317" i="1" a="1"/>
  <c r="Y1317" i="1" s="1"/>
  <c r="Y1318" i="1" a="1"/>
  <c r="Y1318" i="1" s="1"/>
  <c r="Y1319" i="1" a="1"/>
  <c r="Y1319" i="1" s="1"/>
  <c r="Y1320" i="1" a="1"/>
  <c r="Y1320" i="1" s="1"/>
  <c r="Y1321" i="1" a="1"/>
  <c r="Y1321" i="1" s="1"/>
  <c r="Y1322" i="1" a="1"/>
  <c r="Y1322" i="1" s="1"/>
  <c r="Y1323" i="1" a="1"/>
  <c r="Y1323" i="1" s="1"/>
  <c r="Y1324" i="1" a="1"/>
  <c r="Y1324" i="1" s="1"/>
  <c r="Y1325" i="1" a="1"/>
  <c r="Y1325" i="1" s="1"/>
  <c r="Y1326" i="1" a="1"/>
  <c r="Y1326" i="1" s="1"/>
  <c r="Y1327" i="1" a="1"/>
  <c r="Y1327" i="1" s="1"/>
  <c r="Y1328" i="1" a="1"/>
  <c r="Y1328" i="1" s="1"/>
  <c r="Y1329" i="1" a="1"/>
  <c r="Y1329" i="1" s="1"/>
  <c r="Y1330" i="1" a="1"/>
  <c r="Y1330" i="1" s="1"/>
  <c r="Y1331" i="1" a="1"/>
  <c r="Y1331" i="1" s="1"/>
  <c r="Y1332" i="1" a="1"/>
  <c r="Y1332" i="1" s="1"/>
  <c r="Y1333" i="1" a="1"/>
  <c r="Y1333" i="1" s="1"/>
  <c r="Y1334" i="1" a="1"/>
  <c r="Y1334" i="1" s="1"/>
  <c r="Y1335" i="1" a="1"/>
  <c r="Y1335" i="1" s="1"/>
  <c r="Y1336" i="1" a="1"/>
  <c r="Y1336" i="1" s="1"/>
  <c r="Y1337" i="1" a="1"/>
  <c r="Y1337" i="1" s="1"/>
  <c r="Y1338" i="1" a="1"/>
  <c r="Y1338" i="1" s="1"/>
  <c r="Y1339" i="1" a="1"/>
  <c r="Y1339" i="1" s="1"/>
  <c r="Y1340" i="1" a="1"/>
  <c r="Y1340" i="1" s="1"/>
  <c r="Y1341" i="1" a="1"/>
  <c r="Y1341" i="1" s="1"/>
  <c r="Y1342" i="1" a="1"/>
  <c r="Y1342" i="1" s="1"/>
  <c r="Y1343" i="1" a="1"/>
  <c r="Y1343" i="1" s="1"/>
  <c r="Y1344" i="1" a="1"/>
  <c r="Y1344" i="1" s="1"/>
  <c r="Y1345" i="1" a="1"/>
  <c r="Y1345" i="1" s="1"/>
  <c r="Y1346" i="1" a="1"/>
  <c r="Y1346" i="1" s="1"/>
  <c r="Y1347" i="1" a="1"/>
  <c r="Y1347" i="1" s="1"/>
  <c r="Y1348" i="1" a="1"/>
  <c r="Y1348" i="1" s="1"/>
  <c r="Y1349" i="1" a="1"/>
  <c r="Y1349" i="1" s="1"/>
  <c r="Y1350" i="1" a="1"/>
  <c r="Y1350" i="1" s="1"/>
  <c r="Y1351" i="1" a="1"/>
  <c r="Y1351" i="1" s="1"/>
  <c r="Y1352" i="1" a="1"/>
  <c r="Y1352" i="1" s="1"/>
  <c r="Y1353" i="1" a="1"/>
  <c r="Y1353" i="1" s="1"/>
  <c r="Y1354" i="1" a="1"/>
  <c r="Y1354" i="1" s="1"/>
  <c r="Y1355" i="1" a="1"/>
  <c r="Y1355" i="1" s="1"/>
  <c r="Y1356" i="1" a="1"/>
  <c r="Y1356" i="1" s="1"/>
  <c r="Y1357" i="1" a="1"/>
  <c r="Y1357" i="1" s="1"/>
  <c r="Y1358" i="1" a="1"/>
  <c r="Y1358" i="1" s="1"/>
  <c r="Y1359" i="1" a="1"/>
  <c r="Y1359" i="1" s="1"/>
  <c r="Y1360" i="1" a="1"/>
  <c r="Y1360" i="1" s="1"/>
  <c r="Y1361" i="1" a="1"/>
  <c r="Y1361" i="1" s="1"/>
  <c r="Y1362" i="1" a="1"/>
  <c r="Y1362" i="1" s="1"/>
  <c r="Y1363" i="1" a="1"/>
  <c r="Y1363" i="1" s="1"/>
  <c r="Y1364" i="1" a="1"/>
  <c r="Y1364" i="1" s="1"/>
  <c r="Y1365" i="1" a="1"/>
  <c r="Y1365" i="1" s="1"/>
  <c r="Y1366" i="1" a="1"/>
  <c r="Y1366" i="1" s="1"/>
  <c r="Y1367" i="1" a="1"/>
  <c r="Y1367" i="1" s="1"/>
  <c r="Y1368" i="1" a="1"/>
  <c r="Y1368" i="1" s="1"/>
  <c r="Y1369" i="1" a="1"/>
  <c r="Y1369" i="1" s="1"/>
  <c r="Y1370" i="1" a="1"/>
  <c r="Y1370" i="1" s="1"/>
  <c r="Y1371" i="1" a="1"/>
  <c r="Y1371" i="1" s="1"/>
  <c r="Y1372" i="1" a="1"/>
  <c r="Y1372" i="1" s="1"/>
  <c r="Y1373" i="1" a="1"/>
  <c r="Y1373" i="1" s="1"/>
  <c r="Y1374" i="1" a="1"/>
  <c r="Y1374" i="1" s="1"/>
  <c r="Y1375" i="1" a="1"/>
  <c r="Y1375" i="1" s="1"/>
  <c r="Y1376" i="1" a="1"/>
  <c r="Y1376" i="1" s="1"/>
  <c r="Y1377" i="1" a="1"/>
  <c r="Y1377" i="1" s="1"/>
  <c r="Y1378" i="1" a="1"/>
  <c r="Y1378" i="1" s="1"/>
  <c r="Y1379" i="1" a="1"/>
  <c r="Y1379" i="1" s="1"/>
  <c r="Y1380" i="1" a="1"/>
  <c r="Y1380" i="1" s="1"/>
  <c r="Y1381" i="1" a="1"/>
  <c r="Y1381" i="1" s="1"/>
  <c r="Y1382" i="1" a="1"/>
  <c r="Y1382" i="1" s="1"/>
  <c r="Y1383" i="1" a="1"/>
  <c r="Y1383" i="1" s="1"/>
  <c r="Y1384" i="1" a="1"/>
  <c r="Y1384" i="1" s="1"/>
  <c r="Y1385" i="1" a="1"/>
  <c r="Y1385" i="1" s="1"/>
  <c r="Y1386" i="1" a="1"/>
  <c r="Y1386" i="1" s="1"/>
  <c r="Y1387" i="1" a="1"/>
  <c r="Y1387" i="1" s="1"/>
  <c r="Y1388" i="1" a="1"/>
  <c r="Y1388" i="1" s="1"/>
  <c r="Y1389" i="1" a="1"/>
  <c r="Y1389" i="1" s="1"/>
  <c r="Y1390" i="1" a="1"/>
  <c r="Y1390" i="1" s="1"/>
  <c r="Y1391" i="1" a="1"/>
  <c r="Y1391" i="1" s="1"/>
  <c r="Y1392" i="1" a="1"/>
  <c r="Y1392" i="1" s="1"/>
  <c r="Y1393" i="1" a="1"/>
  <c r="Y1393" i="1" s="1"/>
  <c r="Y1394" i="1" a="1"/>
  <c r="Y1394" i="1" s="1"/>
  <c r="Y1395" i="1" a="1"/>
  <c r="Y1395" i="1" s="1"/>
  <c r="Y1396" i="1" a="1"/>
  <c r="Y1396" i="1" s="1"/>
  <c r="Y1397" i="1" a="1"/>
  <c r="Y1397" i="1" s="1"/>
  <c r="Y1398" i="1" a="1"/>
  <c r="Y1398" i="1" s="1"/>
  <c r="Y1399" i="1" a="1"/>
  <c r="Y1399" i="1" s="1"/>
  <c r="Y1400" i="1" a="1"/>
  <c r="Y1400" i="1" s="1"/>
  <c r="Y1401" i="1" a="1"/>
  <c r="Y1401" i="1" s="1"/>
  <c r="Y1402" i="1" a="1"/>
  <c r="Y1402" i="1" s="1"/>
  <c r="Y1403" i="1" a="1"/>
  <c r="Y1403" i="1" s="1"/>
  <c r="Y1404" i="1" a="1"/>
  <c r="Y1404" i="1" s="1"/>
  <c r="Y1405" i="1" a="1"/>
  <c r="Y1405" i="1" s="1"/>
  <c r="Y1406" i="1" a="1"/>
  <c r="Y1406" i="1" s="1"/>
  <c r="Y1407" i="1" a="1"/>
  <c r="Y1407" i="1" s="1"/>
  <c r="Y1408" i="1" a="1"/>
  <c r="Y1408" i="1" s="1"/>
  <c r="Y1409" i="1" a="1"/>
  <c r="Y1409" i="1" s="1"/>
  <c r="Y1410" i="1" a="1"/>
  <c r="Y1410" i="1" s="1"/>
  <c r="Y1411" i="1" a="1"/>
  <c r="Y1411" i="1" s="1"/>
  <c r="Y1412" i="1" a="1"/>
  <c r="Y1412" i="1" s="1"/>
  <c r="Y1413" i="1" a="1"/>
  <c r="Y1413" i="1" s="1"/>
  <c r="Y1414" i="1" a="1"/>
  <c r="Y1414" i="1" s="1"/>
  <c r="Y1415" i="1" a="1"/>
  <c r="Y1415" i="1" s="1"/>
  <c r="Y1416" i="1" a="1"/>
  <c r="Y1416" i="1" s="1"/>
  <c r="Y1417" i="1" a="1"/>
  <c r="Y1417" i="1" s="1"/>
  <c r="Y1418" i="1" a="1"/>
  <c r="Y1418" i="1" s="1"/>
  <c r="Y1419" i="1" a="1"/>
  <c r="Y1419" i="1" s="1"/>
  <c r="Y1420" i="1" a="1"/>
  <c r="Y1420" i="1" s="1"/>
  <c r="Y1421" i="1" a="1"/>
  <c r="Y1421" i="1" s="1"/>
  <c r="Y1422" i="1" a="1"/>
  <c r="Y1422" i="1" s="1"/>
  <c r="Y1423" i="1" a="1"/>
  <c r="Y1423" i="1" s="1"/>
  <c r="Y1424" i="1" a="1"/>
  <c r="Y1424" i="1" s="1"/>
  <c r="Y1425" i="1" a="1"/>
  <c r="Y1425" i="1" s="1"/>
  <c r="Y1426" i="1" a="1"/>
  <c r="Y1426" i="1" s="1"/>
  <c r="Y1427" i="1" a="1"/>
  <c r="Y1427" i="1" s="1"/>
  <c r="Y1428" i="1" a="1"/>
  <c r="Y1428" i="1" s="1"/>
  <c r="Y1429" i="1" a="1"/>
  <c r="Y1429" i="1" s="1"/>
  <c r="Y1430" i="1" a="1"/>
  <c r="Y1430" i="1" s="1"/>
  <c r="Y1431" i="1" a="1"/>
  <c r="Y1431" i="1" s="1"/>
  <c r="Y1432" i="1" a="1"/>
  <c r="Y1432" i="1" s="1"/>
  <c r="Y1433" i="1" a="1"/>
  <c r="Y1433" i="1" s="1"/>
  <c r="Y1434" i="1" a="1"/>
  <c r="Y1434" i="1" s="1"/>
  <c r="Y1435" i="1" a="1"/>
  <c r="Y1435" i="1" s="1"/>
  <c r="Y1436" i="1" a="1"/>
  <c r="Y1436" i="1" s="1"/>
  <c r="Y1437" i="1" a="1"/>
  <c r="Y1437" i="1" s="1"/>
  <c r="Y1438" i="1" a="1"/>
  <c r="Y1438" i="1" s="1"/>
  <c r="Y1439" i="1" a="1"/>
  <c r="Y1439" i="1" s="1"/>
  <c r="Y1440" i="1" a="1"/>
  <c r="Y1440" i="1" s="1"/>
  <c r="Y1441" i="1" a="1"/>
  <c r="Y1441" i="1" s="1"/>
  <c r="Y1442" i="1" a="1"/>
  <c r="Y1442" i="1" s="1"/>
  <c r="Y1443" i="1" a="1"/>
  <c r="Y1443" i="1" s="1"/>
  <c r="Y1444" i="1" a="1"/>
  <c r="Y1444" i="1" s="1"/>
  <c r="Y1445" i="1" a="1"/>
  <c r="Y1445" i="1" s="1"/>
  <c r="Y1446" i="1" a="1"/>
  <c r="Y1446" i="1" s="1"/>
  <c r="Y1447" i="1" a="1"/>
  <c r="Y1447" i="1" s="1"/>
  <c r="Y1448" i="1" a="1"/>
  <c r="Y1448" i="1" s="1"/>
  <c r="Y1449" i="1" a="1"/>
  <c r="Y1449" i="1" s="1"/>
  <c r="Y1450" i="1" a="1"/>
  <c r="Y1450" i="1" s="1"/>
  <c r="Y1451" i="1" a="1"/>
  <c r="Y1451" i="1" s="1"/>
  <c r="Y1452" i="1" a="1"/>
  <c r="Y1452" i="1" s="1"/>
  <c r="Y1453" i="1" a="1"/>
  <c r="Y1453" i="1" s="1"/>
  <c r="Y1454" i="1" a="1"/>
  <c r="Y1454" i="1" s="1"/>
  <c r="Y1455" i="1" a="1"/>
  <c r="Y1455" i="1" s="1"/>
  <c r="Y1456" i="1" a="1"/>
  <c r="Y1456" i="1" s="1"/>
  <c r="Y1457" i="1" a="1"/>
  <c r="Y1457" i="1" s="1"/>
  <c r="Y1458" i="1" a="1"/>
  <c r="Y1458" i="1" s="1"/>
  <c r="Y1459" i="1" a="1"/>
  <c r="Y1459" i="1" s="1"/>
  <c r="Y1460" i="1" a="1"/>
  <c r="Y1460" i="1" s="1"/>
  <c r="Y1461" i="1" a="1"/>
  <c r="Y1461" i="1" s="1"/>
  <c r="Y1462" i="1" a="1"/>
  <c r="Y1462" i="1" s="1"/>
  <c r="Y1463" i="1" a="1"/>
  <c r="Y1463" i="1" s="1"/>
  <c r="Y1464" i="1" a="1"/>
  <c r="Y1464" i="1" s="1"/>
  <c r="Y1465" i="1" a="1"/>
  <c r="Y1465" i="1" s="1"/>
  <c r="Y1466" i="1" a="1"/>
  <c r="Y1466" i="1" s="1"/>
  <c r="Y1467" i="1" a="1"/>
  <c r="Y1467" i="1" s="1"/>
  <c r="Y1468" i="1" a="1"/>
  <c r="Y1468" i="1" s="1"/>
  <c r="Y1469" i="1" a="1"/>
  <c r="Y1469" i="1" s="1"/>
  <c r="Y1470" i="1" a="1"/>
  <c r="Y1470" i="1" s="1"/>
  <c r="Y1471" i="1" a="1"/>
  <c r="Y1471" i="1" s="1"/>
  <c r="Y1472" i="1" a="1"/>
  <c r="Y1472" i="1" s="1"/>
  <c r="Y1473" i="1" a="1"/>
  <c r="Y1473" i="1" s="1"/>
  <c r="Y1474" i="1" a="1"/>
  <c r="Y1474" i="1" s="1"/>
  <c r="Y1475" i="1" a="1"/>
  <c r="Y1475" i="1" s="1"/>
  <c r="Y1476" i="1" a="1"/>
  <c r="Y1476" i="1" s="1"/>
  <c r="Y1477" i="1" a="1"/>
  <c r="Y1477" i="1" s="1"/>
  <c r="Y1478" i="1" a="1"/>
  <c r="Y1478" i="1" s="1"/>
  <c r="Y1479" i="1" a="1"/>
  <c r="Y1479" i="1" s="1"/>
  <c r="Y1480" i="1" a="1"/>
  <c r="Y1480" i="1" s="1"/>
  <c r="Y1481" i="1" a="1"/>
  <c r="Y1481" i="1" s="1"/>
  <c r="Y1482" i="1" a="1"/>
  <c r="Y1482" i="1" s="1"/>
  <c r="Y1483" i="1" a="1"/>
  <c r="Y1483" i="1" s="1"/>
  <c r="Y1484" i="1" a="1"/>
  <c r="Y1484" i="1" s="1"/>
  <c r="Y1485" i="1" a="1"/>
  <c r="Y1485" i="1" s="1"/>
  <c r="Y1486" i="1" a="1"/>
  <c r="Y1486" i="1" s="1"/>
  <c r="Y1487" i="1" a="1"/>
  <c r="Y1487" i="1" s="1"/>
  <c r="Y1488" i="1" a="1"/>
  <c r="Y1488" i="1" s="1"/>
  <c r="Y1489" i="1" a="1"/>
  <c r="Y1489" i="1" s="1"/>
  <c r="Y1490" i="1" a="1"/>
  <c r="Y1490" i="1" s="1"/>
  <c r="Y1491" i="1" a="1"/>
  <c r="Y1491" i="1" s="1"/>
  <c r="Y1492" i="1" a="1"/>
  <c r="Y1492" i="1" s="1"/>
  <c r="Y1493" i="1" a="1"/>
  <c r="Y1493" i="1" s="1"/>
  <c r="Y1494" i="1" a="1"/>
  <c r="Y1494" i="1" s="1"/>
  <c r="Y1495" i="1" a="1"/>
  <c r="Y1495" i="1" s="1"/>
  <c r="Y1496" i="1" a="1"/>
  <c r="Y1496" i="1" s="1"/>
  <c r="Y1497" i="1" a="1"/>
  <c r="Y1497" i="1" s="1"/>
  <c r="Y1498" i="1" a="1"/>
  <c r="Y1498" i="1" s="1"/>
  <c r="Y1499" i="1" a="1"/>
  <c r="Y1499" i="1" s="1"/>
  <c r="Y1500" i="1" a="1"/>
  <c r="Y1500" i="1" s="1"/>
  <c r="Y1501" i="1" a="1"/>
  <c r="Y1501" i="1" s="1"/>
  <c r="Y1502" i="1" a="1"/>
  <c r="Y1502" i="1" s="1"/>
  <c r="Y1503" i="1" a="1"/>
  <c r="Y1503" i="1" s="1"/>
  <c r="Y1504" i="1" a="1"/>
  <c r="Y1504" i="1" s="1"/>
  <c r="Y1505" i="1" a="1"/>
  <c r="Y1505" i="1" s="1"/>
  <c r="Y1506" i="1" a="1"/>
  <c r="Y1506" i="1" s="1"/>
  <c r="Y1507" i="1" a="1"/>
  <c r="Y1507" i="1" s="1"/>
  <c r="Y1508" i="1" a="1"/>
  <c r="Y1508" i="1" s="1"/>
  <c r="Y1509" i="1" a="1"/>
  <c r="Y1509" i="1" s="1"/>
  <c r="Y1510" i="1" a="1"/>
  <c r="Y1510" i="1" s="1"/>
  <c r="Y1511" i="1" a="1"/>
  <c r="Y1511" i="1" s="1"/>
  <c r="Y1512" i="1" a="1"/>
  <c r="Y1512" i="1" s="1"/>
  <c r="Y1513" i="1" a="1"/>
  <c r="Y1513" i="1" s="1"/>
  <c r="Y1514" i="1" a="1"/>
  <c r="Y1514" i="1" s="1"/>
  <c r="Y1515" i="1" a="1"/>
  <c r="Y1515" i="1" s="1"/>
  <c r="Y1516" i="1" a="1"/>
  <c r="Y1516" i="1" s="1"/>
  <c r="Y1517" i="1" a="1"/>
  <c r="Y1517" i="1" s="1"/>
  <c r="Y1518" i="1" a="1"/>
  <c r="Y1518" i="1" s="1"/>
  <c r="Y1519" i="1" a="1"/>
  <c r="Y1519" i="1" s="1"/>
  <c r="Y1520" i="1" a="1"/>
  <c r="Y1520" i="1" s="1"/>
  <c r="Y1521" i="1" a="1"/>
  <c r="Y1521" i="1" s="1"/>
  <c r="Y1522" i="1" a="1"/>
  <c r="Y1522" i="1" s="1"/>
  <c r="Y1523" i="1" a="1"/>
  <c r="Y1523" i="1" s="1"/>
  <c r="Y1524" i="1" a="1"/>
  <c r="Y1524" i="1" s="1"/>
  <c r="Y1525" i="1" a="1"/>
  <c r="Y1525" i="1" s="1"/>
  <c r="Y1526" i="1" a="1"/>
  <c r="Y1526" i="1" s="1"/>
  <c r="Y1527" i="1" a="1"/>
  <c r="Y1527" i="1" s="1"/>
  <c r="Y1528" i="1" a="1"/>
  <c r="Y1528" i="1" s="1"/>
  <c r="Y1529" i="1" a="1"/>
  <c r="Y1529" i="1" s="1"/>
  <c r="Y1530" i="1" a="1"/>
  <c r="Y1530" i="1" s="1"/>
  <c r="Y1531" i="1" a="1"/>
  <c r="Y1531" i="1" s="1"/>
  <c r="Y1532" i="1" a="1"/>
  <c r="Y1532" i="1" s="1"/>
  <c r="Y1533" i="1" a="1"/>
  <c r="Y1533" i="1" s="1"/>
  <c r="Y1534" i="1" a="1"/>
  <c r="Y1534" i="1" s="1"/>
  <c r="Y1535" i="1" a="1"/>
  <c r="Y1535" i="1" s="1"/>
  <c r="Y1536" i="1" a="1"/>
  <c r="Y1536" i="1" s="1"/>
  <c r="Y1537" i="1" a="1"/>
  <c r="Y1537" i="1" s="1"/>
  <c r="Y1538" i="1" a="1"/>
  <c r="Y1538" i="1" s="1"/>
  <c r="Y1539" i="1" a="1"/>
  <c r="Y1539" i="1" s="1"/>
  <c r="Y1540" i="1" a="1"/>
  <c r="Y1540" i="1" s="1"/>
  <c r="Y1541" i="1" a="1"/>
  <c r="Y1541" i="1" s="1"/>
  <c r="Y1542" i="1" a="1"/>
  <c r="Y1542" i="1" s="1"/>
  <c r="Y1543" i="1" a="1"/>
  <c r="Y1543" i="1" s="1"/>
  <c r="Y1544" i="1" a="1"/>
  <c r="Y1544" i="1" s="1"/>
  <c r="Y1545" i="1" a="1"/>
  <c r="Y1545" i="1" s="1"/>
  <c r="Y1546" i="1" a="1"/>
  <c r="Y1546" i="1" s="1"/>
  <c r="Y1547" i="1" a="1"/>
  <c r="Y1547" i="1" s="1"/>
  <c r="Y1548" i="1" a="1"/>
  <c r="Y1548" i="1" s="1"/>
  <c r="Y1549" i="1" a="1"/>
  <c r="Y1549" i="1" s="1"/>
  <c r="Y1550" i="1" a="1"/>
  <c r="Y1550" i="1" s="1"/>
  <c r="Y1551" i="1" a="1"/>
  <c r="Y1551" i="1" s="1"/>
  <c r="Y1552" i="1" a="1"/>
  <c r="Y1552" i="1" s="1"/>
  <c r="Y1553" i="1" a="1"/>
  <c r="Y1553" i="1" s="1"/>
  <c r="Y1554" i="1" a="1"/>
  <c r="Y1554" i="1" s="1"/>
  <c r="Y1555" i="1" a="1"/>
  <c r="Y1555" i="1" s="1"/>
  <c r="Y1556" i="1" a="1"/>
  <c r="Y1556" i="1" s="1"/>
  <c r="Y1557" i="1" a="1"/>
  <c r="Y1557" i="1" s="1"/>
  <c r="Y1558" i="1" a="1"/>
  <c r="Y1558" i="1" s="1"/>
  <c r="Y1559" i="1" a="1"/>
  <c r="Y1559" i="1" s="1"/>
  <c r="Y1560" i="1" a="1"/>
  <c r="Y1560" i="1" s="1"/>
  <c r="Y1561" i="1" a="1"/>
  <c r="Y1561" i="1" s="1"/>
  <c r="Y1562" i="1" a="1"/>
  <c r="Y1562" i="1" s="1"/>
  <c r="Y1563" i="1" a="1"/>
  <c r="Y1563" i="1" s="1"/>
  <c r="Y1564" i="1" a="1"/>
  <c r="Y1564" i="1" s="1"/>
  <c r="Y1565" i="1" a="1"/>
  <c r="Y1565" i="1" s="1"/>
  <c r="Y1566" i="1" a="1"/>
  <c r="Y1566" i="1" s="1"/>
  <c r="Y1567" i="1" a="1"/>
  <c r="Y1567" i="1" s="1"/>
  <c r="Y1568" i="1" a="1"/>
  <c r="Y1568" i="1" s="1"/>
  <c r="Y1569" i="1" a="1"/>
  <c r="Y1569" i="1" s="1"/>
  <c r="Y1570" i="1" a="1"/>
  <c r="Y1570" i="1" s="1"/>
  <c r="Y1571" i="1" a="1"/>
  <c r="Y1571" i="1" s="1"/>
  <c r="Y1572" i="1" a="1"/>
  <c r="Y1572" i="1" s="1"/>
  <c r="Y1573" i="1" a="1"/>
  <c r="Y1573" i="1" s="1"/>
  <c r="Y1574" i="1" a="1"/>
  <c r="Y1574" i="1" s="1"/>
  <c r="Y1575" i="1" a="1"/>
  <c r="Y1575" i="1" s="1"/>
  <c r="Y1576" i="1" a="1"/>
  <c r="Y1576" i="1" s="1"/>
  <c r="Y1577" i="1" a="1"/>
  <c r="Y1577" i="1" s="1"/>
  <c r="Y1578" i="1" a="1"/>
  <c r="Y1578" i="1" s="1"/>
  <c r="Y1579" i="1" a="1"/>
  <c r="Y1579" i="1" s="1"/>
  <c r="Y1580" i="1" a="1"/>
  <c r="Y1580" i="1" s="1"/>
  <c r="Y1581" i="1" a="1"/>
  <c r="Y1581" i="1" s="1"/>
  <c r="Y1582" i="1" a="1"/>
  <c r="Y1582" i="1" s="1"/>
  <c r="Y1583" i="1" a="1"/>
  <c r="Y1583" i="1" s="1"/>
  <c r="Y1584" i="1" a="1"/>
  <c r="Y1584" i="1" s="1"/>
  <c r="Y1585" i="1" a="1"/>
  <c r="Y1585" i="1" s="1"/>
  <c r="Y1586" i="1" a="1"/>
  <c r="Y1586" i="1" s="1"/>
  <c r="Y1587" i="1" a="1"/>
  <c r="Y1587" i="1" s="1"/>
  <c r="Y1588" i="1" a="1"/>
  <c r="Y1588" i="1" s="1"/>
  <c r="Y1589" i="1" a="1"/>
  <c r="Y1589" i="1" s="1"/>
  <c r="Y1590" i="1" a="1"/>
  <c r="Y1590" i="1" s="1"/>
  <c r="Y1591" i="1" a="1"/>
  <c r="Y1591" i="1" s="1"/>
  <c r="Y1592" i="1" a="1"/>
  <c r="Y1592" i="1" s="1"/>
  <c r="Y1593" i="1" a="1"/>
  <c r="Y1593" i="1" s="1"/>
  <c r="Y1594" i="1" a="1"/>
  <c r="Y1594" i="1" s="1"/>
  <c r="Y1595" i="1" a="1"/>
  <c r="Y1595" i="1" s="1"/>
  <c r="Y1596" i="1" a="1"/>
  <c r="Y1596" i="1" s="1"/>
  <c r="Y1597" i="1" a="1"/>
  <c r="Y1597" i="1" s="1"/>
  <c r="Y1598" i="1" a="1"/>
  <c r="Y1598" i="1" s="1"/>
  <c r="Y1599" i="1" a="1"/>
  <c r="Y1599" i="1" s="1"/>
  <c r="Y1600" i="1" a="1"/>
  <c r="Y1600" i="1" s="1"/>
  <c r="Y1601" i="1" a="1"/>
  <c r="Y1601" i="1" s="1"/>
  <c r="Y1602" i="1" a="1"/>
  <c r="Y1602" i="1" s="1"/>
  <c r="Y1603" i="1" a="1"/>
  <c r="Y1603" i="1" s="1"/>
  <c r="Y1604" i="1" a="1"/>
  <c r="Y1604" i="1" s="1"/>
  <c r="Y1605" i="1" a="1"/>
  <c r="Y1605" i="1" s="1"/>
  <c r="Y1606" i="1" a="1"/>
  <c r="Y1606" i="1" s="1"/>
  <c r="Y1607" i="1" a="1"/>
  <c r="Y1607" i="1" s="1"/>
  <c r="Y1608" i="1" a="1"/>
  <c r="Y1608" i="1" s="1"/>
  <c r="Y1609" i="1" a="1"/>
  <c r="Y1609" i="1" s="1"/>
  <c r="Y1610" i="1" a="1"/>
  <c r="Y1610" i="1" s="1"/>
  <c r="Y1611" i="1" a="1"/>
  <c r="Y1611" i="1" s="1"/>
  <c r="Y1612" i="1" a="1"/>
  <c r="Y1612" i="1" s="1"/>
  <c r="Y1613" i="1" a="1"/>
  <c r="Y1613" i="1" s="1"/>
  <c r="Y1614" i="1" a="1"/>
  <c r="Y1614" i="1" s="1"/>
  <c r="Y1615" i="1" a="1"/>
  <c r="Y1615" i="1" s="1"/>
  <c r="Y1616" i="1" a="1"/>
  <c r="Y1616" i="1" s="1"/>
  <c r="Y1617" i="1" a="1"/>
  <c r="Y1617" i="1" s="1"/>
  <c r="Y1618" i="1" a="1"/>
  <c r="Y1618" i="1" s="1"/>
  <c r="Y1619" i="1" a="1"/>
  <c r="Y1619" i="1" s="1"/>
  <c r="Y1620" i="1" a="1"/>
  <c r="Y1620" i="1" s="1"/>
  <c r="Y1621" i="1" a="1"/>
  <c r="Y1621" i="1" s="1"/>
  <c r="Y1622" i="1" a="1"/>
  <c r="Y1622" i="1" s="1"/>
  <c r="Y1623" i="1" a="1"/>
  <c r="Y1623" i="1" s="1"/>
  <c r="Y1624" i="1" a="1"/>
  <c r="Y1624" i="1" s="1"/>
  <c r="Y1625" i="1" a="1"/>
  <c r="Y1625" i="1" s="1"/>
  <c r="Y1626" i="1" a="1"/>
  <c r="Y1626" i="1" s="1"/>
  <c r="Y1627" i="1" a="1"/>
  <c r="Y1627" i="1" s="1"/>
  <c r="Y1628" i="1" a="1"/>
  <c r="Y1628" i="1" s="1"/>
  <c r="Y1629" i="1" a="1"/>
  <c r="Y1629" i="1" s="1"/>
  <c r="Y1630" i="1" a="1"/>
  <c r="Y1630" i="1" s="1"/>
  <c r="Y1631" i="1" a="1"/>
  <c r="Y1631" i="1" s="1"/>
  <c r="Y1632" i="1" a="1"/>
  <c r="Y1632" i="1" s="1"/>
  <c r="Y1633" i="1" a="1"/>
  <c r="Y1633" i="1" s="1"/>
  <c r="Y1634" i="1" a="1"/>
  <c r="Y1634" i="1" s="1"/>
  <c r="Y1635" i="1" a="1"/>
  <c r="Y1635" i="1" s="1"/>
  <c r="Y1636" i="1" a="1"/>
  <c r="Y1636" i="1" s="1"/>
  <c r="Y1637" i="1" a="1"/>
  <c r="Y1637" i="1" s="1"/>
  <c r="Y1638" i="1" a="1"/>
  <c r="Y1638" i="1" s="1"/>
  <c r="Y1639" i="1" a="1"/>
  <c r="Y1639" i="1" s="1"/>
  <c r="Y1640" i="1" a="1"/>
  <c r="Y1640" i="1" s="1"/>
  <c r="Y1641" i="1" a="1"/>
  <c r="Y1641" i="1" s="1"/>
  <c r="Y1642" i="1" a="1"/>
  <c r="Y1642" i="1" s="1"/>
  <c r="Y1643" i="1" a="1"/>
  <c r="Y1643" i="1" s="1"/>
  <c r="Y1644" i="1" a="1"/>
  <c r="Y1644" i="1" s="1"/>
  <c r="Y1645" i="1" a="1"/>
  <c r="Y1645" i="1" s="1"/>
  <c r="Y1646" i="1" a="1"/>
  <c r="Y1646" i="1" s="1"/>
  <c r="Y1647" i="1" a="1"/>
  <c r="Y1647" i="1" s="1"/>
  <c r="Y1648" i="1" a="1"/>
  <c r="Y1648" i="1" s="1"/>
  <c r="Y1649" i="1" a="1"/>
  <c r="Y1649" i="1" s="1"/>
  <c r="Y1650" i="1" a="1"/>
  <c r="Y1650" i="1" s="1"/>
  <c r="Y1651" i="1" a="1"/>
  <c r="Y1651" i="1" s="1"/>
  <c r="Y1652" i="1" a="1"/>
  <c r="Y1652" i="1" s="1"/>
  <c r="Y1653" i="1" a="1"/>
  <c r="Y1653" i="1" s="1"/>
  <c r="Y1654" i="1" a="1"/>
  <c r="Y1654" i="1" s="1"/>
  <c r="Y1655" i="1" a="1"/>
  <c r="Y1655" i="1" s="1"/>
  <c r="Y1656" i="1" a="1"/>
  <c r="Y1656" i="1" s="1"/>
  <c r="Y1657" i="1" a="1"/>
  <c r="Y1657" i="1" s="1"/>
  <c r="Y1658" i="1" a="1"/>
  <c r="Y1658" i="1" s="1"/>
  <c r="Y1659" i="1" a="1"/>
  <c r="Y1659" i="1" s="1"/>
  <c r="Y1660" i="1" a="1"/>
  <c r="Y1660" i="1" s="1"/>
  <c r="Y1661" i="1" a="1"/>
  <c r="Y1661" i="1" s="1"/>
  <c r="Y1662" i="1" a="1"/>
  <c r="Y1662" i="1" s="1"/>
  <c r="Y1663" i="1" a="1"/>
  <c r="Y1663" i="1" s="1"/>
  <c r="Y1664" i="1" a="1"/>
  <c r="Y1664" i="1" s="1"/>
  <c r="Y1665" i="1" a="1"/>
  <c r="Y1665" i="1" s="1"/>
  <c r="Y1666" i="1" a="1"/>
  <c r="Y1666" i="1" s="1"/>
  <c r="Y1667" i="1" a="1"/>
  <c r="Y1667" i="1" s="1"/>
  <c r="Y1668" i="1" a="1"/>
  <c r="Y1668" i="1" s="1"/>
  <c r="Y1669" i="1" a="1"/>
  <c r="Y1669" i="1" s="1"/>
  <c r="Y1670" i="1" a="1"/>
  <c r="Y1670" i="1" s="1"/>
  <c r="Y1671" i="1" a="1"/>
  <c r="Y1671" i="1" s="1"/>
  <c r="Y1672" i="1" a="1"/>
  <c r="Y1672" i="1" s="1"/>
  <c r="Y1673" i="1" a="1"/>
  <c r="Y1673" i="1" s="1"/>
  <c r="Y1674" i="1" a="1"/>
  <c r="Y1674" i="1" s="1"/>
  <c r="Y1675" i="1" a="1"/>
  <c r="Y1675" i="1" s="1"/>
  <c r="Y1676" i="1" a="1"/>
  <c r="Y1676" i="1" s="1"/>
  <c r="Y1677" i="1" a="1"/>
  <c r="Y1677" i="1" s="1"/>
  <c r="Y1678" i="1" a="1"/>
  <c r="Y1678" i="1" s="1"/>
  <c r="Y1679" i="1" a="1"/>
  <c r="Y1679" i="1" s="1"/>
  <c r="Y1680" i="1" a="1"/>
  <c r="Y1680" i="1" s="1"/>
  <c r="Y1681" i="1" a="1"/>
  <c r="Y1681" i="1" s="1"/>
  <c r="Y1682" i="1" a="1"/>
  <c r="Y1682" i="1" s="1"/>
  <c r="Y1683" i="1" a="1"/>
  <c r="Y1683" i="1" s="1"/>
  <c r="Y1684" i="1" a="1"/>
  <c r="Y1684" i="1" s="1"/>
  <c r="Y1685" i="1" a="1"/>
  <c r="Y1685" i="1" s="1"/>
  <c r="Y1686" i="1" a="1"/>
  <c r="Y1686" i="1" s="1"/>
  <c r="Y1687" i="1" a="1"/>
  <c r="Y1687" i="1" s="1"/>
  <c r="Y1688" i="1" a="1"/>
  <c r="Y1688" i="1" s="1"/>
  <c r="Y1689" i="1" a="1"/>
  <c r="Y1689" i="1" s="1"/>
  <c r="Y1690" i="1" a="1"/>
  <c r="Y1690" i="1" s="1"/>
  <c r="Y1691" i="1" a="1"/>
  <c r="Y1691" i="1" s="1"/>
  <c r="Y1692" i="1" a="1"/>
  <c r="Y1692" i="1" s="1"/>
  <c r="Y1693" i="1" a="1"/>
  <c r="Y1693" i="1" s="1"/>
  <c r="Y1694" i="1" a="1"/>
  <c r="Y1694" i="1" s="1"/>
  <c r="Y1695" i="1" a="1"/>
  <c r="Y1695" i="1" s="1"/>
  <c r="Y1696" i="1" a="1"/>
  <c r="Y1696" i="1" s="1"/>
  <c r="Y1697" i="1" a="1"/>
  <c r="Y1697" i="1" s="1"/>
  <c r="Y1698" i="1" a="1"/>
  <c r="Y1698" i="1" s="1"/>
  <c r="Y1699" i="1" a="1"/>
  <c r="Y1699" i="1" s="1"/>
  <c r="Y1700" i="1" a="1"/>
  <c r="Y1700" i="1" s="1"/>
  <c r="Y1701" i="1" a="1"/>
  <c r="Y1701" i="1" s="1"/>
  <c r="Y1702" i="1" a="1"/>
  <c r="Y1702" i="1" s="1"/>
  <c r="Y1703" i="1" a="1"/>
  <c r="Y1703" i="1" s="1"/>
  <c r="Y1704" i="1" a="1"/>
  <c r="Y1704" i="1" s="1"/>
  <c r="Y1705" i="1" a="1"/>
  <c r="Y1705" i="1" s="1"/>
  <c r="Y1706" i="1" a="1"/>
  <c r="Y1706" i="1" s="1"/>
  <c r="Y1707" i="1" a="1"/>
  <c r="Y1707" i="1" s="1"/>
  <c r="Y1708" i="1" a="1"/>
  <c r="Y1708" i="1" s="1"/>
  <c r="Y1709" i="1" a="1"/>
  <c r="Y1709" i="1" s="1"/>
  <c r="Y1710" i="1" a="1"/>
  <c r="Y1710" i="1" s="1"/>
  <c r="Y1711" i="1" a="1"/>
  <c r="Y1711" i="1" s="1"/>
  <c r="Y1712" i="1" a="1"/>
  <c r="Y1712" i="1" s="1"/>
  <c r="Y1713" i="1" a="1"/>
  <c r="Y1713" i="1" s="1"/>
  <c r="Y1714" i="1" a="1"/>
  <c r="Y1714" i="1" s="1"/>
  <c r="Y1715" i="1" a="1"/>
  <c r="Y1715" i="1" s="1"/>
  <c r="Y1716" i="1" a="1"/>
  <c r="Y1716" i="1" s="1"/>
  <c r="Y1717" i="1" a="1"/>
  <c r="Y1717" i="1" s="1"/>
  <c r="Y1718" i="1" a="1"/>
  <c r="Y1718" i="1" s="1"/>
  <c r="Y1719" i="1" a="1"/>
  <c r="Y1719" i="1" s="1"/>
  <c r="Y1720" i="1" a="1"/>
  <c r="Y1720" i="1" s="1"/>
  <c r="Y1721" i="1" a="1"/>
  <c r="Y1721" i="1" s="1"/>
  <c r="Y1722" i="1" a="1"/>
  <c r="Y1722" i="1" s="1"/>
  <c r="Y1723" i="1" a="1"/>
  <c r="Y1723" i="1" s="1"/>
  <c r="Y1724" i="1" a="1"/>
  <c r="Y1724" i="1" s="1"/>
  <c r="Y1725" i="1" a="1"/>
  <c r="Y1725" i="1" s="1"/>
  <c r="Y1726" i="1" a="1"/>
  <c r="Y1726" i="1" s="1"/>
  <c r="Y1727" i="1" a="1"/>
  <c r="Y1727" i="1" s="1"/>
  <c r="Y1728" i="1" a="1"/>
  <c r="Y1728" i="1" s="1"/>
  <c r="Y1729" i="1" a="1"/>
  <c r="Y1729" i="1" s="1"/>
  <c r="Y1730" i="1" a="1"/>
  <c r="Y1730" i="1" s="1"/>
  <c r="Y1731" i="1" a="1"/>
  <c r="Y1731" i="1" s="1"/>
  <c r="Y1732" i="1" a="1"/>
  <c r="Y1732" i="1" s="1"/>
  <c r="Y1733" i="1" a="1"/>
  <c r="Y1733" i="1" s="1"/>
  <c r="Y1734" i="1" a="1"/>
  <c r="Y1734" i="1" s="1"/>
  <c r="Y1735" i="1" a="1"/>
  <c r="Y1735" i="1" s="1"/>
  <c r="Y1736" i="1" a="1"/>
  <c r="Y1736" i="1" s="1"/>
  <c r="Y1737" i="1" a="1"/>
  <c r="Y1737" i="1" s="1"/>
  <c r="Y1738" i="1" a="1"/>
  <c r="Y1738" i="1" s="1"/>
  <c r="Y1739" i="1" a="1"/>
  <c r="Y1739" i="1" s="1"/>
  <c r="Y1740" i="1" a="1"/>
  <c r="Y1740" i="1" s="1"/>
  <c r="Y1741" i="1" a="1"/>
  <c r="Y1741" i="1" s="1"/>
  <c r="Y1742" i="1" a="1"/>
  <c r="Y1742" i="1" s="1"/>
  <c r="Y1743" i="1" a="1"/>
  <c r="Y1743" i="1" s="1"/>
  <c r="Y1744" i="1" a="1"/>
  <c r="Y1744" i="1" s="1"/>
  <c r="Y1745" i="1" a="1"/>
  <c r="Y1745" i="1" s="1"/>
  <c r="Y1746" i="1" a="1"/>
  <c r="Y1746" i="1" s="1"/>
  <c r="Y1747" i="1" a="1"/>
  <c r="Y1747" i="1" s="1"/>
  <c r="Y1748" i="1" a="1"/>
  <c r="Y1748" i="1" s="1"/>
  <c r="Y1749" i="1" a="1"/>
  <c r="Y1749" i="1" s="1"/>
  <c r="Y1750" i="1" a="1"/>
  <c r="Y1750" i="1" s="1"/>
  <c r="Y1751" i="1" a="1"/>
  <c r="Y1751" i="1" s="1"/>
  <c r="Y1752" i="1" a="1"/>
  <c r="Y1752" i="1" s="1"/>
  <c r="Y1753" i="1" a="1"/>
  <c r="Y1753" i="1" s="1"/>
  <c r="Y1754" i="1" a="1"/>
  <c r="Y1754" i="1" s="1"/>
  <c r="Y1755" i="1" a="1"/>
  <c r="Y1755" i="1" s="1"/>
  <c r="Y1756" i="1" a="1"/>
  <c r="Y1756" i="1" s="1"/>
  <c r="Y1757" i="1" a="1"/>
  <c r="Y1757" i="1" s="1"/>
  <c r="Y1758" i="1" a="1"/>
  <c r="Y1758" i="1" s="1"/>
  <c r="Y1759" i="1" a="1"/>
  <c r="Y1759" i="1" s="1"/>
  <c r="Y1760" i="1" a="1"/>
  <c r="Y1760" i="1" s="1"/>
  <c r="Y1761" i="1" a="1"/>
  <c r="Y1761" i="1" s="1"/>
  <c r="Y1762" i="1" a="1"/>
  <c r="Y1762" i="1" s="1"/>
  <c r="Y1763" i="1" a="1"/>
  <c r="Y1763" i="1" s="1"/>
  <c r="Y1764" i="1" a="1"/>
  <c r="Y1764" i="1" s="1"/>
  <c r="Y1765" i="1" a="1"/>
  <c r="Y1765" i="1" s="1"/>
  <c r="Y1766" i="1" a="1"/>
  <c r="Y1766" i="1" s="1"/>
  <c r="Y1767" i="1" a="1"/>
  <c r="Y1767" i="1" s="1"/>
  <c r="Y1768" i="1" a="1"/>
  <c r="Y1768" i="1" s="1"/>
  <c r="Y1769" i="1" a="1"/>
  <c r="Y1769" i="1" s="1"/>
  <c r="Y1770" i="1" a="1"/>
  <c r="Y1770" i="1" s="1"/>
  <c r="Y1771" i="1" a="1"/>
  <c r="Y1771" i="1" s="1"/>
  <c r="Y1772" i="1" a="1"/>
  <c r="Y1772" i="1" s="1"/>
  <c r="Y1773" i="1" a="1"/>
  <c r="Y1773" i="1" s="1"/>
  <c r="Y1774" i="1" a="1"/>
  <c r="Y1774" i="1" s="1"/>
  <c r="Y1775" i="1" a="1"/>
  <c r="Y1775" i="1" s="1"/>
  <c r="Y1776" i="1" a="1"/>
  <c r="Y1776" i="1" s="1"/>
  <c r="Y1777" i="1" a="1"/>
  <c r="Y1777" i="1" s="1"/>
  <c r="Y1778" i="1" a="1"/>
  <c r="Y1778" i="1" s="1"/>
  <c r="Y1779" i="1" a="1"/>
  <c r="Y1779" i="1" s="1"/>
  <c r="Y1780" i="1" a="1"/>
  <c r="Y1780" i="1" s="1"/>
  <c r="Y1781" i="1" a="1"/>
  <c r="Y1781" i="1" s="1"/>
  <c r="Y1782" i="1" a="1"/>
  <c r="Y1782" i="1" s="1"/>
  <c r="Y1783" i="1" a="1"/>
  <c r="Y1783" i="1" s="1"/>
  <c r="Y1784" i="1" a="1"/>
  <c r="Y1784" i="1" s="1"/>
  <c r="Y1785" i="1" a="1"/>
  <c r="Y1785" i="1" s="1"/>
  <c r="Y1786" i="1" a="1"/>
  <c r="Y1786" i="1" s="1"/>
  <c r="Y1787" i="1" a="1"/>
  <c r="Y1787" i="1" s="1"/>
  <c r="Y1788" i="1" a="1"/>
  <c r="Y1788" i="1" s="1"/>
  <c r="Y1789" i="1" a="1"/>
  <c r="Y1789" i="1" s="1"/>
  <c r="Y1790" i="1" a="1"/>
  <c r="Y1790" i="1" s="1"/>
  <c r="Y1791" i="1" a="1"/>
  <c r="Y1791" i="1" s="1"/>
  <c r="Y1792" i="1" a="1"/>
  <c r="Y1792" i="1" s="1"/>
  <c r="Y1793" i="1" a="1"/>
  <c r="Y1793" i="1" s="1"/>
  <c r="Y1794" i="1" a="1"/>
  <c r="Y1794" i="1" s="1"/>
  <c r="Y1795" i="1" a="1"/>
  <c r="Y1795" i="1" s="1"/>
  <c r="Y1796" i="1" a="1"/>
  <c r="Y1796" i="1" s="1"/>
  <c r="Y1797" i="1" a="1"/>
  <c r="Y1797" i="1" s="1"/>
  <c r="Y1798" i="1" a="1"/>
  <c r="Y1798" i="1" s="1"/>
  <c r="Y1799" i="1" a="1"/>
  <c r="Y1799" i="1" s="1"/>
  <c r="Y1800" i="1" a="1"/>
  <c r="Y1800" i="1" s="1"/>
  <c r="Y1801" i="1" a="1"/>
  <c r="Y1801" i="1" s="1"/>
  <c r="Y1802" i="1" a="1"/>
  <c r="Y1802" i="1" s="1"/>
  <c r="Y1803" i="1" a="1"/>
  <c r="Y1803" i="1" s="1"/>
  <c r="Y1804" i="1" a="1"/>
  <c r="Y1804" i="1" s="1"/>
  <c r="Y1805" i="1" a="1"/>
  <c r="Y1805" i="1" s="1"/>
  <c r="Y1806" i="1" a="1"/>
  <c r="Y1806" i="1" s="1"/>
  <c r="Y1807" i="1" a="1"/>
  <c r="Y1807" i="1" s="1"/>
  <c r="Y1808" i="1" a="1"/>
  <c r="Y1808" i="1" s="1"/>
  <c r="Y1809" i="1" a="1"/>
  <c r="Y1809" i="1" s="1"/>
  <c r="Y1810" i="1" a="1"/>
  <c r="Y1810" i="1" s="1"/>
  <c r="Y1811" i="1" a="1"/>
  <c r="Y1811" i="1" s="1"/>
  <c r="Y1812" i="1" a="1"/>
  <c r="Y1812" i="1" s="1"/>
  <c r="Y1813" i="1" a="1"/>
  <c r="Y1813" i="1" s="1"/>
  <c r="Y1814" i="1" a="1"/>
  <c r="Y1814" i="1" s="1"/>
  <c r="Y1815" i="1" a="1"/>
  <c r="Y1815" i="1" s="1"/>
  <c r="Y1816" i="1" a="1"/>
  <c r="Y1816" i="1" s="1"/>
  <c r="Y1817" i="1" a="1"/>
  <c r="Y1817" i="1" s="1"/>
  <c r="Y1818" i="1" a="1"/>
  <c r="Y1818" i="1" s="1"/>
  <c r="Y1819" i="1" a="1"/>
  <c r="Y1819" i="1" s="1"/>
  <c r="Y1820" i="1" a="1"/>
  <c r="Y1820" i="1" s="1"/>
  <c r="Y1821" i="1" a="1"/>
  <c r="Y1821" i="1" s="1"/>
  <c r="Y1822" i="1" a="1"/>
  <c r="Y1822" i="1" s="1"/>
  <c r="Y1823" i="1" a="1"/>
  <c r="Y1823" i="1" s="1"/>
  <c r="Y1824" i="1" a="1"/>
  <c r="Y1824" i="1" s="1"/>
  <c r="Y1825" i="1" a="1"/>
  <c r="Y1825" i="1" s="1"/>
  <c r="Y1826" i="1" a="1"/>
  <c r="Y1826" i="1" s="1"/>
  <c r="Y1827" i="1" a="1"/>
  <c r="Y1827" i="1" s="1"/>
  <c r="Y1828" i="1" a="1"/>
  <c r="Y1828" i="1" s="1"/>
  <c r="Y1829" i="1" a="1"/>
  <c r="Y1829" i="1" s="1"/>
  <c r="Y1830" i="1" a="1"/>
  <c r="Y1830" i="1" s="1"/>
  <c r="Y1831" i="1" a="1"/>
  <c r="Y1831" i="1" s="1"/>
  <c r="Y1832" i="1" a="1"/>
  <c r="Y1832" i="1" s="1"/>
  <c r="Y1833" i="1" a="1"/>
  <c r="Y1833" i="1" s="1"/>
  <c r="Y1834" i="1" a="1"/>
  <c r="Y1834" i="1" s="1"/>
  <c r="Y1835" i="1" a="1"/>
  <c r="Y1835" i="1" s="1"/>
  <c r="Y1836" i="1" a="1"/>
  <c r="Y1836" i="1" s="1"/>
  <c r="Y1837" i="1" a="1"/>
  <c r="Y1837" i="1" s="1"/>
  <c r="Y1838" i="1" a="1"/>
  <c r="Y1838" i="1" s="1"/>
  <c r="Y1839" i="1" a="1"/>
  <c r="Y1839" i="1" s="1"/>
  <c r="Y1840" i="1" a="1"/>
  <c r="Y1840" i="1" s="1"/>
  <c r="Y1841" i="1" a="1"/>
  <c r="Y1841" i="1" s="1"/>
  <c r="Y1842" i="1" a="1"/>
  <c r="Y1842" i="1" s="1"/>
  <c r="Y1843" i="1" a="1"/>
  <c r="Y1843" i="1" s="1"/>
  <c r="Y1844" i="1" a="1"/>
  <c r="Y1844" i="1" s="1"/>
  <c r="Y1845" i="1" a="1"/>
  <c r="Y1845" i="1" s="1"/>
  <c r="Y1846" i="1" a="1"/>
  <c r="Y1846" i="1" s="1"/>
  <c r="Y1847" i="1" a="1"/>
  <c r="Y1847" i="1" s="1"/>
  <c r="Y1848" i="1" a="1"/>
  <c r="Y1848" i="1" s="1"/>
  <c r="Y1849" i="1" a="1"/>
  <c r="Y1849" i="1" s="1"/>
  <c r="Y1850" i="1" a="1"/>
  <c r="Y1850" i="1" s="1"/>
  <c r="Y1851" i="1" a="1"/>
  <c r="Y1851" i="1" s="1"/>
  <c r="Y1852" i="1" a="1"/>
  <c r="Y1852" i="1" s="1"/>
  <c r="Y1853" i="1" a="1"/>
  <c r="Y1853" i="1" s="1"/>
  <c r="Y1854" i="1" a="1"/>
  <c r="Y1854" i="1" s="1"/>
  <c r="Y1855" i="1" a="1"/>
  <c r="Y1855" i="1" s="1"/>
  <c r="Y1856" i="1" a="1"/>
  <c r="Y1856" i="1" s="1"/>
  <c r="Y1857" i="1" a="1"/>
  <c r="Y1857" i="1" s="1"/>
  <c r="Y1858" i="1" a="1"/>
  <c r="Y1858" i="1" s="1"/>
  <c r="Y1859" i="1" a="1"/>
  <c r="Y1859" i="1" s="1"/>
  <c r="Y1860" i="1" a="1"/>
  <c r="Y1860" i="1" s="1"/>
  <c r="Y1861" i="1" a="1"/>
  <c r="Y1861" i="1" s="1"/>
  <c r="Y1862" i="1" a="1"/>
  <c r="Y1862" i="1" s="1"/>
  <c r="Y1863" i="1" a="1"/>
  <c r="Y1863" i="1" s="1"/>
  <c r="Y1864" i="1" a="1"/>
  <c r="Y1864" i="1" s="1"/>
  <c r="Y1865" i="1" a="1"/>
  <c r="Y1865" i="1" s="1"/>
  <c r="Y1866" i="1" a="1"/>
  <c r="Y1866" i="1" s="1"/>
  <c r="Y1867" i="1" a="1"/>
  <c r="Y1867" i="1" s="1"/>
  <c r="Y1868" i="1" a="1"/>
  <c r="Y1868" i="1" s="1"/>
  <c r="Y1869" i="1" a="1"/>
  <c r="Y1869" i="1" s="1"/>
  <c r="Y1870" i="1" a="1"/>
  <c r="Y1870" i="1" s="1"/>
  <c r="Y1871" i="1" a="1"/>
  <c r="Y1871" i="1" s="1"/>
  <c r="Y1872" i="1" a="1"/>
  <c r="Y1872" i="1" s="1"/>
  <c r="Y1873" i="1" a="1"/>
  <c r="Y1873" i="1" s="1"/>
  <c r="Y1874" i="1" a="1"/>
  <c r="Y1874" i="1" s="1"/>
  <c r="Y1875" i="1" a="1"/>
  <c r="Y1875" i="1" s="1"/>
  <c r="Y1876" i="1" a="1"/>
  <c r="Y1876" i="1" s="1"/>
  <c r="Y1877" i="1" a="1"/>
  <c r="Y1877" i="1" s="1"/>
  <c r="Y1878" i="1" a="1"/>
  <c r="Y1878" i="1" s="1"/>
  <c r="Y1879" i="1" a="1"/>
  <c r="Y1879" i="1" s="1"/>
  <c r="Y1880" i="1" a="1"/>
  <c r="Y1880" i="1" s="1"/>
  <c r="Y1881" i="1" a="1"/>
  <c r="Y1881" i="1" s="1"/>
  <c r="Y1882" i="1" a="1"/>
  <c r="Y1882" i="1" s="1"/>
  <c r="Y1883" i="1" a="1"/>
  <c r="Y1883" i="1" s="1"/>
  <c r="Y1884" i="1" a="1"/>
  <c r="Y1884" i="1" s="1"/>
  <c r="Y1885" i="1" a="1"/>
  <c r="Y1885" i="1" s="1"/>
  <c r="Y1886" i="1" a="1"/>
  <c r="Y1886" i="1" s="1"/>
  <c r="Y1887" i="1" a="1"/>
  <c r="Y1887" i="1" s="1"/>
  <c r="Y1888" i="1" a="1"/>
  <c r="Y1888" i="1" s="1"/>
  <c r="Y1889" i="1" a="1"/>
  <c r="Y1889" i="1" s="1"/>
  <c r="Y1890" i="1" a="1"/>
  <c r="Y1890" i="1" s="1"/>
  <c r="Y1891" i="1" a="1"/>
  <c r="Y1891" i="1" s="1"/>
  <c r="Y1892" i="1" a="1"/>
  <c r="Y1892" i="1" s="1"/>
  <c r="Y1893" i="1" a="1"/>
  <c r="Y1893" i="1" s="1"/>
  <c r="Y1894" i="1" a="1"/>
  <c r="Y1894" i="1" s="1"/>
  <c r="Y1895" i="1" a="1"/>
  <c r="Y1895" i="1" s="1"/>
  <c r="Y1896" i="1" a="1"/>
  <c r="Y1896" i="1" s="1"/>
  <c r="Y1897" i="1" a="1"/>
  <c r="Y1897" i="1" s="1"/>
  <c r="Y1898" i="1" a="1"/>
  <c r="Y1898" i="1" s="1"/>
  <c r="Y1899" i="1" a="1"/>
  <c r="Y1899" i="1" s="1"/>
  <c r="Y1900" i="1" a="1"/>
  <c r="Y1900" i="1" s="1"/>
  <c r="Y1901" i="1" a="1"/>
  <c r="Y1901" i="1" s="1"/>
  <c r="Y1902" i="1" a="1"/>
  <c r="Y1902" i="1" s="1"/>
  <c r="Y1903" i="1" a="1"/>
  <c r="Y1903" i="1" s="1"/>
  <c r="Y1904" i="1" a="1"/>
  <c r="Y1904" i="1" s="1"/>
  <c r="Y1905" i="1" a="1"/>
  <c r="Y1905" i="1" s="1"/>
  <c r="Y1906" i="1" a="1"/>
  <c r="Y1906" i="1" s="1"/>
  <c r="Y1907" i="1" a="1"/>
  <c r="Y1907" i="1" s="1"/>
  <c r="Y1908" i="1" a="1"/>
  <c r="Y1908" i="1" s="1"/>
  <c r="Y1909" i="1" a="1"/>
  <c r="Y1909" i="1" s="1"/>
  <c r="Y1910" i="1" a="1"/>
  <c r="Y1910" i="1" s="1"/>
  <c r="Y1911" i="1" a="1"/>
  <c r="Y1911" i="1" s="1"/>
  <c r="Y1912" i="1" a="1"/>
  <c r="Y1912" i="1" s="1"/>
  <c r="Y1913" i="1" a="1"/>
  <c r="Y1913" i="1" s="1"/>
  <c r="Y1914" i="1" a="1"/>
  <c r="Y1914" i="1" s="1"/>
  <c r="Y1915" i="1" a="1"/>
  <c r="Y1915" i="1" s="1"/>
  <c r="Y1916" i="1" a="1"/>
  <c r="Y1916" i="1" s="1"/>
  <c r="Y1917" i="1" a="1"/>
  <c r="Y1917" i="1" s="1"/>
  <c r="Y1918" i="1" a="1"/>
  <c r="Y1918" i="1" s="1"/>
  <c r="Y1919" i="1" a="1"/>
  <c r="Y1919" i="1" s="1"/>
  <c r="Y1920" i="1" a="1"/>
  <c r="Y1920" i="1" s="1"/>
  <c r="Y1921" i="1" a="1"/>
  <c r="Y1921" i="1" s="1"/>
  <c r="Y1922" i="1" a="1"/>
  <c r="Y1922" i="1" s="1"/>
  <c r="Y1923" i="1" a="1"/>
  <c r="Y1923" i="1" s="1"/>
  <c r="Y1924" i="1" a="1"/>
  <c r="Y1924" i="1" s="1"/>
  <c r="Y1925" i="1" a="1"/>
  <c r="Y1925" i="1" s="1"/>
  <c r="Y1926" i="1" a="1"/>
  <c r="Y1926" i="1" s="1"/>
  <c r="Y1927" i="1" a="1"/>
  <c r="Y1927" i="1" s="1"/>
  <c r="Y1928" i="1" a="1"/>
  <c r="Y1928" i="1" s="1"/>
  <c r="Y1929" i="1" a="1"/>
  <c r="Y1929" i="1" s="1"/>
  <c r="Y1930" i="1" a="1"/>
  <c r="Y1930" i="1" s="1"/>
  <c r="Y1931" i="1" a="1"/>
  <c r="Y1931" i="1" s="1"/>
  <c r="Y1932" i="1" a="1"/>
  <c r="Y1932" i="1" s="1"/>
  <c r="Y1933" i="1" a="1"/>
  <c r="Y1933" i="1" s="1"/>
  <c r="Y1934" i="1" a="1"/>
  <c r="Y1934" i="1" s="1"/>
  <c r="Y1935" i="1" a="1"/>
  <c r="Y1935" i="1" s="1"/>
  <c r="Y1936" i="1" a="1"/>
  <c r="Y1936" i="1" s="1"/>
  <c r="Y1937" i="1" a="1"/>
  <c r="Y1937" i="1" s="1"/>
  <c r="Y1938" i="1" a="1"/>
  <c r="Y1938" i="1" s="1"/>
  <c r="Y1939" i="1" a="1"/>
  <c r="Y1939" i="1" s="1"/>
  <c r="Y1940" i="1" a="1"/>
  <c r="Y1940" i="1" s="1"/>
  <c r="Y1941" i="1" a="1"/>
  <c r="Y1941" i="1" s="1"/>
  <c r="Y1942" i="1" a="1"/>
  <c r="Y1942" i="1" s="1"/>
  <c r="Y1943" i="1" a="1"/>
  <c r="Y1943" i="1" s="1"/>
  <c r="Y1944" i="1" a="1"/>
  <c r="Y1944" i="1" s="1"/>
  <c r="Y1945" i="1" a="1"/>
  <c r="Y1945" i="1" s="1"/>
  <c r="Y1946" i="1" a="1"/>
  <c r="Y1946" i="1" s="1"/>
  <c r="Y1947" i="1" a="1"/>
  <c r="Y1947" i="1" s="1"/>
  <c r="Y1948" i="1" a="1"/>
  <c r="Y1948" i="1" s="1"/>
  <c r="Y1949" i="1" a="1"/>
  <c r="Y1949" i="1" s="1"/>
  <c r="Y1950" i="1" a="1"/>
  <c r="Y1950" i="1" s="1"/>
  <c r="Y1951" i="1" a="1"/>
  <c r="Y1951" i="1" s="1"/>
  <c r="Y1952" i="1" a="1"/>
  <c r="Y1952" i="1" s="1"/>
  <c r="Y1953" i="1" a="1"/>
  <c r="Y1953" i="1" s="1"/>
  <c r="Y1954" i="1" a="1"/>
  <c r="Y1954" i="1" s="1"/>
  <c r="Y1955" i="1" a="1"/>
  <c r="Y1955" i="1" s="1"/>
  <c r="Y1956" i="1" a="1"/>
  <c r="Y1956" i="1" s="1"/>
  <c r="Y1957" i="1" a="1"/>
  <c r="Y1957" i="1" s="1"/>
  <c r="Y1958" i="1" a="1"/>
  <c r="Y1958" i="1" s="1"/>
  <c r="Y1959" i="1" a="1"/>
  <c r="Y1959" i="1" s="1"/>
  <c r="Y1960" i="1" a="1"/>
  <c r="Y1960" i="1" s="1"/>
  <c r="Y1961" i="1" a="1"/>
  <c r="Y1961" i="1" s="1"/>
  <c r="Y1962" i="1" a="1"/>
  <c r="Y1962" i="1" s="1"/>
  <c r="Y1963" i="1" a="1"/>
  <c r="Y1963" i="1" s="1"/>
  <c r="Y1964" i="1" a="1"/>
  <c r="Y1964" i="1" s="1"/>
  <c r="Y1965" i="1" a="1"/>
  <c r="Y1965" i="1" s="1"/>
  <c r="Y1966" i="1" a="1"/>
  <c r="Y1966" i="1" s="1"/>
  <c r="Y1967" i="1" a="1"/>
  <c r="Y1967" i="1" s="1"/>
  <c r="Y1968" i="1" a="1"/>
  <c r="Y1968" i="1" s="1"/>
  <c r="Y1969" i="1" a="1"/>
  <c r="Y1969" i="1" s="1"/>
  <c r="Y1970" i="1" a="1"/>
  <c r="Y1970" i="1" s="1"/>
  <c r="Y1971" i="1" a="1"/>
  <c r="Y1971" i="1" s="1"/>
  <c r="Y1972" i="1" a="1"/>
  <c r="Y1972" i="1" s="1"/>
  <c r="Y1973" i="1" a="1"/>
  <c r="Y1973" i="1" s="1"/>
  <c r="Y1974" i="1" a="1"/>
  <c r="Y1974" i="1" s="1"/>
  <c r="Y1975" i="1" a="1"/>
  <c r="Y1975" i="1" s="1"/>
  <c r="Y1976" i="1" a="1"/>
  <c r="Y1976" i="1" s="1"/>
  <c r="Y1977" i="1" a="1"/>
  <c r="Y1977" i="1" s="1"/>
  <c r="Y1978" i="1" a="1"/>
  <c r="Y1978" i="1" s="1"/>
  <c r="Y1979" i="1" a="1"/>
  <c r="Y1979" i="1" s="1"/>
  <c r="Y1980" i="1" a="1"/>
  <c r="Y1980" i="1" s="1"/>
  <c r="Y1981" i="1" a="1"/>
  <c r="Y1981" i="1" s="1"/>
  <c r="Y1982" i="1" a="1"/>
  <c r="Y1982" i="1" s="1"/>
  <c r="Y1983" i="1" a="1"/>
  <c r="Y1983" i="1" s="1"/>
  <c r="Y1984" i="1" a="1"/>
  <c r="Y1984" i="1" s="1"/>
  <c r="Y1985" i="1" a="1"/>
  <c r="Y1985" i="1" s="1"/>
  <c r="Y1986" i="1" a="1"/>
  <c r="Y1986" i="1" s="1"/>
  <c r="Y1987" i="1" a="1"/>
  <c r="Y1987" i="1" s="1"/>
  <c r="Y1988" i="1" a="1"/>
  <c r="Y1988" i="1" s="1"/>
  <c r="Y1989" i="1" a="1"/>
  <c r="Y1989" i="1" s="1"/>
  <c r="Y1990" i="1" a="1"/>
  <c r="Y1990" i="1" s="1"/>
  <c r="Y1991" i="1" a="1"/>
  <c r="Y1991" i="1" s="1"/>
  <c r="Y1992" i="1" a="1"/>
  <c r="Y1992" i="1" s="1"/>
  <c r="Y1993" i="1" a="1"/>
  <c r="Y1993" i="1" s="1"/>
  <c r="Y1994" i="1" a="1"/>
  <c r="Y1994" i="1" s="1"/>
  <c r="Y1995" i="1" a="1"/>
  <c r="Y1995" i="1" s="1"/>
  <c r="Y1996" i="1" a="1"/>
  <c r="Y1996" i="1" s="1"/>
  <c r="Y1997" i="1" a="1"/>
  <c r="Y1997" i="1" s="1"/>
  <c r="Y1998" i="1" a="1"/>
  <c r="Y1998" i="1" s="1"/>
  <c r="Y1999" i="1" a="1"/>
  <c r="Y1999" i="1" s="1"/>
  <c r="Y2000" i="1" a="1"/>
  <c r="Y2000" i="1" s="1"/>
  <c r="W4" i="1"/>
  <c r="X3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Z514" i="1" s="1"/>
  <c r="X515" i="1"/>
  <c r="X516" i="1"/>
  <c r="X517" i="1"/>
  <c r="X518" i="1"/>
  <c r="Z518" i="1" s="1"/>
  <c r="X519" i="1"/>
  <c r="X520" i="1"/>
  <c r="X521" i="1"/>
  <c r="X522" i="1"/>
  <c r="Z522" i="1" s="1"/>
  <c r="X523" i="1"/>
  <c r="X524" i="1"/>
  <c r="X525" i="1"/>
  <c r="X526" i="1"/>
  <c r="Z526" i="1" s="1"/>
  <c r="X527" i="1"/>
  <c r="X528" i="1"/>
  <c r="X529" i="1"/>
  <c r="X530" i="1"/>
  <c r="Z530" i="1" s="1"/>
  <c r="X531" i="1"/>
  <c r="X532" i="1"/>
  <c r="X533" i="1"/>
  <c r="X534" i="1"/>
  <c r="Z534" i="1" s="1"/>
  <c r="X535" i="1"/>
  <c r="X536" i="1"/>
  <c r="X537" i="1"/>
  <c r="X538" i="1"/>
  <c r="Z538" i="1" s="1"/>
  <c r="X539" i="1"/>
  <c r="X540" i="1"/>
  <c r="X541" i="1"/>
  <c r="X542" i="1"/>
  <c r="Z542" i="1" s="1"/>
  <c r="X543" i="1"/>
  <c r="X544" i="1"/>
  <c r="X545" i="1"/>
  <c r="X546" i="1"/>
  <c r="Z546" i="1" s="1"/>
  <c r="X547" i="1"/>
  <c r="X548" i="1"/>
  <c r="X549" i="1"/>
  <c r="X550" i="1"/>
  <c r="Z550" i="1" s="1"/>
  <c r="X551" i="1"/>
  <c r="X552" i="1"/>
  <c r="X553" i="1"/>
  <c r="X554" i="1"/>
  <c r="Z554" i="1" s="1"/>
  <c r="X555" i="1"/>
  <c r="X556" i="1"/>
  <c r="X557" i="1"/>
  <c r="X558" i="1"/>
  <c r="Z558" i="1" s="1"/>
  <c r="X559" i="1"/>
  <c r="X560" i="1"/>
  <c r="X561" i="1"/>
  <c r="X562" i="1"/>
  <c r="Z562" i="1" s="1"/>
  <c r="X563" i="1"/>
  <c r="X564" i="1"/>
  <c r="X565" i="1"/>
  <c r="X566" i="1"/>
  <c r="Z566" i="1" s="1"/>
  <c r="X567" i="1"/>
  <c r="X568" i="1"/>
  <c r="X569" i="1"/>
  <c r="X570" i="1"/>
  <c r="Z570" i="1" s="1"/>
  <c r="X571" i="1"/>
  <c r="X572" i="1"/>
  <c r="X573" i="1"/>
  <c r="X574" i="1"/>
  <c r="Z574" i="1" s="1"/>
  <c r="X575" i="1"/>
  <c r="X576" i="1"/>
  <c r="X577" i="1"/>
  <c r="X578" i="1"/>
  <c r="Z578" i="1" s="1"/>
  <c r="X579" i="1"/>
  <c r="X580" i="1"/>
  <c r="X581" i="1"/>
  <c r="X582" i="1"/>
  <c r="Z582" i="1" s="1"/>
  <c r="X583" i="1"/>
  <c r="X584" i="1"/>
  <c r="X585" i="1"/>
  <c r="X586" i="1"/>
  <c r="Z586" i="1" s="1"/>
  <c r="X587" i="1"/>
  <c r="X588" i="1"/>
  <c r="X589" i="1"/>
  <c r="X590" i="1"/>
  <c r="Z590" i="1" s="1"/>
  <c r="X591" i="1"/>
  <c r="X592" i="1"/>
  <c r="X593" i="1"/>
  <c r="X594" i="1"/>
  <c r="Z594" i="1" s="1"/>
  <c r="X595" i="1"/>
  <c r="X596" i="1"/>
  <c r="X597" i="1"/>
  <c r="X598" i="1"/>
  <c r="Z598" i="1" s="1"/>
  <c r="X599" i="1"/>
  <c r="X600" i="1"/>
  <c r="X601" i="1"/>
  <c r="X602" i="1"/>
  <c r="Z602" i="1" s="1"/>
  <c r="X603" i="1"/>
  <c r="X604" i="1"/>
  <c r="X605" i="1"/>
  <c r="X606" i="1"/>
  <c r="Z606" i="1" s="1"/>
  <c r="X607" i="1"/>
  <c r="X608" i="1"/>
  <c r="X609" i="1"/>
  <c r="X610" i="1"/>
  <c r="Z610" i="1" s="1"/>
  <c r="X611" i="1"/>
  <c r="X612" i="1"/>
  <c r="X613" i="1"/>
  <c r="X614" i="1"/>
  <c r="Z614" i="1" s="1"/>
  <c r="X615" i="1"/>
  <c r="X616" i="1"/>
  <c r="X617" i="1"/>
  <c r="X618" i="1"/>
  <c r="Z618" i="1" s="1"/>
  <c r="X619" i="1"/>
  <c r="X620" i="1"/>
  <c r="X621" i="1"/>
  <c r="X622" i="1"/>
  <c r="Z622" i="1" s="1"/>
  <c r="X623" i="1"/>
  <c r="X624" i="1"/>
  <c r="X625" i="1"/>
  <c r="X626" i="1"/>
  <c r="Z626" i="1" s="1"/>
  <c r="X627" i="1"/>
  <c r="X628" i="1"/>
  <c r="X629" i="1"/>
  <c r="X630" i="1"/>
  <c r="Z630" i="1" s="1"/>
  <c r="X631" i="1"/>
  <c r="X632" i="1"/>
  <c r="X633" i="1"/>
  <c r="X634" i="1"/>
  <c r="Z634" i="1" s="1"/>
  <c r="X635" i="1"/>
  <c r="X636" i="1"/>
  <c r="X637" i="1"/>
  <c r="X638" i="1"/>
  <c r="Z638" i="1" s="1"/>
  <c r="X639" i="1"/>
  <c r="X640" i="1"/>
  <c r="X641" i="1"/>
  <c r="X642" i="1"/>
  <c r="Z642" i="1" s="1"/>
  <c r="X643" i="1"/>
  <c r="X644" i="1"/>
  <c r="X645" i="1"/>
  <c r="X646" i="1"/>
  <c r="Z646" i="1" s="1"/>
  <c r="X647" i="1"/>
  <c r="X648" i="1"/>
  <c r="X649" i="1"/>
  <c r="X650" i="1"/>
  <c r="Z650" i="1" s="1"/>
  <c r="X651" i="1"/>
  <c r="X652" i="1"/>
  <c r="X653" i="1"/>
  <c r="X654" i="1"/>
  <c r="Z654" i="1" s="1"/>
  <c r="X655" i="1"/>
  <c r="X656" i="1"/>
  <c r="X657" i="1"/>
  <c r="X658" i="1"/>
  <c r="Z658" i="1" s="1"/>
  <c r="X659" i="1"/>
  <c r="X660" i="1"/>
  <c r="X661" i="1"/>
  <c r="X662" i="1"/>
  <c r="Z662" i="1" s="1"/>
  <c r="X663" i="1"/>
  <c r="X664" i="1"/>
  <c r="X665" i="1"/>
  <c r="X666" i="1"/>
  <c r="Z666" i="1" s="1"/>
  <c r="X667" i="1"/>
  <c r="X668" i="1"/>
  <c r="X669" i="1"/>
  <c r="X670" i="1"/>
  <c r="Z670" i="1" s="1"/>
  <c r="X671" i="1"/>
  <c r="X672" i="1"/>
  <c r="X673" i="1"/>
  <c r="X674" i="1"/>
  <c r="Z674" i="1" s="1"/>
  <c r="X675" i="1"/>
  <c r="X676" i="1"/>
  <c r="X677" i="1"/>
  <c r="X678" i="1"/>
  <c r="Z678" i="1" s="1"/>
  <c r="X679" i="1"/>
  <c r="X680" i="1"/>
  <c r="X681" i="1"/>
  <c r="X682" i="1"/>
  <c r="Z682" i="1" s="1"/>
  <c r="X683" i="1"/>
  <c r="X684" i="1"/>
  <c r="X685" i="1"/>
  <c r="X686" i="1"/>
  <c r="Z686" i="1" s="1"/>
  <c r="X687" i="1"/>
  <c r="X688" i="1"/>
  <c r="X689" i="1"/>
  <c r="X690" i="1"/>
  <c r="Z690" i="1" s="1"/>
  <c r="X691" i="1"/>
  <c r="X692" i="1"/>
  <c r="X693" i="1"/>
  <c r="X694" i="1"/>
  <c r="Z694" i="1" s="1"/>
  <c r="X695" i="1"/>
  <c r="X696" i="1"/>
  <c r="X697" i="1"/>
  <c r="X698" i="1"/>
  <c r="Z698" i="1" s="1"/>
  <c r="X699" i="1"/>
  <c r="X700" i="1"/>
  <c r="X701" i="1"/>
  <c r="X702" i="1"/>
  <c r="Z702" i="1" s="1"/>
  <c r="X703" i="1"/>
  <c r="X704" i="1"/>
  <c r="X705" i="1"/>
  <c r="X706" i="1"/>
  <c r="Z706" i="1" s="1"/>
  <c r="X707" i="1"/>
  <c r="X708" i="1"/>
  <c r="X709" i="1"/>
  <c r="X710" i="1"/>
  <c r="Z710" i="1" s="1"/>
  <c r="X711" i="1"/>
  <c r="X712" i="1"/>
  <c r="X713" i="1"/>
  <c r="X714" i="1"/>
  <c r="Z714" i="1" s="1"/>
  <c r="X715" i="1"/>
  <c r="X716" i="1"/>
  <c r="X717" i="1"/>
  <c r="X718" i="1"/>
  <c r="Z718" i="1" s="1"/>
  <c r="X719" i="1"/>
  <c r="X720" i="1"/>
  <c r="X721" i="1"/>
  <c r="X722" i="1"/>
  <c r="Z722" i="1" s="1"/>
  <c r="X723" i="1"/>
  <c r="X724" i="1"/>
  <c r="X725" i="1"/>
  <c r="X726" i="1"/>
  <c r="Z726" i="1" s="1"/>
  <c r="X727" i="1"/>
  <c r="X728" i="1"/>
  <c r="X729" i="1"/>
  <c r="X730" i="1"/>
  <c r="Z730" i="1" s="1"/>
  <c r="X731" i="1"/>
  <c r="X732" i="1"/>
  <c r="X733" i="1"/>
  <c r="X734" i="1"/>
  <c r="Z734" i="1" s="1"/>
  <c r="X735" i="1"/>
  <c r="X736" i="1"/>
  <c r="X737" i="1"/>
  <c r="X738" i="1"/>
  <c r="Z738" i="1" s="1"/>
  <c r="X739" i="1"/>
  <c r="X740" i="1"/>
  <c r="X741" i="1"/>
  <c r="X742" i="1"/>
  <c r="Z742" i="1" s="1"/>
  <c r="X743" i="1"/>
  <c r="X744" i="1"/>
  <c r="X745" i="1"/>
  <c r="X746" i="1"/>
  <c r="Z746" i="1" s="1"/>
  <c r="X747" i="1"/>
  <c r="X748" i="1"/>
  <c r="X749" i="1"/>
  <c r="X750" i="1"/>
  <c r="Z750" i="1" s="1"/>
  <c r="X751" i="1"/>
  <c r="X752" i="1"/>
  <c r="X753" i="1"/>
  <c r="X754" i="1"/>
  <c r="Z754" i="1" s="1"/>
  <c r="X755" i="1"/>
  <c r="X756" i="1"/>
  <c r="X757" i="1"/>
  <c r="X758" i="1"/>
  <c r="Z758" i="1" s="1"/>
  <c r="X759" i="1"/>
  <c r="X760" i="1"/>
  <c r="X761" i="1"/>
  <c r="X762" i="1"/>
  <c r="Z762" i="1" s="1"/>
  <c r="X763" i="1"/>
  <c r="X764" i="1"/>
  <c r="X765" i="1"/>
  <c r="X766" i="1"/>
  <c r="Z766" i="1" s="1"/>
  <c r="X767" i="1"/>
  <c r="X768" i="1"/>
  <c r="X769" i="1"/>
  <c r="X770" i="1"/>
  <c r="Z770" i="1" s="1"/>
  <c r="X771" i="1"/>
  <c r="X772" i="1"/>
  <c r="X773" i="1"/>
  <c r="X774" i="1"/>
  <c r="Z774" i="1" s="1"/>
  <c r="X775" i="1"/>
  <c r="X776" i="1"/>
  <c r="X777" i="1"/>
  <c r="X778" i="1"/>
  <c r="Z778" i="1" s="1"/>
  <c r="X779" i="1"/>
  <c r="X780" i="1"/>
  <c r="X781" i="1"/>
  <c r="X782" i="1"/>
  <c r="Z782" i="1" s="1"/>
  <c r="X783" i="1"/>
  <c r="X784" i="1"/>
  <c r="X785" i="1"/>
  <c r="X786" i="1"/>
  <c r="Z786" i="1" s="1"/>
  <c r="X787" i="1"/>
  <c r="X788" i="1"/>
  <c r="X789" i="1"/>
  <c r="X790" i="1"/>
  <c r="Z790" i="1" s="1"/>
  <c r="X791" i="1"/>
  <c r="X792" i="1"/>
  <c r="X793" i="1"/>
  <c r="X794" i="1"/>
  <c r="Z794" i="1" s="1"/>
  <c r="X795" i="1"/>
  <c r="X796" i="1"/>
  <c r="X797" i="1"/>
  <c r="X798" i="1"/>
  <c r="Z798" i="1" s="1"/>
  <c r="X799" i="1"/>
  <c r="X800" i="1"/>
  <c r="X801" i="1"/>
  <c r="X802" i="1"/>
  <c r="Z802" i="1" s="1"/>
  <c r="X803" i="1"/>
  <c r="X804" i="1"/>
  <c r="X805" i="1"/>
  <c r="X806" i="1"/>
  <c r="Z806" i="1" s="1"/>
  <c r="X807" i="1"/>
  <c r="X808" i="1"/>
  <c r="X809" i="1"/>
  <c r="X810" i="1"/>
  <c r="Z810" i="1" s="1"/>
  <c r="X811" i="1"/>
  <c r="X812" i="1"/>
  <c r="X813" i="1"/>
  <c r="X814" i="1"/>
  <c r="Z814" i="1" s="1"/>
  <c r="X815" i="1"/>
  <c r="X816" i="1"/>
  <c r="X817" i="1"/>
  <c r="X818" i="1"/>
  <c r="Z818" i="1" s="1"/>
  <c r="X819" i="1"/>
  <c r="X820" i="1"/>
  <c r="X821" i="1"/>
  <c r="X822" i="1"/>
  <c r="Z822" i="1" s="1"/>
  <c r="X823" i="1"/>
  <c r="X824" i="1"/>
  <c r="X825" i="1"/>
  <c r="X826" i="1"/>
  <c r="Z826" i="1" s="1"/>
  <c r="X827" i="1"/>
  <c r="X828" i="1"/>
  <c r="X829" i="1"/>
  <c r="X830" i="1"/>
  <c r="Z830" i="1" s="1"/>
  <c r="X831" i="1"/>
  <c r="X832" i="1"/>
  <c r="X833" i="1"/>
  <c r="X834" i="1"/>
  <c r="Z834" i="1" s="1"/>
  <c r="X835" i="1"/>
  <c r="X836" i="1"/>
  <c r="X837" i="1"/>
  <c r="X838" i="1"/>
  <c r="Z838" i="1" s="1"/>
  <c r="X839" i="1"/>
  <c r="X840" i="1"/>
  <c r="X841" i="1"/>
  <c r="X842" i="1"/>
  <c r="Z842" i="1" s="1"/>
  <c r="X843" i="1"/>
  <c r="X844" i="1"/>
  <c r="X845" i="1"/>
  <c r="X846" i="1"/>
  <c r="Z846" i="1" s="1"/>
  <c r="X847" i="1"/>
  <c r="X848" i="1"/>
  <c r="X849" i="1"/>
  <c r="X850" i="1"/>
  <c r="Z850" i="1" s="1"/>
  <c r="X851" i="1"/>
  <c r="X852" i="1"/>
  <c r="X853" i="1"/>
  <c r="X854" i="1"/>
  <c r="Z854" i="1" s="1"/>
  <c r="X855" i="1"/>
  <c r="X856" i="1"/>
  <c r="X857" i="1"/>
  <c r="X858" i="1"/>
  <c r="Z858" i="1" s="1"/>
  <c r="X859" i="1"/>
  <c r="X860" i="1"/>
  <c r="X861" i="1"/>
  <c r="X862" i="1"/>
  <c r="Z862" i="1" s="1"/>
  <c r="X863" i="1"/>
  <c r="X864" i="1"/>
  <c r="X865" i="1"/>
  <c r="X866" i="1"/>
  <c r="Z866" i="1" s="1"/>
  <c r="X867" i="1"/>
  <c r="X868" i="1"/>
  <c r="X869" i="1"/>
  <c r="X870" i="1"/>
  <c r="Z870" i="1" s="1"/>
  <c r="X871" i="1"/>
  <c r="X872" i="1"/>
  <c r="X873" i="1"/>
  <c r="X874" i="1"/>
  <c r="Z874" i="1" s="1"/>
  <c r="X875" i="1"/>
  <c r="X876" i="1"/>
  <c r="X877" i="1"/>
  <c r="X878" i="1"/>
  <c r="Z878" i="1" s="1"/>
  <c r="X879" i="1"/>
  <c r="X880" i="1"/>
  <c r="X881" i="1"/>
  <c r="X882" i="1"/>
  <c r="Z882" i="1" s="1"/>
  <c r="X883" i="1"/>
  <c r="X884" i="1"/>
  <c r="X885" i="1"/>
  <c r="X886" i="1"/>
  <c r="Z886" i="1" s="1"/>
  <c r="X887" i="1"/>
  <c r="X888" i="1"/>
  <c r="X889" i="1"/>
  <c r="X890" i="1"/>
  <c r="Z890" i="1" s="1"/>
  <c r="X891" i="1"/>
  <c r="X892" i="1"/>
  <c r="X893" i="1"/>
  <c r="X894" i="1"/>
  <c r="Z894" i="1" s="1"/>
  <c r="X895" i="1"/>
  <c r="X896" i="1"/>
  <c r="X897" i="1"/>
  <c r="X898" i="1"/>
  <c r="Z898" i="1" s="1"/>
  <c r="X899" i="1"/>
  <c r="X900" i="1"/>
  <c r="X901" i="1"/>
  <c r="X902" i="1"/>
  <c r="Z902" i="1" s="1"/>
  <c r="X903" i="1"/>
  <c r="X904" i="1"/>
  <c r="X905" i="1"/>
  <c r="X906" i="1"/>
  <c r="Z906" i="1" s="1"/>
  <c r="X907" i="1"/>
  <c r="X908" i="1"/>
  <c r="X909" i="1"/>
  <c r="X910" i="1"/>
  <c r="Z910" i="1" s="1"/>
  <c r="X911" i="1"/>
  <c r="X912" i="1"/>
  <c r="X913" i="1"/>
  <c r="X914" i="1"/>
  <c r="Z914" i="1" s="1"/>
  <c r="X915" i="1"/>
  <c r="X916" i="1"/>
  <c r="X917" i="1"/>
  <c r="X918" i="1"/>
  <c r="Z918" i="1" s="1"/>
  <c r="X919" i="1"/>
  <c r="X920" i="1"/>
  <c r="X921" i="1"/>
  <c r="X922" i="1"/>
  <c r="Z922" i="1" s="1"/>
  <c r="X923" i="1"/>
  <c r="X924" i="1"/>
  <c r="X925" i="1"/>
  <c r="X926" i="1"/>
  <c r="Z926" i="1" s="1"/>
  <c r="X927" i="1"/>
  <c r="X928" i="1"/>
  <c r="X929" i="1"/>
  <c r="X930" i="1"/>
  <c r="Z930" i="1" s="1"/>
  <c r="X931" i="1"/>
  <c r="X932" i="1"/>
  <c r="X933" i="1"/>
  <c r="X934" i="1"/>
  <c r="Z934" i="1" s="1"/>
  <c r="X935" i="1"/>
  <c r="X936" i="1"/>
  <c r="X937" i="1"/>
  <c r="X938" i="1"/>
  <c r="Z938" i="1" s="1"/>
  <c r="X939" i="1"/>
  <c r="X940" i="1"/>
  <c r="X941" i="1"/>
  <c r="X942" i="1"/>
  <c r="Z942" i="1" s="1"/>
  <c r="X943" i="1"/>
  <c r="X944" i="1"/>
  <c r="X945" i="1"/>
  <c r="X946" i="1"/>
  <c r="Z946" i="1" s="1"/>
  <c r="X947" i="1"/>
  <c r="X948" i="1"/>
  <c r="X949" i="1"/>
  <c r="X950" i="1"/>
  <c r="Z950" i="1" s="1"/>
  <c r="X951" i="1"/>
  <c r="X952" i="1"/>
  <c r="X953" i="1"/>
  <c r="X954" i="1"/>
  <c r="Z954" i="1" s="1"/>
  <c r="X955" i="1"/>
  <c r="X956" i="1"/>
  <c r="X957" i="1"/>
  <c r="X958" i="1"/>
  <c r="Z958" i="1" s="1"/>
  <c r="X959" i="1"/>
  <c r="X960" i="1"/>
  <c r="X961" i="1"/>
  <c r="X962" i="1"/>
  <c r="Z962" i="1" s="1"/>
  <c r="X963" i="1"/>
  <c r="X964" i="1"/>
  <c r="X965" i="1"/>
  <c r="X966" i="1"/>
  <c r="Z966" i="1" s="1"/>
  <c r="X967" i="1"/>
  <c r="X968" i="1"/>
  <c r="X969" i="1"/>
  <c r="X970" i="1"/>
  <c r="Z970" i="1" s="1"/>
  <c r="X971" i="1"/>
  <c r="X972" i="1"/>
  <c r="X973" i="1"/>
  <c r="X974" i="1"/>
  <c r="Z974" i="1" s="1"/>
  <c r="X975" i="1"/>
  <c r="X976" i="1"/>
  <c r="X977" i="1"/>
  <c r="X978" i="1"/>
  <c r="Z978" i="1" s="1"/>
  <c r="X979" i="1"/>
  <c r="X980" i="1"/>
  <c r="X981" i="1"/>
  <c r="X982" i="1"/>
  <c r="Z982" i="1" s="1"/>
  <c r="X983" i="1"/>
  <c r="X984" i="1"/>
  <c r="X985" i="1"/>
  <c r="X986" i="1"/>
  <c r="Z986" i="1" s="1"/>
  <c r="X987" i="1"/>
  <c r="X988" i="1"/>
  <c r="X989" i="1"/>
  <c r="X990" i="1"/>
  <c r="Z990" i="1" s="1"/>
  <c r="X991" i="1"/>
  <c r="X992" i="1"/>
  <c r="X993" i="1"/>
  <c r="X994" i="1"/>
  <c r="Z994" i="1" s="1"/>
  <c r="X995" i="1"/>
  <c r="X996" i="1"/>
  <c r="X997" i="1"/>
  <c r="X998" i="1"/>
  <c r="Z998" i="1" s="1"/>
  <c r="X999" i="1"/>
  <c r="X1000" i="1"/>
  <c r="X1001" i="1"/>
  <c r="Z3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5" i="1"/>
  <c r="Z516" i="1"/>
  <c r="Z517" i="1"/>
  <c r="Z519" i="1"/>
  <c r="Z520" i="1"/>
  <c r="Z521" i="1"/>
  <c r="Z523" i="1"/>
  <c r="Z524" i="1"/>
  <c r="Z525" i="1"/>
  <c r="Z527" i="1"/>
  <c r="Z528" i="1"/>
  <c r="Z529" i="1"/>
  <c r="Z531" i="1"/>
  <c r="Z532" i="1"/>
  <c r="Z533" i="1"/>
  <c r="Z535" i="1"/>
  <c r="Z536" i="1"/>
  <c r="Z537" i="1"/>
  <c r="Z539" i="1"/>
  <c r="Z540" i="1"/>
  <c r="Z541" i="1"/>
  <c r="Z543" i="1"/>
  <c r="Z544" i="1"/>
  <c r="Z545" i="1"/>
  <c r="Z547" i="1"/>
  <c r="Z548" i="1"/>
  <c r="Z549" i="1"/>
  <c r="Z551" i="1"/>
  <c r="Z552" i="1"/>
  <c r="Z553" i="1"/>
  <c r="Z555" i="1"/>
  <c r="Z556" i="1"/>
  <c r="Z557" i="1"/>
  <c r="Z559" i="1"/>
  <c r="Z560" i="1"/>
  <c r="Z561" i="1"/>
  <c r="Z563" i="1"/>
  <c r="Z564" i="1"/>
  <c r="Z565" i="1"/>
  <c r="Z567" i="1"/>
  <c r="Z568" i="1"/>
  <c r="Z569" i="1"/>
  <c r="Z571" i="1"/>
  <c r="Z572" i="1"/>
  <c r="Z573" i="1"/>
  <c r="Z575" i="1"/>
  <c r="Z576" i="1"/>
  <c r="Z577" i="1"/>
  <c r="Z579" i="1"/>
  <c r="Z580" i="1"/>
  <c r="Z581" i="1"/>
  <c r="Z583" i="1"/>
  <c r="Z584" i="1"/>
  <c r="Z585" i="1"/>
  <c r="Z587" i="1"/>
  <c r="Z588" i="1"/>
  <c r="Z589" i="1"/>
  <c r="Z591" i="1"/>
  <c r="Z592" i="1"/>
  <c r="Z593" i="1"/>
  <c r="Z595" i="1"/>
  <c r="Z596" i="1"/>
  <c r="Z597" i="1"/>
  <c r="Z599" i="1"/>
  <c r="Z600" i="1"/>
  <c r="Z601" i="1"/>
  <c r="Z603" i="1"/>
  <c r="Z604" i="1"/>
  <c r="Z605" i="1"/>
  <c r="Z607" i="1"/>
  <c r="Z608" i="1"/>
  <c r="Z609" i="1"/>
  <c r="Z611" i="1"/>
  <c r="Z612" i="1"/>
  <c r="Z613" i="1"/>
  <c r="Z615" i="1"/>
  <c r="Z616" i="1"/>
  <c r="Z617" i="1"/>
  <c r="Z619" i="1"/>
  <c r="Z620" i="1"/>
  <c r="Z621" i="1"/>
  <c r="Z623" i="1"/>
  <c r="Z624" i="1"/>
  <c r="Z625" i="1"/>
  <c r="Z627" i="1"/>
  <c r="Z628" i="1"/>
  <c r="Z629" i="1"/>
  <c r="Z631" i="1"/>
  <c r="Z632" i="1"/>
  <c r="Z633" i="1"/>
  <c r="Z635" i="1"/>
  <c r="Z636" i="1"/>
  <c r="Z637" i="1"/>
  <c r="Z639" i="1"/>
  <c r="Z640" i="1"/>
  <c r="Z641" i="1"/>
  <c r="Z643" i="1"/>
  <c r="Z644" i="1"/>
  <c r="Z645" i="1"/>
  <c r="Z647" i="1"/>
  <c r="Z648" i="1"/>
  <c r="Z649" i="1"/>
  <c r="Z651" i="1"/>
  <c r="Z652" i="1"/>
  <c r="Z653" i="1"/>
  <c r="Z655" i="1"/>
  <c r="Z656" i="1"/>
  <c r="Z657" i="1"/>
  <c r="Z659" i="1"/>
  <c r="Z660" i="1"/>
  <c r="Z661" i="1"/>
  <c r="Z663" i="1"/>
  <c r="Z664" i="1"/>
  <c r="Z665" i="1"/>
  <c r="Z667" i="1"/>
  <c r="Z668" i="1"/>
  <c r="Z669" i="1"/>
  <c r="Z671" i="1"/>
  <c r="Z672" i="1"/>
  <c r="Z673" i="1"/>
  <c r="Z675" i="1"/>
  <c r="Z676" i="1"/>
  <c r="Z677" i="1"/>
  <c r="Z679" i="1"/>
  <c r="Z680" i="1"/>
  <c r="Z681" i="1"/>
  <c r="Z683" i="1"/>
  <c r="Z684" i="1"/>
  <c r="Z685" i="1"/>
  <c r="Z687" i="1"/>
  <c r="Z688" i="1"/>
  <c r="Z689" i="1"/>
  <c r="Z691" i="1"/>
  <c r="Z692" i="1"/>
  <c r="Z693" i="1"/>
  <c r="Z695" i="1"/>
  <c r="Z696" i="1"/>
  <c r="Z697" i="1"/>
  <c r="Z699" i="1"/>
  <c r="Z700" i="1"/>
  <c r="Z701" i="1"/>
  <c r="Z703" i="1"/>
  <c r="Z704" i="1"/>
  <c r="Z705" i="1"/>
  <c r="Z707" i="1"/>
  <c r="Z708" i="1"/>
  <c r="Z709" i="1"/>
  <c r="Z711" i="1"/>
  <c r="Z712" i="1"/>
  <c r="Z713" i="1"/>
  <c r="Z715" i="1"/>
  <c r="Z716" i="1"/>
  <c r="Z717" i="1"/>
  <c r="Z719" i="1"/>
  <c r="Z720" i="1"/>
  <c r="Z721" i="1"/>
  <c r="Z723" i="1"/>
  <c r="Z724" i="1"/>
  <c r="Z725" i="1"/>
  <c r="Z727" i="1"/>
  <c r="Z728" i="1"/>
  <c r="Z729" i="1"/>
  <c r="Z731" i="1"/>
  <c r="Z732" i="1"/>
  <c r="Z733" i="1"/>
  <c r="Z735" i="1"/>
  <c r="Z736" i="1"/>
  <c r="Z737" i="1"/>
  <c r="Z739" i="1"/>
  <c r="Z740" i="1"/>
  <c r="Z741" i="1"/>
  <c r="Z743" i="1"/>
  <c r="Z744" i="1"/>
  <c r="Z745" i="1"/>
  <c r="Z747" i="1"/>
  <c r="Z748" i="1"/>
  <c r="Z749" i="1"/>
  <c r="Z751" i="1"/>
  <c r="Z752" i="1"/>
  <c r="Z753" i="1"/>
  <c r="Z755" i="1"/>
  <c r="Z756" i="1"/>
  <c r="Z757" i="1"/>
  <c r="Z759" i="1"/>
  <c r="Z760" i="1"/>
  <c r="Z761" i="1"/>
  <c r="Z763" i="1"/>
  <c r="Z764" i="1"/>
  <c r="Z765" i="1"/>
  <c r="Z767" i="1"/>
  <c r="Z768" i="1"/>
  <c r="Z769" i="1"/>
  <c r="Z771" i="1"/>
  <c r="Z772" i="1"/>
  <c r="Z773" i="1"/>
  <c r="Z775" i="1"/>
  <c r="Z776" i="1"/>
  <c r="Z777" i="1"/>
  <c r="Z779" i="1"/>
  <c r="Z780" i="1"/>
  <c r="Z781" i="1"/>
  <c r="Z783" i="1"/>
  <c r="Z784" i="1"/>
  <c r="Z785" i="1"/>
  <c r="Z787" i="1"/>
  <c r="Z788" i="1"/>
  <c r="Z789" i="1"/>
  <c r="Z791" i="1"/>
  <c r="Z792" i="1"/>
  <c r="Z793" i="1"/>
  <c r="Z795" i="1"/>
  <c r="Z796" i="1"/>
  <c r="Z797" i="1"/>
  <c r="Z799" i="1"/>
  <c r="Z800" i="1"/>
  <c r="Z801" i="1"/>
  <c r="Z803" i="1"/>
  <c r="Z804" i="1"/>
  <c r="Z805" i="1"/>
  <c r="Z807" i="1"/>
  <c r="Z808" i="1"/>
  <c r="Z809" i="1"/>
  <c r="Z811" i="1"/>
  <c r="Z812" i="1"/>
  <c r="Z813" i="1"/>
  <c r="Z815" i="1"/>
  <c r="Z816" i="1"/>
  <c r="Z817" i="1"/>
  <c r="Z819" i="1"/>
  <c r="Z820" i="1"/>
  <c r="Z821" i="1"/>
  <c r="Z823" i="1"/>
  <c r="Z824" i="1"/>
  <c r="Z825" i="1"/>
  <c r="Z827" i="1"/>
  <c r="Z828" i="1"/>
  <c r="Z829" i="1"/>
  <c r="Z831" i="1"/>
  <c r="Z832" i="1"/>
  <c r="Z833" i="1"/>
  <c r="Z835" i="1"/>
  <c r="Z836" i="1"/>
  <c r="Z837" i="1"/>
  <c r="Z839" i="1"/>
  <c r="Z840" i="1"/>
  <c r="Z841" i="1"/>
  <c r="Z843" i="1"/>
  <c r="Z844" i="1"/>
  <c r="Z845" i="1"/>
  <c r="Z847" i="1"/>
  <c r="Z848" i="1"/>
  <c r="Z849" i="1"/>
  <c r="Z851" i="1"/>
  <c r="Z852" i="1"/>
  <c r="Z853" i="1"/>
  <c r="Z855" i="1"/>
  <c r="Z856" i="1"/>
  <c r="Z857" i="1"/>
  <c r="Z859" i="1"/>
  <c r="Z860" i="1"/>
  <c r="Z861" i="1"/>
  <c r="Z863" i="1"/>
  <c r="Z864" i="1"/>
  <c r="Z865" i="1"/>
  <c r="Z867" i="1"/>
  <c r="Z868" i="1"/>
  <c r="Z869" i="1"/>
  <c r="Z871" i="1"/>
  <c r="Z872" i="1"/>
  <c r="Z873" i="1"/>
  <c r="Z875" i="1"/>
  <c r="Z876" i="1"/>
  <c r="Z877" i="1"/>
  <c r="Z879" i="1"/>
  <c r="Z880" i="1"/>
  <c r="Z881" i="1"/>
  <c r="Z883" i="1"/>
  <c r="Z884" i="1"/>
  <c r="Z885" i="1"/>
  <c r="Z887" i="1"/>
  <c r="Z888" i="1"/>
  <c r="Z889" i="1"/>
  <c r="Z891" i="1"/>
  <c r="Z892" i="1"/>
  <c r="Z893" i="1"/>
  <c r="Z895" i="1"/>
  <c r="Z896" i="1"/>
  <c r="Z897" i="1"/>
  <c r="Z899" i="1"/>
  <c r="Z900" i="1"/>
  <c r="Z901" i="1"/>
  <c r="Z903" i="1"/>
  <c r="Z904" i="1"/>
  <c r="Z905" i="1"/>
  <c r="Z907" i="1"/>
  <c r="Z908" i="1"/>
  <c r="Z909" i="1"/>
  <c r="Z911" i="1"/>
  <c r="Z912" i="1"/>
  <c r="Z913" i="1"/>
  <c r="Z915" i="1"/>
  <c r="Z916" i="1"/>
  <c r="Z917" i="1"/>
  <c r="Z919" i="1"/>
  <c r="Z920" i="1"/>
  <c r="Z921" i="1"/>
  <c r="Z923" i="1"/>
  <c r="Z924" i="1"/>
  <c r="Z925" i="1"/>
  <c r="Z927" i="1"/>
  <c r="Z928" i="1"/>
  <c r="Z929" i="1"/>
  <c r="Z931" i="1"/>
  <c r="Z932" i="1"/>
  <c r="Z933" i="1"/>
  <c r="Z935" i="1"/>
  <c r="Z936" i="1"/>
  <c r="Z937" i="1"/>
  <c r="Z939" i="1"/>
  <c r="Z940" i="1"/>
  <c r="Z941" i="1"/>
  <c r="Z943" i="1"/>
  <c r="Z944" i="1"/>
  <c r="Z945" i="1"/>
  <c r="Z947" i="1"/>
  <c r="Z948" i="1"/>
  <c r="Z949" i="1"/>
  <c r="Z951" i="1"/>
  <c r="Z952" i="1"/>
  <c r="Z953" i="1"/>
  <c r="Z955" i="1"/>
  <c r="Z956" i="1"/>
  <c r="Z957" i="1"/>
  <c r="Z959" i="1"/>
  <c r="Z960" i="1"/>
  <c r="Z961" i="1"/>
  <c r="Z963" i="1"/>
  <c r="Z964" i="1"/>
  <c r="Z965" i="1"/>
  <c r="Z967" i="1"/>
  <c r="Z968" i="1"/>
  <c r="Z969" i="1"/>
  <c r="Z971" i="1"/>
  <c r="Z972" i="1"/>
  <c r="Z973" i="1"/>
  <c r="Z975" i="1"/>
  <c r="Z976" i="1"/>
  <c r="Z977" i="1"/>
  <c r="Z979" i="1"/>
  <c r="Z980" i="1"/>
  <c r="Z981" i="1"/>
  <c r="Z983" i="1"/>
  <c r="Z984" i="1"/>
  <c r="Z985" i="1"/>
  <c r="Z987" i="1"/>
  <c r="Z988" i="1"/>
  <c r="Z989" i="1"/>
  <c r="Z991" i="1"/>
  <c r="Z992" i="1"/>
  <c r="Z993" i="1"/>
  <c r="Z995" i="1"/>
  <c r="Z996" i="1"/>
  <c r="Z997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L3" i="1"/>
  <c r="K2" i="1"/>
  <c r="Y5" i="1" a="1"/>
  <c r="Y5" i="1" s="1"/>
  <c r="X2" i="1"/>
  <c r="W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2" i="1"/>
  <c r="V3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2" i="1"/>
  <c r="U3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S2" i="1"/>
  <c r="Q2" i="1"/>
  <c r="R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P3" i="1"/>
  <c r="P4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L4" i="1" a="1"/>
  <c r="L4" i="1"/>
  <c r="L5" i="1" a="1"/>
  <c r="L5" i="1"/>
  <c r="L6" i="1" a="1"/>
  <c r="L6" i="1"/>
  <c r="L7" i="1" a="1"/>
  <c r="L7" i="1" s="1"/>
  <c r="L8" i="1" a="1"/>
  <c r="L8" i="1"/>
  <c r="L9" i="1" a="1"/>
  <c r="L9" i="1" s="1"/>
  <c r="L10" i="1" a="1"/>
  <c r="L10" i="1"/>
  <c r="L11" i="1" a="1"/>
  <c r="L11" i="1" s="1"/>
  <c r="L12" i="1" a="1"/>
  <c r="L12" i="1"/>
  <c r="L13" i="1" a="1"/>
  <c r="L13" i="1" s="1"/>
  <c r="L14" i="1" a="1"/>
  <c r="L14" i="1"/>
  <c r="L15" i="1" a="1"/>
  <c r="L15" i="1" s="1"/>
  <c r="L16" i="1" a="1"/>
  <c r="L16" i="1"/>
  <c r="L17" i="1" a="1"/>
  <c r="L17" i="1" s="1"/>
  <c r="L18" i="1" a="1"/>
  <c r="L18" i="1" s="1"/>
  <c r="L19" i="1" a="1"/>
  <c r="L19" i="1" s="1"/>
  <c r="L20" i="1" a="1"/>
  <c r="L20" i="1"/>
  <c r="L21" i="1" a="1"/>
  <c r="L21" i="1" s="1"/>
  <c r="L22" i="1" a="1"/>
  <c r="L22" i="1" s="1"/>
  <c r="L23" i="1" a="1"/>
  <c r="L23" i="1" s="1"/>
  <c r="L24" i="1" a="1"/>
  <c r="L24" i="1"/>
  <c r="L25" i="1" a="1"/>
  <c r="L25" i="1" s="1"/>
  <c r="L26" i="1" a="1"/>
  <c r="L26" i="1" s="1"/>
  <c r="L27" i="1" a="1"/>
  <c r="L27" i="1" s="1"/>
  <c r="L28" i="1" a="1"/>
  <c r="L28" i="1"/>
  <c r="L29" i="1" a="1"/>
  <c r="L29" i="1" s="1"/>
  <c r="L30" i="1" a="1"/>
  <c r="L30" i="1" s="1"/>
  <c r="L31" i="1" a="1"/>
  <c r="L31" i="1" s="1"/>
  <c r="L32" i="1" a="1"/>
  <c r="L32" i="1"/>
  <c r="L33" i="1" a="1"/>
  <c r="L33" i="1" s="1"/>
  <c r="L34" i="1" a="1"/>
  <c r="L34" i="1" s="1"/>
  <c r="L35" i="1" a="1"/>
  <c r="L35" i="1" s="1"/>
  <c r="L36" i="1" a="1"/>
  <c r="L36" i="1"/>
  <c r="L37" i="1" a="1"/>
  <c r="L37" i="1" s="1"/>
  <c r="L38" i="1" a="1"/>
  <c r="L38" i="1" s="1"/>
  <c r="L39" i="1" a="1"/>
  <c r="L39" i="1" s="1"/>
  <c r="L40" i="1" a="1"/>
  <c r="L40" i="1"/>
  <c r="L41" i="1" a="1"/>
  <c r="L41" i="1" s="1"/>
  <c r="L42" i="1" a="1"/>
  <c r="L42" i="1" s="1"/>
  <c r="L43" i="1" a="1"/>
  <c r="L43" i="1" s="1"/>
  <c r="L44" i="1" a="1"/>
  <c r="L44" i="1"/>
  <c r="L45" i="1" a="1"/>
  <c r="L45" i="1" s="1"/>
  <c r="L46" i="1" a="1"/>
  <c r="L46" i="1" s="1"/>
  <c r="L47" i="1" a="1"/>
  <c r="L47" i="1" s="1"/>
  <c r="L48" i="1" a="1"/>
  <c r="L48" i="1"/>
  <c r="L49" i="1" a="1"/>
  <c r="L49" i="1" s="1"/>
  <c r="L50" i="1" a="1"/>
  <c r="L50" i="1" s="1"/>
  <c r="L51" i="1" a="1"/>
  <c r="L51" i="1" s="1"/>
  <c r="L52" i="1" a="1"/>
  <c r="L52" i="1"/>
  <c r="L53" i="1" a="1"/>
  <c r="L53" i="1" s="1"/>
  <c r="L54" i="1" a="1"/>
  <c r="L54" i="1" s="1"/>
  <c r="L55" i="1" a="1"/>
  <c r="L55" i="1" s="1"/>
  <c r="L56" i="1" a="1"/>
  <c r="L56" i="1"/>
  <c r="L57" i="1" a="1"/>
  <c r="L57" i="1" s="1"/>
  <c r="L58" i="1" a="1"/>
  <c r="L58" i="1" s="1"/>
  <c r="L59" i="1" a="1"/>
  <c r="L59" i="1" s="1"/>
  <c r="L60" i="1" a="1"/>
  <c r="L60" i="1"/>
  <c r="L61" i="1" a="1"/>
  <c r="L61" i="1" s="1"/>
  <c r="L62" i="1" a="1"/>
  <c r="L62" i="1" s="1"/>
  <c r="L63" i="1" a="1"/>
  <c r="L63" i="1" s="1"/>
  <c r="L64" i="1" a="1"/>
  <c r="L64" i="1"/>
  <c r="L65" i="1" a="1"/>
  <c r="L65" i="1" s="1"/>
  <c r="L66" i="1" a="1"/>
  <c r="L66" i="1" s="1"/>
  <c r="L67" i="1" a="1"/>
  <c r="L67" i="1" s="1"/>
  <c r="L68" i="1" a="1"/>
  <c r="L68" i="1"/>
  <c r="L69" i="1" a="1"/>
  <c r="L69" i="1" s="1"/>
  <c r="L70" i="1" a="1"/>
  <c r="L70" i="1" s="1"/>
  <c r="L71" i="1" a="1"/>
  <c r="L71" i="1" s="1"/>
  <c r="L72" i="1" a="1"/>
  <c r="L72" i="1"/>
  <c r="L73" i="1" a="1"/>
  <c r="L73" i="1" s="1"/>
  <c r="L74" i="1" a="1"/>
  <c r="L74" i="1" s="1"/>
  <c r="L75" i="1" a="1"/>
  <c r="L75" i="1" s="1"/>
  <c r="L76" i="1" a="1"/>
  <c r="L76" i="1"/>
  <c r="L77" i="1" a="1"/>
  <c r="L77" i="1" s="1"/>
  <c r="L78" i="1" a="1"/>
  <c r="L78" i="1" s="1"/>
  <c r="L79" i="1" a="1"/>
  <c r="L79" i="1" s="1"/>
  <c r="L80" i="1" a="1"/>
  <c r="L80" i="1"/>
  <c r="L81" i="1" a="1"/>
  <c r="L81" i="1" s="1"/>
  <c r="L82" i="1" a="1"/>
  <c r="L82" i="1" s="1"/>
  <c r="L83" i="1" a="1"/>
  <c r="L83" i="1" s="1"/>
  <c r="L84" i="1" a="1"/>
  <c r="L84" i="1"/>
  <c r="L85" i="1" a="1"/>
  <c r="L85" i="1" s="1"/>
  <c r="L86" i="1" a="1"/>
  <c r="L86" i="1" s="1"/>
  <c r="L87" i="1" a="1"/>
  <c r="L87" i="1" s="1"/>
  <c r="L88" i="1" a="1"/>
  <c r="L88" i="1"/>
  <c r="L89" i="1" a="1"/>
  <c r="L89" i="1" s="1"/>
  <c r="L90" i="1" a="1"/>
  <c r="L90" i="1" s="1"/>
  <c r="L91" i="1" a="1"/>
  <c r="L91" i="1" s="1"/>
  <c r="L92" i="1" a="1"/>
  <c r="L92" i="1"/>
  <c r="L93" i="1" a="1"/>
  <c r="L93" i="1" s="1"/>
  <c r="L94" i="1" a="1"/>
  <c r="L94" i="1" s="1"/>
  <c r="L95" i="1" a="1"/>
  <c r="L95" i="1" s="1"/>
  <c r="L96" i="1" a="1"/>
  <c r="L96" i="1"/>
  <c r="L97" i="1" a="1"/>
  <c r="L97" i="1" s="1"/>
  <c r="L98" i="1" a="1"/>
  <c r="L98" i="1" s="1"/>
  <c r="L99" i="1" a="1"/>
  <c r="L99" i="1" s="1"/>
  <c r="L100" i="1" a="1"/>
  <c r="L100" i="1"/>
  <c r="L101" i="1" a="1"/>
  <c r="L101" i="1" s="1"/>
  <c r="L102" i="1" a="1"/>
  <c r="L102" i="1" s="1"/>
  <c r="L103" i="1" a="1"/>
  <c r="L103" i="1" s="1"/>
  <c r="L104" i="1" a="1"/>
  <c r="L104" i="1"/>
  <c r="L105" i="1" a="1"/>
  <c r="L105" i="1" s="1"/>
  <c r="L106" i="1" a="1"/>
  <c r="L106" i="1" s="1"/>
  <c r="L107" i="1" a="1"/>
  <c r="L107" i="1" s="1"/>
  <c r="L108" i="1" a="1"/>
  <c r="L108" i="1"/>
  <c r="L109" i="1" a="1"/>
  <c r="L109" i="1" s="1"/>
  <c r="L110" i="1" a="1"/>
  <c r="L110" i="1" s="1"/>
  <c r="L111" i="1" a="1"/>
  <c r="L111" i="1" s="1"/>
  <c r="L112" i="1" a="1"/>
  <c r="L112" i="1"/>
  <c r="L113" i="1" a="1"/>
  <c r="L113" i="1" s="1"/>
  <c r="L114" i="1" a="1"/>
  <c r="L114" i="1" s="1"/>
  <c r="L115" i="1" a="1"/>
  <c r="L115" i="1" s="1"/>
  <c r="L116" i="1" a="1"/>
  <c r="L116" i="1"/>
  <c r="L117" i="1" a="1"/>
  <c r="L117" i="1" s="1"/>
  <c r="L118" i="1" a="1"/>
  <c r="L118" i="1" s="1"/>
  <c r="L119" i="1" a="1"/>
  <c r="L119" i="1" s="1"/>
  <c r="L120" i="1" a="1"/>
  <c r="L120" i="1"/>
  <c r="L121" i="1" a="1"/>
  <c r="L121" i="1" s="1"/>
  <c r="L122" i="1" a="1"/>
  <c r="L122" i="1" s="1"/>
  <c r="L123" i="1" a="1"/>
  <c r="L123" i="1" s="1"/>
  <c r="L124" i="1" a="1"/>
  <c r="L124" i="1"/>
  <c r="L125" i="1" a="1"/>
  <c r="L125" i="1" s="1"/>
  <c r="L126" i="1" a="1"/>
  <c r="L126" i="1" s="1"/>
  <c r="L127" i="1" a="1"/>
  <c r="L127" i="1" s="1"/>
  <c r="L128" i="1" a="1"/>
  <c r="L128" i="1"/>
  <c r="L129" i="1" a="1"/>
  <c r="L129" i="1" s="1"/>
  <c r="L130" i="1" a="1"/>
  <c r="L130" i="1" s="1"/>
  <c r="L131" i="1" a="1"/>
  <c r="L131" i="1" s="1"/>
  <c r="L132" i="1" a="1"/>
  <c r="L132" i="1"/>
  <c r="L133" i="1" a="1"/>
  <c r="L133" i="1" s="1"/>
  <c r="L134" i="1" a="1"/>
  <c r="L134" i="1" s="1"/>
  <c r="L135" i="1" a="1"/>
  <c r="L135" i="1" s="1"/>
  <c r="L136" i="1" a="1"/>
  <c r="L136" i="1"/>
  <c r="L137" i="1" a="1"/>
  <c r="L137" i="1" s="1"/>
  <c r="L138" i="1" a="1"/>
  <c r="L138" i="1" s="1"/>
  <c r="L139" i="1" a="1"/>
  <c r="L139" i="1" s="1"/>
  <c r="L140" i="1" a="1"/>
  <c r="L140" i="1"/>
  <c r="L141" i="1" a="1"/>
  <c r="L141" i="1" s="1"/>
  <c r="L142" i="1" a="1"/>
  <c r="L142" i="1" s="1"/>
  <c r="L143" i="1" a="1"/>
  <c r="L143" i="1" s="1"/>
  <c r="L144" i="1" a="1"/>
  <c r="L144" i="1"/>
  <c r="L145" i="1" a="1"/>
  <c r="L145" i="1" s="1"/>
  <c r="L146" i="1" a="1"/>
  <c r="L146" i="1" s="1"/>
  <c r="L147" i="1" a="1"/>
  <c r="L147" i="1" s="1"/>
  <c r="L148" i="1" a="1"/>
  <c r="L148" i="1"/>
  <c r="L149" i="1" a="1"/>
  <c r="L149" i="1" s="1"/>
  <c r="L150" i="1" a="1"/>
  <c r="L150" i="1" s="1"/>
  <c r="L151" i="1" a="1"/>
  <c r="L151" i="1" s="1"/>
  <c r="L152" i="1" a="1"/>
  <c r="L152" i="1"/>
  <c r="L153" i="1" a="1"/>
  <c r="L153" i="1" s="1"/>
  <c r="L154" i="1" a="1"/>
  <c r="L154" i="1" s="1"/>
  <c r="L155" i="1" a="1"/>
  <c r="L155" i="1" s="1"/>
  <c r="L156" i="1" a="1"/>
  <c r="L156" i="1"/>
  <c r="L157" i="1" a="1"/>
  <c r="L157" i="1" s="1"/>
  <c r="L158" i="1" a="1"/>
  <c r="L158" i="1" s="1"/>
  <c r="L159" i="1" a="1"/>
  <c r="L159" i="1" s="1"/>
  <c r="L160" i="1" a="1"/>
  <c r="L160" i="1"/>
  <c r="L161" i="1" a="1"/>
  <c r="L161" i="1" s="1"/>
  <c r="L162" i="1" a="1"/>
  <c r="L162" i="1" s="1"/>
  <c r="L163" i="1" a="1"/>
  <c r="L163" i="1" s="1"/>
  <c r="L164" i="1" a="1"/>
  <c r="L164" i="1"/>
  <c r="L165" i="1" a="1"/>
  <c r="L165" i="1" s="1"/>
  <c r="L166" i="1" a="1"/>
  <c r="L166" i="1" s="1"/>
  <c r="L167" i="1" a="1"/>
  <c r="L167" i="1" s="1"/>
  <c r="L168" i="1" a="1"/>
  <c r="L168" i="1"/>
  <c r="L169" i="1" a="1"/>
  <c r="L169" i="1" s="1"/>
  <c r="L170" i="1" a="1"/>
  <c r="L170" i="1" s="1"/>
  <c r="L171" i="1" a="1"/>
  <c r="L171" i="1" s="1"/>
  <c r="L172" i="1" a="1"/>
  <c r="L172" i="1"/>
  <c r="L173" i="1" a="1"/>
  <c r="L173" i="1" s="1"/>
  <c r="L174" i="1" a="1"/>
  <c r="L174" i="1" s="1"/>
  <c r="L175" i="1" a="1"/>
  <c r="L175" i="1" s="1"/>
  <c r="L176" i="1" a="1"/>
  <c r="L176" i="1"/>
  <c r="L177" i="1" a="1"/>
  <c r="L177" i="1"/>
  <c r="L178" i="1" a="1"/>
  <c r="L178" i="1"/>
  <c r="L179" i="1" a="1"/>
  <c r="L179" i="1"/>
  <c r="L180" i="1" a="1"/>
  <c r="L180" i="1"/>
  <c r="L181" i="1" a="1"/>
  <c r="L181" i="1"/>
  <c r="L182" i="1" a="1"/>
  <c r="L182" i="1"/>
  <c r="L183" i="1" a="1"/>
  <c r="L183" i="1"/>
  <c r="L184" i="1" a="1"/>
  <c r="L184" i="1"/>
  <c r="L185" i="1" a="1"/>
  <c r="L185" i="1"/>
  <c r="L186" i="1" a="1"/>
  <c r="L186" i="1"/>
  <c r="L187" i="1" a="1"/>
  <c r="L187" i="1"/>
  <c r="L188" i="1" a="1"/>
  <c r="L188" i="1"/>
  <c r="L189" i="1" a="1"/>
  <c r="L189" i="1"/>
  <c r="L190" i="1" a="1"/>
  <c r="L190" i="1"/>
  <c r="L191" i="1" a="1"/>
  <c r="L191" i="1"/>
  <c r="L192" i="1" a="1"/>
  <c r="L192" i="1"/>
  <c r="L193" i="1" a="1"/>
  <c r="L193" i="1"/>
  <c r="L194" i="1" a="1"/>
  <c r="L194" i="1"/>
  <c r="L195" i="1" a="1"/>
  <c r="L195" i="1"/>
  <c r="L196" i="1" a="1"/>
  <c r="L196" i="1"/>
  <c r="L197" i="1" a="1"/>
  <c r="L197" i="1"/>
  <c r="L198" i="1" a="1"/>
  <c r="L198" i="1"/>
  <c r="L199" i="1" a="1"/>
  <c r="L199" i="1"/>
  <c r="L200" i="1" a="1"/>
  <c r="L200" i="1"/>
  <c r="L201" i="1" a="1"/>
  <c r="L201" i="1"/>
  <c r="L202" i="1" a="1"/>
  <c r="L202" i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 s="1"/>
  <c r="L373" i="1" a="1"/>
  <c r="L373" i="1"/>
  <c r="L374" i="1" a="1"/>
  <c r="L374" i="1"/>
  <c r="L375" i="1" a="1"/>
  <c r="L375" i="1"/>
  <c r="L376" i="1" a="1"/>
  <c r="L376" i="1"/>
  <c r="L377" i="1" a="1"/>
  <c r="L377" i="1"/>
  <c r="L378" i="1" a="1"/>
  <c r="L378" i="1"/>
  <c r="L379" i="1" a="1"/>
  <c r="L379" i="1"/>
  <c r="L380" i="1" a="1"/>
  <c r="L380" i="1"/>
  <c r="L381" i="1" a="1"/>
  <c r="L381" i="1"/>
  <c r="L382" i="1" a="1"/>
  <c r="L382" i="1"/>
  <c r="L383" i="1" a="1"/>
  <c r="L383" i="1"/>
  <c r="L384" i="1" a="1"/>
  <c r="L384" i="1"/>
  <c r="L385" i="1" a="1"/>
  <c r="L385" i="1"/>
  <c r="L386" i="1" a="1"/>
  <c r="L386" i="1"/>
  <c r="L387" i="1" a="1"/>
  <c r="L387" i="1"/>
  <c r="L388" i="1" a="1"/>
  <c r="L388" i="1"/>
  <c r="L389" i="1" a="1"/>
  <c r="L389" i="1"/>
  <c r="L390" i="1" a="1"/>
  <c r="L390" i="1"/>
  <c r="L391" i="1" a="1"/>
  <c r="L391" i="1"/>
  <c r="L392" i="1" a="1"/>
  <c r="L392" i="1"/>
  <c r="L393" i="1" a="1"/>
  <c r="L393" i="1"/>
  <c r="L394" i="1" a="1"/>
  <c r="L394" i="1"/>
  <c r="L395" i="1" a="1"/>
  <c r="L395" i="1"/>
  <c r="L396" i="1" a="1"/>
  <c r="L396" i="1"/>
  <c r="L397" i="1" a="1"/>
  <c r="L397" i="1"/>
  <c r="L398" i="1" a="1"/>
  <c r="L398" i="1"/>
  <c r="L399" i="1" a="1"/>
  <c r="L399" i="1"/>
  <c r="L400" i="1" a="1"/>
  <c r="L400" i="1"/>
  <c r="L401" i="1" a="1"/>
  <c r="L401" i="1"/>
  <c r="L402" i="1" a="1"/>
  <c r="L402" i="1"/>
  <c r="L403" i="1" a="1"/>
  <c r="L403" i="1"/>
  <c r="L404" i="1" a="1"/>
  <c r="L404" i="1"/>
  <c r="L405" i="1" a="1"/>
  <c r="L405" i="1"/>
  <c r="L406" i="1" a="1"/>
  <c r="L406" i="1"/>
  <c r="L407" i="1" a="1"/>
  <c r="L407" i="1"/>
  <c r="L408" i="1" a="1"/>
  <c r="L408" i="1"/>
  <c r="L409" i="1" a="1"/>
  <c r="L409" i="1"/>
  <c r="L410" i="1" a="1"/>
  <c r="L410" i="1" s="1"/>
  <c r="L411" i="1" a="1"/>
  <c r="L411" i="1"/>
  <c r="L412" i="1" a="1"/>
  <c r="L412" i="1" s="1"/>
  <c r="L413" i="1" a="1"/>
  <c r="L413" i="1"/>
  <c r="L414" i="1" a="1"/>
  <c r="L414" i="1" s="1"/>
  <c r="L415" i="1" a="1"/>
  <c r="L415" i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 s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 s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 s="1"/>
  <c r="L573" i="1" a="1"/>
  <c r="L573" i="1" s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 s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 s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 s="1"/>
  <c r="L636" i="1" a="1"/>
  <c r="L636" i="1" s="1"/>
  <c r="L637" i="1" a="1"/>
  <c r="L637" i="1" s="1"/>
  <c r="L638" i="1" a="1"/>
  <c r="L638" i="1" s="1"/>
  <c r="L639" i="1" a="1"/>
  <c r="L639" i="1" s="1"/>
  <c r="L640" i="1" a="1"/>
  <c r="L640" i="1" s="1"/>
  <c r="L641" i="1" a="1"/>
  <c r="L641" i="1" s="1"/>
  <c r="L642" i="1" a="1"/>
  <c r="L642" i="1" s="1"/>
  <c r="L643" i="1" a="1"/>
  <c r="L643" i="1" s="1"/>
  <c r="L644" i="1" a="1"/>
  <c r="L644" i="1" s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 s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 s="1"/>
  <c r="L669" i="1" a="1"/>
  <c r="L669" i="1" s="1"/>
  <c r="L670" i="1" a="1"/>
  <c r="L670" i="1" s="1"/>
  <c r="L671" i="1" a="1"/>
  <c r="L671" i="1" s="1"/>
  <c r="L672" i="1" a="1"/>
  <c r="L672" i="1" s="1"/>
  <c r="L673" i="1" a="1"/>
  <c r="L673" i="1" s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88" i="1" a="1"/>
  <c r="L688" i="1" s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 s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 s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 s="1"/>
  <c r="L722" i="1" a="1"/>
  <c r="L722" i="1" s="1"/>
  <c r="L723" i="1" a="1"/>
  <c r="L723" i="1" s="1"/>
  <c r="L724" i="1" a="1"/>
  <c r="L724" i="1" s="1"/>
  <c r="L725" i="1" a="1"/>
  <c r="L725" i="1" s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 s="1"/>
  <c r="L741" i="1" a="1"/>
  <c r="L741" i="1" s="1"/>
  <c r="L742" i="1" a="1"/>
  <c r="L742" i="1" s="1"/>
  <c r="L743" i="1" a="1"/>
  <c r="L743" i="1" s="1"/>
  <c r="L744" i="1" a="1"/>
  <c r="L744" i="1" s="1"/>
  <c r="L745" i="1" a="1"/>
  <c r="L745" i="1" s="1"/>
  <c r="L746" i="1" a="1"/>
  <c r="L746" i="1" s="1"/>
  <c r="L747" i="1" a="1"/>
  <c r="L747" i="1" s="1"/>
  <c r="L748" i="1" a="1"/>
  <c r="L748" i="1" s="1"/>
  <c r="L749" i="1" a="1"/>
  <c r="L749" i="1" s="1"/>
  <c r="L750" i="1" a="1"/>
  <c r="L750" i="1" s="1"/>
  <c r="L751" i="1" a="1"/>
  <c r="L751" i="1" s="1"/>
  <c r="L752" i="1" a="1"/>
  <c r="L752" i="1" s="1"/>
  <c r="L753" i="1" a="1"/>
  <c r="L753" i="1" s="1"/>
  <c r="L754" i="1" a="1"/>
  <c r="L754" i="1" s="1"/>
  <c r="L755" i="1" a="1"/>
  <c r="L755" i="1" s="1"/>
  <c r="L756" i="1" a="1"/>
  <c r="L756" i="1" s="1"/>
  <c r="L757" i="1" a="1"/>
  <c r="L757" i="1" s="1"/>
  <c r="L758" i="1" a="1"/>
  <c r="L758" i="1" s="1"/>
  <c r="L759" i="1" a="1"/>
  <c r="L759" i="1" s="1"/>
  <c r="L760" i="1" a="1"/>
  <c r="L760" i="1" s="1"/>
  <c r="L761" i="1" a="1"/>
  <c r="L761" i="1" s="1"/>
  <c r="L762" i="1" a="1"/>
  <c r="L762" i="1" s="1"/>
  <c r="L763" i="1" a="1"/>
  <c r="L763" i="1" s="1"/>
  <c r="L764" i="1" a="1"/>
  <c r="L764" i="1" s="1"/>
  <c r="L765" i="1" a="1"/>
  <c r="L765" i="1" s="1"/>
  <c r="L766" i="1" a="1"/>
  <c r="L766" i="1" s="1"/>
  <c r="L767" i="1" a="1"/>
  <c r="L767" i="1" s="1"/>
  <c r="L768" i="1" a="1"/>
  <c r="L768" i="1" s="1"/>
  <c r="L769" i="1" a="1"/>
  <c r="L769" i="1" s="1"/>
  <c r="L770" i="1" a="1"/>
  <c r="L770" i="1" s="1"/>
  <c r="L771" i="1" a="1"/>
  <c r="L771" i="1" s="1"/>
  <c r="L772" i="1" a="1"/>
  <c r="L772" i="1" s="1"/>
  <c r="L773" i="1" a="1"/>
  <c r="L773" i="1" s="1"/>
  <c r="L774" i="1" a="1"/>
  <c r="L774" i="1" s="1"/>
  <c r="L775" i="1" a="1"/>
  <c r="L775" i="1" s="1"/>
  <c r="L776" i="1" a="1"/>
  <c r="L776" i="1" s="1"/>
  <c r="L777" i="1" a="1"/>
  <c r="L777" i="1" s="1"/>
  <c r="L778" i="1" a="1"/>
  <c r="L778" i="1" s="1"/>
  <c r="L779" i="1" a="1"/>
  <c r="L779" i="1" s="1"/>
  <c r="L780" i="1" a="1"/>
  <c r="L780" i="1" s="1"/>
  <c r="L781" i="1" a="1"/>
  <c r="L781" i="1" s="1"/>
  <c r="L782" i="1" a="1"/>
  <c r="L782" i="1" s="1"/>
  <c r="L783" i="1" a="1"/>
  <c r="L783" i="1" s="1"/>
  <c r="L784" i="1" a="1"/>
  <c r="L784" i="1" s="1"/>
  <c r="L785" i="1" a="1"/>
  <c r="L785" i="1" s="1"/>
  <c r="L786" i="1" a="1"/>
  <c r="L786" i="1" s="1"/>
  <c r="L787" i="1" a="1"/>
  <c r="L787" i="1" s="1"/>
  <c r="L788" i="1" a="1"/>
  <c r="L788" i="1" s="1"/>
  <c r="L789" i="1" a="1"/>
  <c r="L789" i="1" s="1"/>
  <c r="L790" i="1" a="1"/>
  <c r="L790" i="1" s="1"/>
  <c r="L791" i="1" a="1"/>
  <c r="L791" i="1" s="1"/>
  <c r="L792" i="1" a="1"/>
  <c r="L792" i="1" s="1"/>
  <c r="L793" i="1" a="1"/>
  <c r="L793" i="1" s="1"/>
  <c r="L794" i="1" a="1"/>
  <c r="L794" i="1" s="1"/>
  <c r="L795" i="1" a="1"/>
  <c r="L795" i="1" s="1"/>
  <c r="L796" i="1" a="1"/>
  <c r="L796" i="1" s="1"/>
  <c r="L797" i="1" a="1"/>
  <c r="L797" i="1" s="1"/>
  <c r="L798" i="1" a="1"/>
  <c r="L798" i="1" s="1"/>
  <c r="L799" i="1" a="1"/>
  <c r="L799" i="1" s="1"/>
  <c r="L800" i="1" a="1"/>
  <c r="L800" i="1" s="1"/>
  <c r="L801" i="1" a="1"/>
  <c r="L801" i="1" s="1"/>
  <c r="L802" i="1" a="1"/>
  <c r="L802" i="1" s="1"/>
  <c r="L803" i="1" a="1"/>
  <c r="L803" i="1" s="1"/>
  <c r="L804" i="1" a="1"/>
  <c r="L804" i="1" s="1"/>
  <c r="L805" i="1" a="1"/>
  <c r="L805" i="1" s="1"/>
  <c r="L806" i="1" a="1"/>
  <c r="L806" i="1" s="1"/>
  <c r="L807" i="1" a="1"/>
  <c r="L807" i="1" s="1"/>
  <c r="L808" i="1" a="1"/>
  <c r="L808" i="1" s="1"/>
  <c r="L809" i="1" a="1"/>
  <c r="L809" i="1" s="1"/>
  <c r="L810" i="1" a="1"/>
  <c r="L810" i="1" s="1"/>
  <c r="L811" i="1" a="1"/>
  <c r="L811" i="1" s="1"/>
  <c r="L812" i="1" a="1"/>
  <c r="L812" i="1" s="1"/>
  <c r="L813" i="1" a="1"/>
  <c r="L813" i="1" s="1"/>
  <c r="L814" i="1" a="1"/>
  <c r="L814" i="1" s="1"/>
  <c r="L815" i="1" a="1"/>
  <c r="L815" i="1" s="1"/>
  <c r="L816" i="1" a="1"/>
  <c r="L816" i="1" s="1"/>
  <c r="L817" i="1" a="1"/>
  <c r="L817" i="1" s="1"/>
  <c r="L818" i="1" a="1"/>
  <c r="L818" i="1" s="1"/>
  <c r="L819" i="1" a="1"/>
  <c r="L819" i="1" s="1"/>
  <c r="L820" i="1" a="1"/>
  <c r="L820" i="1" s="1"/>
  <c r="L821" i="1" a="1"/>
  <c r="L821" i="1" s="1"/>
  <c r="L822" i="1" a="1"/>
  <c r="L822" i="1" s="1"/>
  <c r="L823" i="1" a="1"/>
  <c r="L823" i="1" s="1"/>
  <c r="L824" i="1" a="1"/>
  <c r="L824" i="1" s="1"/>
  <c r="L825" i="1" a="1"/>
  <c r="L825" i="1" s="1"/>
  <c r="L826" i="1" a="1"/>
  <c r="L826" i="1" s="1"/>
  <c r="L827" i="1" a="1"/>
  <c r="L827" i="1" s="1"/>
  <c r="L828" i="1" a="1"/>
  <c r="L828" i="1" s="1"/>
  <c r="L829" i="1" a="1"/>
  <c r="L829" i="1" s="1"/>
  <c r="L830" i="1" a="1"/>
  <c r="L830" i="1" s="1"/>
  <c r="L831" i="1" a="1"/>
  <c r="L831" i="1" s="1"/>
  <c r="L832" i="1" a="1"/>
  <c r="L832" i="1" s="1"/>
  <c r="L833" i="1" a="1"/>
  <c r="L833" i="1" s="1"/>
  <c r="L834" i="1" a="1"/>
  <c r="L834" i="1" s="1"/>
  <c r="L835" i="1" a="1"/>
  <c r="L835" i="1" s="1"/>
  <c r="L836" i="1" a="1"/>
  <c r="L836" i="1" s="1"/>
  <c r="L837" i="1" a="1"/>
  <c r="L837" i="1" s="1"/>
  <c r="L838" i="1" a="1"/>
  <c r="L838" i="1" s="1"/>
  <c r="L839" i="1" a="1"/>
  <c r="L839" i="1" s="1"/>
  <c r="L840" i="1" a="1"/>
  <c r="L840" i="1" s="1"/>
  <c r="L841" i="1" a="1"/>
  <c r="L841" i="1" s="1"/>
  <c r="L842" i="1" a="1"/>
  <c r="L842" i="1" s="1"/>
  <c r="L843" i="1" a="1"/>
  <c r="L843" i="1" s="1"/>
  <c r="L844" i="1" a="1"/>
  <c r="L844" i="1" s="1"/>
  <c r="L845" i="1" a="1"/>
  <c r="L845" i="1" s="1"/>
  <c r="L846" i="1" a="1"/>
  <c r="L846" i="1" s="1"/>
  <c r="L847" i="1" a="1"/>
  <c r="L847" i="1" s="1"/>
  <c r="L848" i="1" a="1"/>
  <c r="L848" i="1" s="1"/>
  <c r="L849" i="1" a="1"/>
  <c r="L849" i="1" s="1"/>
  <c r="L850" i="1" a="1"/>
  <c r="L850" i="1" s="1"/>
  <c r="L851" i="1" a="1"/>
  <c r="L851" i="1" s="1"/>
  <c r="L852" i="1" a="1"/>
  <c r="L852" i="1" s="1"/>
  <c r="L853" i="1" a="1"/>
  <c r="L853" i="1" s="1"/>
  <c r="L854" i="1" a="1"/>
  <c r="L854" i="1" s="1"/>
  <c r="L855" i="1" a="1"/>
  <c r="L855" i="1" s="1"/>
  <c r="L856" i="1" a="1"/>
  <c r="L856" i="1" s="1"/>
  <c r="L857" i="1" a="1"/>
  <c r="L857" i="1" s="1"/>
  <c r="L858" i="1" a="1"/>
  <c r="L858" i="1" s="1"/>
  <c r="L859" i="1" a="1"/>
  <c r="L859" i="1" s="1"/>
  <c r="L860" i="1" a="1"/>
  <c r="L860" i="1" s="1"/>
  <c r="L861" i="1" a="1"/>
  <c r="L861" i="1" s="1"/>
  <c r="L862" i="1" a="1"/>
  <c r="L862" i="1" s="1"/>
  <c r="L863" i="1" a="1"/>
  <c r="L863" i="1" s="1"/>
  <c r="L864" i="1" a="1"/>
  <c r="L864" i="1" s="1"/>
  <c r="L865" i="1" a="1"/>
  <c r="L865" i="1" s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1" i="1" a="1"/>
  <c r="L871" i="1" s="1"/>
  <c r="L872" i="1" a="1"/>
  <c r="L872" i="1" s="1"/>
  <c r="L873" i="1" a="1"/>
  <c r="L873" i="1" s="1"/>
  <c r="L874" i="1" a="1"/>
  <c r="L874" i="1" s="1"/>
  <c r="L875" i="1" a="1"/>
  <c r="L875" i="1" s="1"/>
  <c r="L876" i="1" a="1"/>
  <c r="L876" i="1" s="1"/>
  <c r="L877" i="1" a="1"/>
  <c r="L877" i="1" s="1"/>
  <c r="L878" i="1" a="1"/>
  <c r="L878" i="1" s="1"/>
  <c r="L879" i="1" a="1"/>
  <c r="L879" i="1" s="1"/>
  <c r="L880" i="1" a="1"/>
  <c r="L880" i="1" s="1"/>
  <c r="L881" i="1" a="1"/>
  <c r="L881" i="1" s="1"/>
  <c r="L882" i="1" a="1"/>
  <c r="L882" i="1" s="1"/>
  <c r="L883" i="1" a="1"/>
  <c r="L883" i="1" s="1"/>
  <c r="L884" i="1" a="1"/>
  <c r="L884" i="1" s="1"/>
  <c r="L885" i="1" a="1"/>
  <c r="L885" i="1" s="1"/>
  <c r="L886" i="1" a="1"/>
  <c r="L886" i="1" s="1"/>
  <c r="L887" i="1" a="1"/>
  <c r="L887" i="1" s="1"/>
  <c r="L888" i="1" a="1"/>
  <c r="L888" i="1" s="1"/>
  <c r="L889" i="1" a="1"/>
  <c r="L889" i="1" s="1"/>
  <c r="L890" i="1" a="1"/>
  <c r="L890" i="1" s="1"/>
  <c r="L891" i="1" a="1"/>
  <c r="L891" i="1" s="1"/>
  <c r="L892" i="1" a="1"/>
  <c r="L892" i="1" s="1"/>
  <c r="L893" i="1" a="1"/>
  <c r="L893" i="1" s="1"/>
  <c r="L894" i="1" a="1"/>
  <c r="L894" i="1" s="1"/>
  <c r="L895" i="1" a="1"/>
  <c r="L895" i="1" s="1"/>
  <c r="L896" i="1" a="1"/>
  <c r="L896" i="1" s="1"/>
  <c r="L897" i="1" a="1"/>
  <c r="L897" i="1" s="1"/>
  <c r="L898" i="1" a="1"/>
  <c r="L898" i="1" s="1"/>
  <c r="L899" i="1" a="1"/>
  <c r="L899" i="1" s="1"/>
  <c r="L900" i="1" a="1"/>
  <c r="L900" i="1" s="1"/>
  <c r="L901" i="1" a="1"/>
  <c r="L901" i="1" s="1"/>
  <c r="L902" i="1" a="1"/>
  <c r="L902" i="1" s="1"/>
  <c r="L903" i="1" a="1"/>
  <c r="L903" i="1" s="1"/>
  <c r="L904" i="1" a="1"/>
  <c r="L904" i="1" s="1"/>
  <c r="L905" i="1" a="1"/>
  <c r="L905" i="1" s="1"/>
  <c r="L906" i="1" a="1"/>
  <c r="L906" i="1" s="1"/>
  <c r="L907" i="1" a="1"/>
  <c r="L907" i="1" s="1"/>
  <c r="L908" i="1" a="1"/>
  <c r="L908" i="1" s="1"/>
  <c r="L909" i="1" a="1"/>
  <c r="L909" i="1" s="1"/>
  <c r="L910" i="1" a="1"/>
  <c r="L910" i="1" s="1"/>
  <c r="L911" i="1" a="1"/>
  <c r="L911" i="1" s="1"/>
  <c r="L912" i="1" a="1"/>
  <c r="L912" i="1" s="1"/>
  <c r="L913" i="1" a="1"/>
  <c r="L913" i="1" s="1"/>
  <c r="L914" i="1" a="1"/>
  <c r="L914" i="1" s="1"/>
  <c r="L915" i="1" a="1"/>
  <c r="L915" i="1" s="1"/>
  <c r="L916" i="1" a="1"/>
  <c r="L916" i="1" s="1"/>
  <c r="L917" i="1" a="1"/>
  <c r="L917" i="1" s="1"/>
  <c r="L918" i="1" a="1"/>
  <c r="L918" i="1" s="1"/>
  <c r="L919" i="1" a="1"/>
  <c r="L919" i="1" s="1"/>
  <c r="L920" i="1" a="1"/>
  <c r="L920" i="1" s="1"/>
  <c r="L921" i="1" a="1"/>
  <c r="L921" i="1" s="1"/>
  <c r="L922" i="1" a="1"/>
  <c r="L922" i="1" s="1"/>
  <c r="L923" i="1" a="1"/>
  <c r="L923" i="1" s="1"/>
  <c r="L924" i="1" a="1"/>
  <c r="L924" i="1" s="1"/>
  <c r="L925" i="1" a="1"/>
  <c r="L925" i="1" s="1"/>
  <c r="L926" i="1" a="1"/>
  <c r="L926" i="1" s="1"/>
  <c r="L927" i="1" a="1"/>
  <c r="L927" i="1" s="1"/>
  <c r="L928" i="1" a="1"/>
  <c r="L928" i="1" s="1"/>
  <c r="L929" i="1" a="1"/>
  <c r="L929" i="1" s="1"/>
  <c r="L930" i="1" a="1"/>
  <c r="L930" i="1" s="1"/>
  <c r="L931" i="1" a="1"/>
  <c r="L931" i="1" s="1"/>
  <c r="L932" i="1" a="1"/>
  <c r="L932" i="1" s="1"/>
  <c r="L933" i="1" a="1"/>
  <c r="L933" i="1" s="1"/>
  <c r="L934" i="1" a="1"/>
  <c r="L934" i="1" s="1"/>
  <c r="L935" i="1" a="1"/>
  <c r="L935" i="1" s="1"/>
  <c r="L936" i="1" a="1"/>
  <c r="L936" i="1" s="1"/>
  <c r="L937" i="1" a="1"/>
  <c r="L937" i="1" s="1"/>
  <c r="L938" i="1" a="1"/>
  <c r="L938" i="1" s="1"/>
  <c r="L939" i="1" a="1"/>
  <c r="L939" i="1" s="1"/>
  <c r="L940" i="1" a="1"/>
  <c r="L940" i="1" s="1"/>
  <c r="L941" i="1" a="1"/>
  <c r="L941" i="1" s="1"/>
  <c r="L942" i="1" a="1"/>
  <c r="L942" i="1" s="1"/>
  <c r="L943" i="1" a="1"/>
  <c r="L943" i="1" s="1"/>
  <c r="L944" i="1" a="1"/>
  <c r="L944" i="1" s="1"/>
  <c r="L945" i="1" a="1"/>
  <c r="L945" i="1" s="1"/>
  <c r="L946" i="1" a="1"/>
  <c r="L946" i="1" s="1"/>
  <c r="L947" i="1" a="1"/>
  <c r="L947" i="1" s="1"/>
  <c r="L948" i="1" a="1"/>
  <c r="L948" i="1" s="1"/>
  <c r="L949" i="1" a="1"/>
  <c r="L949" i="1" s="1"/>
  <c r="L950" i="1" a="1"/>
  <c r="L950" i="1" s="1"/>
  <c r="L951" i="1" a="1"/>
  <c r="L951" i="1" s="1"/>
  <c r="L952" i="1" a="1"/>
  <c r="L952" i="1" s="1"/>
  <c r="L953" i="1" a="1"/>
  <c r="L953" i="1" s="1"/>
  <c r="L954" i="1" a="1"/>
  <c r="L954" i="1" s="1"/>
  <c r="L955" i="1" a="1"/>
  <c r="L955" i="1" s="1"/>
  <c r="L956" i="1" a="1"/>
  <c r="L956" i="1" s="1"/>
  <c r="L957" i="1" a="1"/>
  <c r="L957" i="1" s="1"/>
  <c r="L958" i="1" a="1"/>
  <c r="L958" i="1" s="1"/>
  <c r="L959" i="1" a="1"/>
  <c r="L959" i="1" s="1"/>
  <c r="L960" i="1" a="1"/>
  <c r="L960" i="1" s="1"/>
  <c r="L961" i="1" a="1"/>
  <c r="L961" i="1" s="1"/>
  <c r="L962" i="1" a="1"/>
  <c r="L962" i="1" s="1"/>
  <c r="L963" i="1" a="1"/>
  <c r="L963" i="1" s="1"/>
  <c r="L964" i="1" a="1"/>
  <c r="L964" i="1" s="1"/>
  <c r="L965" i="1" a="1"/>
  <c r="L965" i="1" s="1"/>
  <c r="L966" i="1" a="1"/>
  <c r="L966" i="1" s="1"/>
  <c r="L967" i="1" a="1"/>
  <c r="L967" i="1" s="1"/>
  <c r="L968" i="1" a="1"/>
  <c r="L968" i="1" s="1"/>
  <c r="L969" i="1" a="1"/>
  <c r="L969" i="1" s="1"/>
  <c r="L970" i="1" a="1"/>
  <c r="L970" i="1" s="1"/>
  <c r="L971" i="1" a="1"/>
  <c r="L971" i="1" s="1"/>
  <c r="L972" i="1" a="1"/>
  <c r="L972" i="1" s="1"/>
  <c r="L973" i="1" a="1"/>
  <c r="L973" i="1" s="1"/>
  <c r="L974" i="1" a="1"/>
  <c r="L974" i="1" s="1"/>
  <c r="L975" i="1" a="1"/>
  <c r="L975" i="1" s="1"/>
  <c r="L976" i="1" a="1"/>
  <c r="L976" i="1" s="1"/>
  <c r="L977" i="1" a="1"/>
  <c r="L977" i="1" s="1"/>
  <c r="L978" i="1" a="1"/>
  <c r="L978" i="1" s="1"/>
  <c r="L979" i="1" a="1"/>
  <c r="L979" i="1" s="1"/>
  <c r="L980" i="1" a="1"/>
  <c r="L980" i="1" s="1"/>
  <c r="L981" i="1" a="1"/>
  <c r="L981" i="1" s="1"/>
  <c r="L982" i="1" a="1"/>
  <c r="L982" i="1" s="1"/>
  <c r="L983" i="1" a="1"/>
  <c r="L983" i="1" s="1"/>
  <c r="L984" i="1" a="1"/>
  <c r="L984" i="1" s="1"/>
  <c r="L985" i="1" a="1"/>
  <c r="L985" i="1" s="1"/>
  <c r="L986" i="1" a="1"/>
  <c r="L986" i="1" s="1"/>
  <c r="L987" i="1" a="1"/>
  <c r="L987" i="1" s="1"/>
  <c r="L988" i="1" a="1"/>
  <c r="L988" i="1" s="1"/>
  <c r="L989" i="1" a="1"/>
  <c r="L989" i="1" s="1"/>
  <c r="L990" i="1" a="1"/>
  <c r="L990" i="1" s="1"/>
  <c r="L991" i="1" a="1"/>
  <c r="L991" i="1" s="1"/>
  <c r="L992" i="1" a="1"/>
  <c r="L992" i="1" s="1"/>
  <c r="L993" i="1" a="1"/>
  <c r="L993" i="1" s="1"/>
  <c r="L994" i="1" a="1"/>
  <c r="L994" i="1" s="1"/>
  <c r="L995" i="1" a="1"/>
  <c r="L995" i="1" s="1"/>
  <c r="L996" i="1" a="1"/>
  <c r="L996" i="1" s="1"/>
  <c r="L997" i="1" a="1"/>
  <c r="L997" i="1" s="1"/>
  <c r="L998" i="1" a="1"/>
  <c r="L998" i="1" s="1"/>
  <c r="L999" i="1" a="1"/>
  <c r="L999" i="1" s="1"/>
  <c r="L1000" i="1" a="1"/>
  <c r="L1000" i="1" s="1"/>
  <c r="L1001" i="1" a="1"/>
  <c r="L1001" i="1" s="1"/>
  <c r="L2" i="1" a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Z2" i="1" l="1"/>
  <c r="X4" i="1" s="1"/>
  <c r="Z4" i="1" s="1"/>
  <c r="V4" i="1" l="1"/>
  <c r="U4" i="1" s="1"/>
  <c r="T3" i="1" s="1"/>
  <c r="S3" i="1" s="1"/>
  <c r="R3" i="1" s="1"/>
  <c r="Q3" i="1" s="1"/>
  <c r="P5" i="1" s="1"/>
  <c r="O4" i="1" s="1"/>
  <c r="N6" i="1" s="1"/>
  <c r="M3" i="1" s="1" a="1"/>
  <c r="M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<sst xmlns="http://schemas.openxmlformats.org/spreadsheetml/2006/main" count="4045" uniqueCount="1035">
  <si>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</si>
  <si>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</si>
  <si>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</si>
  <si>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</si>
  <si>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</si>
  <si>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</si>
  <si>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</si>
  <si>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</si>
  <si>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</si>
  <si>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</si>
  <si>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</si>
  <si>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</si>
  <si>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</si>
  <si>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</si>
  <si>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</si>
  <si>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</si>
  <si>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</si>
  <si>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</si>
  <si>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</si>
  <si>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</si>
  <si>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</si>
  <si>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</si>
  <si>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</si>
  <si>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</si>
  <si>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</si>
  <si>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</si>
  <si>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</si>
  <si>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</si>
  <si>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</si>
  <si>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</si>
  <si>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</si>
  <si>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</si>
  <si>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</si>
  <si>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</si>
  <si>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</si>
  <si>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</si>
  <si>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</si>
  <si>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</si>
  <si>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</si>
  <si>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</si>
  <si>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</si>
  <si>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</si>
  <si>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</si>
  <si>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</si>
  <si>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</si>
  <si>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</si>
  <si>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</si>
  <si>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</si>
  <si>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</si>
  <si>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</si>
  <si>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</si>
  <si>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</si>
  <si>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</si>
  <si>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</si>
  <si>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</si>
  <si>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</si>
  <si>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</si>
  <si>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</si>
  <si>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</si>
  <si>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</si>
  <si>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</si>
  <si>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</si>
  <si>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</si>
  <si>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</si>
  <si>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</si>
  <si>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</si>
  <si>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</si>
  <si>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</si>
  <si>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</si>
  <si>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</si>
  <si>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</si>
  <si>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</si>
  <si>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</si>
  <si>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</si>
  <si>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</si>
  <si>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</si>
  <si>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</si>
  <si>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</si>
  <si>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</si>
  <si>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</si>
  <si>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</si>
  <si>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</si>
  <si>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</si>
  <si>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</si>
  <si>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</si>
  <si>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</si>
  <si>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</si>
  <si>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</si>
  <si>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</si>
  <si>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</si>
  <si>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</si>
  <si>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</si>
  <si>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</si>
  <si>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</si>
  <si>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</si>
  <si>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</si>
  <si>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</si>
  <si>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</si>
  <si>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</si>
  <si>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</si>
  <si>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</si>
  <si>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</si>
  <si>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</si>
  <si>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</si>
  <si>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</si>
  <si>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</si>
  <si>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</si>
  <si>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</si>
  <si>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</si>
  <si>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</si>
  <si>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</si>
  <si>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</si>
  <si>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</si>
  <si>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</si>
  <si>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</si>
  <si>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</si>
  <si>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</si>
  <si>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</si>
  <si>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</si>
  <si>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</si>
  <si>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</si>
  <si>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</si>
  <si>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</si>
  <si>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</si>
  <si>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</si>
  <si>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</si>
  <si>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</si>
  <si>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</si>
  <si>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</si>
  <si>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</si>
  <si>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</si>
  <si>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</si>
  <si>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</si>
  <si>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</si>
  <si>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</si>
  <si>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</si>
  <si>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</si>
  <si>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</si>
  <si>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</si>
  <si>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</si>
  <si>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</si>
  <si>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</si>
  <si>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</si>
  <si>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</si>
  <si>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</si>
  <si>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</si>
  <si>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</si>
  <si>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</si>
  <si>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</si>
  <si>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</si>
  <si>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</si>
  <si>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</si>
  <si>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</si>
  <si>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</si>
  <si>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</si>
  <si>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</si>
  <si>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</si>
  <si>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</si>
  <si>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</si>
  <si>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</si>
  <si>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</si>
  <si>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</si>
  <si>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</si>
  <si>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</si>
  <si>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</si>
  <si>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</si>
  <si>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</si>
  <si>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</si>
  <si>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</si>
  <si>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</si>
  <si>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</si>
  <si>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</si>
  <si>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</si>
  <si>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</si>
  <si>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</si>
  <si>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</si>
  <si>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</si>
  <si>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</si>
  <si>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</si>
  <si>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</si>
  <si>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</si>
  <si>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</si>
  <si>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</si>
  <si>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</si>
  <si>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</si>
  <si>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</si>
  <si>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</si>
  <si>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</si>
  <si>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</si>
  <si>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</si>
  <si>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</si>
  <si>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</si>
  <si>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</si>
  <si>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</si>
  <si>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</si>
  <si>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</si>
  <si>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</si>
  <si>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</si>
  <si>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</si>
  <si>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</si>
  <si>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</si>
  <si>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</si>
  <si>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</si>
  <si>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</si>
  <si>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</si>
  <si>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</si>
  <si>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</si>
  <si>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</si>
  <si>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</si>
  <si>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</si>
  <si>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</si>
  <si>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</si>
  <si>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</si>
  <si>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</si>
  <si>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</si>
  <si>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</si>
  <si>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</si>
  <si>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</si>
  <si>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</si>
  <si>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</si>
  <si>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</si>
  <si>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</si>
  <si>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</si>
  <si>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</si>
  <si>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</si>
  <si>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</si>
  <si>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</si>
  <si>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</si>
  <si>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</si>
  <si>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</si>
  <si>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</si>
  <si>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</si>
  <si>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</si>
  <si>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</si>
  <si>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</si>
  <si>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</si>
  <si>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</si>
  <si>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</si>
  <si>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</si>
  <si>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</si>
  <si>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</si>
  <si>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</si>
  <si>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</si>
  <si>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</si>
  <si>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</si>
  <si>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</si>
  <si>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</si>
  <si>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</si>
  <si>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</si>
  <si>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</si>
  <si>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</si>
  <si>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</si>
  <si>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</si>
  <si>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</si>
  <si>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</si>
  <si>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</si>
  <si>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</si>
  <si>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</si>
  <si>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</si>
  <si>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</si>
  <si>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</si>
  <si>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</si>
  <si>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</si>
  <si>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</si>
  <si>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</si>
  <si>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</si>
  <si>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</si>
  <si>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</si>
  <si>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</si>
  <si>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</si>
  <si>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</si>
  <si>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</si>
  <si>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</si>
  <si>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</si>
  <si>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</si>
  <si>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</si>
  <si>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</si>
  <si>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</si>
  <si>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</si>
  <si>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</si>
  <si>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</si>
  <si>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</si>
  <si>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</si>
  <si>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</si>
  <si>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</si>
  <si>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</si>
  <si>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</si>
  <si>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</si>
  <si>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</si>
  <si>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</si>
  <si>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</si>
  <si>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</si>
  <si>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</si>
  <si>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</si>
  <si>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</si>
  <si>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</si>
  <si>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</si>
  <si>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</si>
  <si>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</si>
  <si>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</si>
  <si>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</si>
  <si>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</si>
  <si>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</si>
  <si>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</si>
  <si>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</si>
  <si>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</si>
  <si>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</si>
  <si>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</si>
  <si>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</si>
  <si>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</si>
  <si>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</si>
  <si>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</si>
  <si>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</si>
  <si>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</si>
  <si>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</si>
  <si>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</si>
  <si>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</si>
  <si>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</si>
  <si>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</si>
  <si>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</si>
  <si>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</si>
  <si>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</si>
  <si>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</si>
  <si>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</si>
  <si>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</si>
  <si>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</si>
  <si>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</si>
  <si>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</si>
  <si>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</si>
  <si>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</si>
  <si>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</si>
  <si>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</si>
  <si>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</si>
  <si>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</si>
  <si>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</si>
  <si>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</si>
  <si>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</si>
  <si>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</si>
  <si>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</si>
  <si>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</si>
  <si>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</si>
  <si>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</si>
  <si>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</si>
  <si>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</si>
  <si>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</si>
  <si>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</si>
  <si>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</si>
  <si>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</si>
  <si>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</si>
  <si>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</si>
  <si>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</si>
  <si>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</si>
  <si>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</si>
  <si>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</si>
  <si>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</si>
  <si>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</si>
  <si>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</si>
  <si>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</si>
  <si>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</si>
  <si>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</si>
  <si>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</si>
  <si>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</si>
  <si>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</si>
  <si>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</si>
  <si>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</si>
  <si>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</si>
  <si>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</si>
  <si>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</si>
  <si>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</si>
  <si>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</si>
  <si>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</si>
  <si>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</si>
  <si>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</si>
  <si>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</si>
  <si>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</si>
  <si>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</si>
  <si>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</si>
  <si>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</si>
  <si>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</si>
  <si>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</si>
  <si>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</si>
  <si>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</si>
  <si>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</si>
  <si>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</si>
  <si>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</si>
  <si>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</si>
  <si>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</si>
  <si>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</si>
  <si>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</si>
  <si>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</si>
  <si>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</si>
  <si>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</si>
  <si>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</si>
  <si>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</si>
  <si>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</si>
  <si>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</si>
  <si>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</si>
  <si>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</si>
  <si>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</si>
  <si>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</si>
  <si>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</si>
  <si>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</si>
  <si>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</si>
  <si>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</si>
  <si>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</si>
  <si>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</si>
  <si>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</si>
  <si>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</si>
  <si>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</si>
  <si>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</si>
  <si>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</si>
  <si>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</si>
  <si>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</si>
  <si>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</si>
  <si>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</si>
  <si>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</si>
  <si>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</si>
  <si>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</si>
  <si>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</si>
  <si>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</si>
  <si>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</si>
  <si>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</si>
  <si>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</si>
  <si>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</si>
  <si>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</si>
  <si>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</si>
  <si>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</si>
  <si>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</si>
  <si>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</si>
  <si>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</si>
  <si>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</si>
  <si>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</si>
  <si>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</si>
  <si>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</si>
  <si>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</si>
  <si>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</si>
  <si>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</si>
  <si>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</si>
  <si>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</si>
  <si>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</si>
  <si>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</si>
  <si>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</si>
  <si>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</si>
  <si>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</si>
  <si>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</si>
  <si>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</si>
  <si>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</si>
  <si>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</si>
  <si>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</si>
  <si>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</si>
  <si>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</si>
  <si>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</si>
  <si>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</si>
  <si>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</si>
  <si>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</si>
  <si>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</si>
  <si>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</si>
  <si>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</si>
  <si>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</si>
  <si>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</si>
  <si>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</si>
  <si>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</si>
  <si>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</si>
  <si>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</si>
  <si>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</si>
  <si>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</si>
  <si>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</si>
  <si>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</si>
  <si>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</si>
  <si>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</si>
  <si>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</si>
  <si>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</si>
  <si>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</si>
  <si>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</si>
  <si>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</si>
  <si>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</si>
  <si>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</si>
  <si>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</si>
  <si>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</si>
  <si>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</si>
  <si>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</si>
  <si>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</si>
  <si>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</si>
  <si>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</si>
  <si>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</si>
  <si>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</si>
  <si>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</si>
  <si>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</si>
  <si>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</si>
  <si>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</si>
  <si>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</si>
  <si>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</si>
  <si>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</si>
  <si>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</si>
  <si>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</si>
  <si>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</si>
  <si>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</si>
  <si>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</si>
  <si>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</si>
  <si>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</si>
  <si>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</si>
  <si>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</si>
  <si>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</si>
  <si>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</si>
  <si>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</si>
  <si>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</si>
  <si>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</si>
  <si>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</si>
  <si>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</si>
  <si>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</si>
  <si>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</si>
  <si>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</si>
  <si>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</si>
  <si>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</si>
  <si>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</si>
  <si>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</si>
  <si>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</si>
  <si>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</si>
  <si>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</si>
  <si>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</si>
  <si>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</si>
  <si>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</si>
  <si>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</si>
  <si>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</si>
  <si>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</si>
  <si>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</si>
  <si>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</si>
  <si>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</si>
  <si>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</si>
  <si>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</si>
  <si>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</si>
  <si>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</si>
  <si>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</si>
  <si>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</si>
  <si>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</si>
  <si>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</si>
  <si>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</si>
  <si>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</si>
  <si>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</si>
  <si>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</si>
  <si>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</si>
  <si>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</si>
  <si>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</si>
  <si>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</si>
  <si>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</si>
  <si>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</si>
  <si>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</si>
  <si>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</si>
  <si>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</si>
  <si>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</si>
  <si>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</si>
  <si>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</si>
  <si>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</si>
  <si>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</si>
  <si>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</si>
  <si>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</si>
  <si>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</si>
  <si>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</si>
  <si>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</si>
  <si>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</si>
  <si>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</si>
  <si>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</si>
  <si>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</si>
  <si>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</si>
  <si>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</si>
  <si>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</si>
  <si>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</si>
  <si>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</si>
  <si>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</si>
  <si>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</si>
  <si>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</si>
  <si>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</si>
  <si>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</si>
  <si>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</si>
  <si>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</si>
  <si>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</si>
  <si>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</si>
  <si>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</si>
  <si>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</si>
  <si>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</si>
  <si>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</si>
  <si>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</si>
  <si>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</si>
  <si>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</si>
  <si>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</si>
  <si>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</si>
  <si>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</si>
  <si>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</si>
  <si>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</si>
  <si>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</si>
  <si>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</si>
  <si>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</si>
  <si>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</si>
  <si>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</si>
  <si>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</si>
  <si>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</si>
  <si>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</si>
  <si>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</si>
  <si>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</si>
  <si>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</si>
  <si>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</si>
  <si>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</si>
  <si>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</si>
  <si>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</si>
  <si>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</si>
  <si>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</si>
  <si>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</si>
  <si>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</si>
  <si>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</si>
  <si>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</si>
  <si>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</si>
  <si>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</si>
  <si>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</si>
  <si>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</si>
  <si>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</si>
  <si>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</si>
  <si>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</si>
  <si>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</si>
  <si>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</si>
  <si>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</si>
  <si>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</si>
  <si>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</si>
  <si>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</si>
  <si>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</si>
  <si>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</si>
  <si>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</si>
  <si>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</si>
  <si>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</si>
  <si>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</si>
  <si>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</si>
  <si>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</si>
  <si>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</si>
  <si>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</si>
  <si>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</si>
  <si>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</si>
  <si>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</si>
  <si>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</si>
  <si>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</si>
  <si>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</si>
  <si>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</si>
  <si>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</si>
  <si>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</si>
  <si>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</si>
  <si>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</si>
  <si>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</si>
  <si>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</si>
  <si>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</si>
  <si>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</si>
  <si>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</si>
  <si>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</si>
  <si>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</si>
  <si>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</si>
  <si>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</si>
  <si>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</si>
  <si>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</si>
  <si>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</si>
  <si>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</si>
  <si>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</si>
  <si>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</si>
  <si>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</si>
  <si>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</si>
  <si>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</si>
  <si>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</si>
  <si>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</si>
  <si>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</si>
  <si>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</si>
  <si>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</si>
  <si>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</si>
  <si>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</si>
  <si>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</si>
  <si>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</si>
  <si>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</si>
  <si>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</si>
  <si>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</si>
  <si>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</si>
  <si>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</si>
  <si>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</si>
  <si>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</si>
  <si>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</si>
  <si>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</si>
  <si>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</si>
  <si>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</si>
  <si>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</si>
  <si>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</si>
  <si>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</si>
  <si>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</si>
  <si>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</si>
  <si>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</si>
  <si>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</si>
  <si>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</si>
  <si>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</si>
  <si>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</si>
  <si>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</si>
  <si>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</si>
  <si>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</si>
  <si>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</si>
  <si>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</si>
  <si>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</si>
  <si>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</si>
  <si>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</si>
  <si>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</si>
  <si>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</si>
  <si>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</si>
  <si>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</si>
  <si>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</si>
  <si>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</si>
  <si>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</si>
  <si>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</si>
  <si>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</si>
  <si>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</si>
  <si>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</si>
  <si>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</si>
  <si>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</si>
  <si>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</si>
  <si>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</si>
  <si>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</si>
  <si>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</si>
  <si>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</si>
  <si>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</si>
  <si>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</si>
  <si>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</si>
  <si>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</si>
  <si>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</si>
  <si>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</si>
  <si>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</si>
  <si>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</si>
  <si>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</si>
  <si>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</si>
  <si>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</si>
  <si>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</si>
  <si>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</si>
  <si>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</si>
  <si>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</si>
  <si>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</si>
  <si>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</si>
  <si>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</si>
  <si>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</si>
  <si>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</si>
  <si>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</si>
  <si>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</si>
  <si>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</si>
  <si>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</si>
  <si>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</si>
  <si>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</si>
  <si>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</si>
  <si>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</si>
  <si>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</si>
  <si>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</si>
  <si>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</si>
  <si>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</si>
  <si>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</si>
  <si>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</si>
  <si>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</si>
  <si>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</si>
  <si>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</si>
  <si>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</si>
  <si>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</si>
  <si>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</si>
  <si>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</si>
  <si>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</si>
  <si>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</si>
  <si>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</si>
  <si>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</si>
  <si>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</si>
  <si>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</si>
  <si>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</si>
  <si>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</si>
  <si>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</si>
  <si>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</si>
  <si>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</si>
  <si>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</si>
  <si>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</si>
  <si>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</si>
  <si>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</si>
  <si>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</si>
  <si>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</si>
  <si>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</si>
  <si>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</si>
  <si>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</si>
  <si>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</si>
  <si>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</si>
  <si>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</si>
  <si>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</si>
  <si>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</si>
  <si>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</si>
  <si>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</si>
  <si>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</si>
  <si>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</si>
  <si>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</si>
  <si>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</si>
  <si>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</si>
  <si>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</si>
  <si>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</si>
  <si>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</si>
  <si>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</si>
  <si>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</si>
  <si>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</si>
  <si>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</si>
  <si>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</si>
  <si>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</si>
  <si>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</si>
  <si>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</si>
  <si>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</si>
  <si>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</si>
  <si>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</si>
  <si>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</si>
  <si>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</si>
  <si>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</si>
  <si>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</si>
  <si>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</si>
  <si>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</si>
  <si>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</si>
  <si>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</si>
  <si>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</si>
  <si>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</si>
  <si>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</si>
  <si>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</si>
  <si>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</si>
  <si>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</si>
  <si>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</si>
  <si>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</si>
  <si>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</si>
  <si>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</si>
  <si>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</si>
  <si>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</si>
  <si>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</si>
  <si>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</si>
  <si>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</si>
  <si>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</si>
  <si>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</si>
  <si>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</si>
  <si>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</si>
  <si>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</si>
  <si>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</si>
  <si>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</si>
  <si>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</si>
  <si>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</si>
  <si>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</si>
  <si>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</si>
  <si>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</si>
  <si>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</si>
  <si>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</si>
  <si>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</si>
  <si>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</si>
  <si>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</si>
  <si>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</si>
  <si>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</si>
  <si>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</si>
  <si>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</si>
  <si>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</si>
  <si>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</si>
  <si>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</si>
  <si>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</si>
  <si>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</si>
  <si>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</si>
  <si>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</si>
  <si>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</si>
  <si>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</si>
  <si>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</si>
  <si>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</si>
  <si>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</si>
  <si>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</si>
  <si>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</si>
  <si>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</si>
  <si>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</si>
  <si>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</si>
  <si>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</si>
  <si>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</si>
  <si>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</si>
  <si>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</si>
  <si>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</si>
  <si>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</si>
  <si>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</si>
  <si>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</si>
  <si>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</si>
  <si>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</si>
  <si>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</si>
  <si>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</si>
  <si>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</si>
  <si>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</si>
  <si>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</si>
  <si>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</si>
  <si>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</si>
  <si>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</si>
  <si>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</si>
  <si>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</si>
  <si>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</si>
  <si>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</si>
  <si>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</si>
  <si>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</si>
  <si>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</si>
  <si>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</si>
  <si>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</si>
  <si>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</si>
  <si>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</si>
  <si>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</si>
  <si>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</si>
  <si>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</si>
  <si>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</si>
  <si>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</si>
  <si>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</si>
  <si>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</si>
  <si>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</si>
  <si>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</si>
  <si>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</si>
  <si>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</si>
  <si>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</si>
  <si>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</si>
  <si>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</si>
  <si>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</si>
  <si>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</si>
  <si>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</si>
  <si>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</si>
  <si>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</si>
  <si>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</si>
  <si>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</si>
  <si>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</si>
  <si>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</si>
  <si>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</si>
  <si>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</si>
  <si>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</si>
  <si>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</si>
  <si>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</si>
  <si>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</si>
  <si>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</si>
  <si>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</si>
  <si>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</si>
  <si>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</si>
  <si>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</si>
  <si>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</si>
  <si>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</si>
  <si>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</si>
  <si>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</si>
  <si>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</si>
  <si>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</si>
  <si>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</si>
  <si>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</si>
  <si>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</si>
  <si>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</si>
  <si>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</si>
  <si>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</si>
  <si>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</si>
  <si>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</si>
  <si>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</si>
  <si>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</si>
  <si>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</si>
  <si>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</si>
  <si>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</si>
  <si>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</si>
  <si>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</si>
  <si>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</si>
  <si>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</si>
  <si>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</si>
  <si>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</si>
  <si>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</si>
  <si>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</si>
  <si>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</si>
  <si>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</si>
  <si>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</si>
  <si>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</si>
  <si>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</si>
  <si>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</si>
  <si>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</si>
  <si>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</si>
  <si>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</si>
  <si>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</si>
  <si>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</si>
  <si>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</si>
  <si>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</si>
  <si>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</si>
  <si>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</si>
  <si>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</si>
  <si>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</si>
  <si>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</si>
  <si>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</si>
  <si>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</si>
  <si>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</si>
  <si>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</si>
  <si>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</si>
  <si>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</si>
  <si>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</si>
  <si>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</si>
  <si>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</si>
  <si>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</si>
  <si>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</si>
  <si>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</si>
  <si>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</si>
  <si>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</si>
  <si>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</si>
  <si>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</si>
  <si>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</si>
  <si>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</si>
  <si>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</si>
  <si>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</si>
  <si>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</si>
  <si>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</si>
  <si>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</si>
  <si>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</si>
  <si>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</si>
  <si>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</si>
  <si>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</si>
  <si>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</si>
  <si>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</si>
  <si>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</si>
  <si>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</si>
  <si>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</si>
  <si>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</si>
  <si>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</si>
  <si>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</si>
  <si>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</si>
  <si>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</si>
  <si>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</si>
  <si>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</si>
  <si>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</si>
  <si>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</si>
  <si>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>Earning</t>
  </si>
  <si>
    <t>performance rating on the basis of number of project hours</t>
  </si>
  <si>
    <t>IF employees from the Hr department and the north region have sales above $15,000</t>
  </si>
  <si>
    <t>Identify employees who are either in IT Department or have Salary above $60,000</t>
  </si>
  <si>
    <t>If employes are not from Marketing Department</t>
  </si>
  <si>
    <t>Total salary of the employees from the sales department</t>
  </si>
  <si>
    <t>Total salary of employees in the it department who have more than 35 project hours</t>
  </si>
  <si>
    <t>count number of employees in Hr Department</t>
  </si>
  <si>
    <t>Number of Female employees in finance Department</t>
  </si>
  <si>
    <t>Find the average salary of the employ in the Marketing department</t>
  </si>
  <si>
    <t>Find the average Sales for employees in the north region with project hours above 40</t>
  </si>
  <si>
    <t>Maximum number of salary amoung employees in south region</t>
  </si>
  <si>
    <t>Minimum number of project hours for employees in the finance department</t>
  </si>
  <si>
    <t>Use Vlookup to find the salary of an employee based on their ID</t>
  </si>
  <si>
    <t>Use Hlookup Find the joining date of employee based on their department</t>
  </si>
  <si>
    <t>Use Index and Match to find the sales amount for a specific employees</t>
  </si>
  <si>
    <t>Row Labels</t>
  </si>
  <si>
    <t>Column Labels</t>
  </si>
  <si>
    <t>Sum of Sales</t>
  </si>
  <si>
    <t>Average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</si>
</sst>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pivotCacheDefinition" Target="pivotCache/pivotCacheDefinition1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[Assignment3(1).xlsx]Pivot 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876159230096237"/>
          <c:y val="0.13323855351414407"/>
          <c:w val="0.70520625546806648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table'!$B$5:$B$9</c:f>
              <c:numCache>
                <c:formatCode>0.00%</c:formatCode>
                <c:ptCount val="5"/>
                <c:pt idx="0">
                  <c:v>0.96916591839024446</c:v>
                </c:pt>
                <c:pt idx="1">
                  <c:v>0.97507455588515846</c:v>
                </c:pt>
                <c:pt idx="2">
                  <c:v>0.94214358492210848</c:v>
                </c:pt>
                <c:pt idx="3">
                  <c:v>1.0353473485624209</c:v>
                </c:pt>
                <c:pt idx="4">
                  <c:v>1.0362349943748339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7B-4198-8A2F-ED99D7FB0BBE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table'!$C$5:$C$9</c:f>
              <c:numCache>
                <c:formatCode>0.00%</c:formatCode>
                <c:ptCount val="5"/>
                <c:pt idx="0">
                  <c:v>1.0528593850244534</c:v>
                </c:pt>
                <c:pt idx="1">
                  <c:v>1.0645964154604806</c:v>
                </c:pt>
                <c:pt idx="2">
                  <c:v>1.0032223613666575</c:v>
                </c:pt>
                <c:pt idx="3">
                  <c:v>1.0437045754379435</c:v>
                </c:pt>
                <c:pt idx="4">
                  <c:v>1.0607841793301029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7B-4198-8A2F-ED99D7FB0BBE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table'!$A$5:$A$9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table'!$D$5:$D$9</c:f>
              <c:numCache>
                <c:formatCode>0.00%</c:formatCode>
                <c:ptCount val="5"/>
                <c:pt idx="0">
                  <c:v>1.0310781717557089</c:v>
                </c:pt>
                <c:pt idx="1">
                  <c:v>0.96174983349849219</c:v>
                </c:pt>
                <c:pt idx="2">
                  <c:v>0.9508622196660711</c:v>
                </c:pt>
                <c:pt idx="3">
                  <c:v>0.95304365378435474</c:v>
                </c:pt>
                <c:pt idx="4">
                  <c:v>0.94982403582653063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7B-4198-8A2F-ED99D7FB0BBE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table'!$A$5:$A$9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table'!$E$5:$E$9</c:f>
              <c:numCache>
                <c:formatCode>0.00%</c:formatCode>
                <c:ptCount val="5"/>
                <c:pt idx="0">
                  <c:v>1.0301695953508156</c:v>
                </c:pt>
                <c:pt idx="1">
                  <c:v>1.0503116653691964</c:v>
                </c:pt>
                <c:pt idx="2">
                  <c:v>0.96976058781040742</c:v>
                </c:pt>
                <c:pt idx="3">
                  <c:v>0.95544659285129485</c:v>
                </c:pt>
                <c:pt idx="4">
                  <c:v>0.96018871026354025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7B-4198-8A2F-ED99D7FB0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5774624"/>
        <c:axId val="1315760224"/>
      </c:barChart>
      <c:catAx>
        <c:axId val="131577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760224"/>
        <c:crosses val="autoZero"/>
        <c:auto val="1"/>
        <c:lblAlgn val="ctr"/>
        <c:lblOffset val="100"/>
        <c:noMultiLvlLbl val="0"/>
      </c:catAx>
      <c:valAx>
        <c:axId val="131576022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77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[Assignment3(1).xlsx]Chart creation!PivotTable2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Sales</a:t>
            </a:r>
            <a:r>
              <a:rPr lang="en-US" b="1" baseline="0">
                <a:solidFill>
                  <a:schemeClr val="tx1"/>
                </a:solidFill>
              </a:rPr>
              <a:t> per Department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1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'Chart creation'!$B$3</c:f>
              <c:strCache>
                <c:ptCount val="1"/>
                <c:pt idx="0">
                  <c:v>Total</c:v>
                </c:pt>
              </c:strCache>
            </c:strRef>
          </c:tx>
          <c:explosion val="1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006-4A26-B36D-4AA0EBC7009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006-4A26-B36D-4AA0EBC7009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006-4A26-B36D-4AA0EBC7009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006-4A26-B36D-4AA0EBC7009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006-4A26-B36D-4AA0EBC700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'Chart creation'!$A$4:$A$8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'Chart creation'!$B$4:$B$8</c:f>
              <c:numCache>
                <c:formatCode>General</c:formatCode>
                <c:ptCount val="5"/>
                <c:pt idx="0">
                  <c:v>5515682</c:v>
                </c:pt>
                <c:pt idx="1">
                  <c:v>4641066</c:v>
                </c:pt>
                <c:pt idx="2">
                  <c:v>5661788</c:v>
                </c:pt>
                <c:pt idx="3">
                  <c:v>4998307</c:v>
                </c:pt>
                <c:pt idx="4">
                  <c:v>4627541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B-49E7-82D2-4040743C43D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2</xdr:row>
      <xdr:rowOff>7620</xdr:rowOff>
    </xdr:from>
    <xdr:to>
      <xdr:col>18</xdr:col>
      <xdr:colOff>121920</xdr:colOff>
      <xdr:row>17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0B28B5-AE4A-57FB-FE67-2483E88E6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3</xdr:row>
      <xdr:rowOff>137160</xdr:rowOff>
    </xdr:from>
    <xdr:to>
      <xdr:col>12</xdr:col>
      <xdr:colOff>0</xdr:colOff>
      <xdr:row>18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069A37-E9AA-44AF-ABA9-0A68FFF5F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 Shijin" refreshedDate="45491.203912384262" createdVersion="8" refreshedVersion="8" minRefreshableVersion="3" recordCount="1999" xr:uid="{887CD72F-DC15-4033-9F36-8C6F1E0202B2}">
  <cacheSource type="worksheet">
    <worksheetSource ref="A1:Z2000" sheet="Employee report"/>
  </cacheSource>
  <cacheFields count="26">
    <cacheField name="ID" numFmtId="0">
      <sharedItems containsString="0" containsBlank="1" containsNumber="1" containsInteger="1" minValue="1" maxValue="1"/>
    </cacheField>
    <cacheField name="Name" numFmtId="0">
      <sharedItems containsBlank="1"/>
    </cacheField>
    <cacheField name="Age" numFmtId="0">
      <sharedItems containsString="0" containsBlank="1" containsNumber="1" containsInteger="1" minValue="20" maxValue="60"/>
    </cacheField>
    <cacheField name="Gender" numFmtId="0">
      <sharedItems containsBlank="1"/>
    </cacheField>
    <cacheField name="Department" numFmtId="0">
      <sharedItems containsBlank="1" count="6">
        <s v="Marketing"/>
        <s v="HR"/>
        <s v="Sales"/>
        <s v="Finance"/>
        <s v="IT"/>
        <m/>
      </sharedItems>
    </cacheField>
    <cacheField name="Salary" numFmtId="0">
      <sharedItems containsString="0" containsBlank="1" containsNumber="1" containsInteger="1" minValue="30084" maxValue="79939"/>
    </cacheField>
    <cacheField name="Joining Date" numFmtId="0">
      <sharedItems containsNonDate="0" containsDate="1" containsString="0" containsBlank="1" minDate="2014-07-22T00:00:00" maxDate="2024-07-12T00:00:00"/>
    </cacheField>
    <cacheField name="Sales" numFmtId="0">
      <sharedItems containsString="0" containsBlank="1" containsNumber="1" containsInteger="1" minValue="10003" maxValue="39988" count="982">
        <n v="15585"/>
        <n v="28080"/>
        <n v="22816"/>
        <n v="14964"/>
        <n v="22832"/>
        <n v="23921"/>
        <n v="18067"/>
        <n v="32396"/>
        <n v="24208"/>
        <n v="37658"/>
        <n v="23026"/>
        <n v="10053"/>
        <n v="33108"/>
        <n v="29855"/>
        <n v="28351"/>
        <n v="31653"/>
        <n v="29071"/>
        <n v="25746"/>
        <n v="34259"/>
        <n v="28157"/>
        <n v="37091"/>
        <n v="10129"/>
        <n v="26684"/>
        <n v="33883"/>
        <n v="25466"/>
        <n v="24876"/>
        <n v="20274"/>
        <n v="36484"/>
        <n v="38989"/>
        <n v="25722"/>
        <n v="35331"/>
        <n v="17314"/>
        <n v="17226"/>
        <n v="38779"/>
        <n v="30963"/>
        <n v="29329"/>
        <n v="18812"/>
        <n v="34445"/>
        <n v="30727"/>
        <n v="31935"/>
        <n v="27576"/>
        <n v="12221"/>
        <n v="29278"/>
        <n v="31675"/>
        <n v="27887"/>
        <n v="39917"/>
        <n v="22140"/>
        <n v="33471"/>
        <n v="16933"/>
        <n v="12950"/>
        <n v="21260"/>
        <n v="39552"/>
        <n v="22120"/>
        <n v="18126"/>
        <n v="12569"/>
        <n v="32820"/>
        <n v="17406"/>
        <n v="24146"/>
        <n v="11820"/>
        <n v="30805"/>
        <n v="16001"/>
        <n v="35243"/>
        <n v="28118"/>
        <n v="27596"/>
        <n v="22244"/>
        <n v="33129"/>
        <n v="21939"/>
        <n v="19833"/>
        <n v="32146"/>
        <n v="28052"/>
        <n v="38859"/>
        <n v="23354"/>
        <n v="19230"/>
        <n v="23162"/>
        <n v="12189"/>
        <n v="16214"/>
        <n v="20241"/>
        <n v="27473"/>
        <n v="10152"/>
        <n v="30735"/>
        <n v="14484"/>
        <n v="30132"/>
        <n v="21436"/>
        <n v="25368"/>
        <n v="35368"/>
        <n v="19120"/>
        <n v="32735"/>
        <n v="25952"/>
        <n v="39831"/>
        <n v="35451"/>
        <n v="37401"/>
        <n v="28270"/>
        <n v="26422"/>
        <n v="26258"/>
        <n v="21547"/>
        <n v="23302"/>
        <n v="37916"/>
        <n v="27482"/>
        <n v="28120"/>
        <n v="26429"/>
        <n v="31064"/>
        <n v="10743"/>
        <n v="27946"/>
        <n v="22868"/>
        <n v="26475"/>
        <n v="31648"/>
        <n v="36062"/>
        <n v="24919"/>
        <n v="38621"/>
        <n v="28425"/>
        <n v="30705"/>
        <n v="26425"/>
        <n v="12024"/>
        <n v="30358"/>
        <n v="15838"/>
        <n v="25587"/>
        <n v="28434"/>
        <n v="39526"/>
        <n v="10290"/>
        <n v="32978"/>
        <n v="11183"/>
        <n v="26143"/>
        <n v="31904"/>
        <n v="27145"/>
        <n v="23554"/>
        <n v="16604"/>
        <n v="24790"/>
        <n v="26379"/>
        <n v="34787"/>
        <n v="18445"/>
        <n v="24149"/>
        <n v="15383"/>
        <n v="31594"/>
        <n v="36587"/>
        <n v="28660"/>
        <n v="39869"/>
        <n v="32492"/>
        <n v="12098"/>
        <n v="36100"/>
        <n v="22370"/>
        <n v="36299"/>
        <n v="12906"/>
        <n v="24067"/>
        <n v="24353"/>
        <n v="39151"/>
        <n v="17269"/>
        <n v="20721"/>
        <n v="37615"/>
        <n v="18420"/>
        <n v="28655"/>
        <n v="13914"/>
        <n v="31609"/>
        <n v="12867"/>
        <n v="23902"/>
        <n v="22865"/>
        <n v="32250"/>
        <n v="27569"/>
        <n v="29854"/>
        <n v="20712"/>
        <n v="10139"/>
        <n v="36671"/>
        <n v="11331"/>
        <n v="31046"/>
        <n v="11605"/>
        <n v="33567"/>
        <n v="33416"/>
        <n v="37736"/>
        <n v="23941"/>
        <n v="23679"/>
        <n v="30232"/>
        <n v="36423"/>
        <n v="34591"/>
        <n v="20209"/>
        <n v="23345"/>
        <n v="18396"/>
        <n v="39378"/>
        <n v="18887"/>
        <n v="34712"/>
        <n v="27027"/>
        <n v="10694"/>
        <n v="31442"/>
        <n v="31667"/>
        <n v="19889"/>
        <n v="11524"/>
        <n v="13833"/>
        <n v="16980"/>
        <n v="29233"/>
        <n v="17837"/>
        <n v="13290"/>
        <n v="22041"/>
        <n v="24673"/>
        <n v="10638"/>
        <n v="19553"/>
        <n v="10153"/>
        <n v="27603"/>
        <n v="33945"/>
        <n v="26406"/>
        <n v="10032"/>
        <n v="38116"/>
        <n v="29410"/>
        <n v="10364"/>
        <n v="12415"/>
        <n v="10196"/>
        <n v="25755"/>
        <n v="27260"/>
        <n v="35264"/>
        <n v="28866"/>
        <n v="26699"/>
        <n v="37095"/>
        <n v="22010"/>
        <n v="38256"/>
        <n v="34762"/>
        <n v="28841"/>
        <n v="27655"/>
        <n v="27085"/>
        <n v="26088"/>
        <n v="27647"/>
        <n v="15956"/>
        <n v="29895"/>
        <n v="35971"/>
        <n v="27491"/>
        <n v="15260"/>
        <n v="37609"/>
        <n v="12904"/>
        <n v="30966"/>
        <n v="34761"/>
        <n v="16943"/>
        <n v="20099"/>
        <n v="22723"/>
        <n v="39795"/>
        <n v="35427"/>
        <n v="29859"/>
        <n v="23250"/>
        <n v="28741"/>
        <n v="19365"/>
        <n v="37390"/>
        <n v="39349"/>
        <n v="21649"/>
        <n v="19080"/>
        <n v="13436"/>
        <n v="14854"/>
        <n v="39415"/>
        <n v="30665"/>
        <n v="26602"/>
        <n v="31537"/>
        <n v="19972"/>
        <n v="15492"/>
        <n v="36772"/>
        <n v="36186"/>
        <n v="10355"/>
        <n v="28110"/>
        <n v="31367"/>
        <n v="18253"/>
        <n v="23122"/>
        <n v="39961"/>
        <n v="16723"/>
        <n v="21802"/>
        <n v="35196"/>
        <n v="37151"/>
        <n v="18448"/>
        <n v="20182"/>
        <n v="20134"/>
        <n v="30493"/>
        <n v="33392"/>
        <n v="23717"/>
        <n v="36932"/>
        <n v="19244"/>
        <n v="39521"/>
        <n v="13107"/>
        <n v="21141"/>
        <n v="26963"/>
        <n v="33503"/>
        <n v="33700"/>
        <n v="38073"/>
        <n v="30960"/>
        <n v="35288"/>
        <n v="38266"/>
        <n v="20558"/>
        <n v="28978"/>
        <n v="38546"/>
        <n v="37034"/>
        <n v="18243"/>
        <n v="30370"/>
        <n v="11519"/>
        <n v="12618"/>
        <n v="29235"/>
        <n v="29356"/>
        <n v="17563"/>
        <n v="13535"/>
        <n v="22160"/>
        <n v="23101"/>
        <n v="11695"/>
        <n v="31575"/>
        <n v="10276"/>
        <n v="31837"/>
        <n v="28200"/>
        <n v="13225"/>
        <n v="10930"/>
        <n v="32525"/>
        <n v="26219"/>
        <n v="19203"/>
        <n v="32574"/>
        <n v="39933"/>
        <n v="17817"/>
        <n v="23441"/>
        <n v="29052"/>
        <n v="25725"/>
        <n v="22803"/>
        <n v="30946"/>
        <n v="23815"/>
        <n v="21354"/>
        <n v="38076"/>
        <n v="33625"/>
        <n v="16150"/>
        <n v="31870"/>
        <n v="38035"/>
        <n v="17021"/>
        <n v="39988"/>
        <n v="16401"/>
        <n v="22375"/>
        <n v="24535"/>
        <n v="38756"/>
        <n v="16464"/>
        <n v="12153"/>
        <n v="27093"/>
        <n v="37693"/>
        <n v="20898"/>
        <n v="10486"/>
        <n v="33363"/>
        <n v="19969"/>
        <n v="35285"/>
        <n v="34668"/>
        <n v="17760"/>
        <n v="23973"/>
        <n v="26303"/>
        <n v="38820"/>
        <n v="33549"/>
        <n v="35018"/>
        <n v="16143"/>
        <n v="13351"/>
        <n v="13721"/>
        <n v="26391"/>
        <n v="26920"/>
        <n v="38903"/>
        <n v="26743"/>
        <n v="32930"/>
        <n v="26562"/>
        <n v="37643"/>
        <n v="13856"/>
        <n v="35544"/>
        <n v="23976"/>
        <n v="36513"/>
        <n v="11509"/>
        <n v="26741"/>
        <n v="23445"/>
        <n v="34406"/>
        <n v="32377"/>
        <n v="12671"/>
        <n v="27653"/>
        <n v="11140"/>
        <n v="12739"/>
        <n v="18461"/>
        <n v="13645"/>
        <n v="33937"/>
        <n v="23346"/>
        <n v="25347"/>
        <n v="10501"/>
        <n v="10840"/>
        <n v="37364"/>
        <n v="13315"/>
        <n v="20359"/>
        <n v="28275"/>
        <n v="20667"/>
        <n v="29569"/>
        <n v="39692"/>
        <n v="14572"/>
        <n v="23185"/>
        <n v="36846"/>
        <n v="23224"/>
        <n v="19799"/>
        <n v="37763"/>
        <n v="11889"/>
        <n v="10757"/>
        <n v="13558"/>
        <n v="19253"/>
        <n v="19121"/>
        <n v="27787"/>
        <n v="26637"/>
        <n v="39661"/>
        <n v="25500"/>
        <n v="22267"/>
        <n v="23332"/>
        <n v="37854"/>
        <n v="10058"/>
        <n v="28317"/>
        <n v="35640"/>
        <n v="26213"/>
        <n v="33457"/>
        <n v="18433"/>
        <n v="25523"/>
        <n v="14745"/>
        <n v="17047"/>
        <n v="10926"/>
        <n v="38833"/>
        <n v="36531"/>
        <n v="20584"/>
        <n v="23316"/>
        <n v="38605"/>
        <n v="32872"/>
        <n v="31143"/>
        <n v="30171"/>
        <n v="16005"/>
        <n v="17938"/>
        <n v="34638"/>
        <n v="36883"/>
        <n v="10374"/>
        <n v="28007"/>
        <n v="25072"/>
        <n v="16571"/>
        <n v="34942"/>
        <n v="11328"/>
        <n v="30560"/>
        <n v="21382"/>
        <n v="34269"/>
        <n v="13589"/>
        <n v="22562"/>
        <n v="26057"/>
        <n v="36839"/>
        <n v="25270"/>
        <n v="35475"/>
        <n v="29033"/>
        <n v="15195"/>
        <n v="13213"/>
        <n v="23528"/>
        <n v="21521"/>
        <n v="31670"/>
        <n v="34791"/>
        <n v="37786"/>
        <n v="38296"/>
        <n v="16232"/>
        <n v="33164"/>
        <n v="38312"/>
        <n v="12115"/>
        <n v="19691"/>
        <n v="11044"/>
        <n v="11555"/>
        <n v="15529"/>
        <n v="37013"/>
        <n v="12861"/>
        <n v="37016"/>
        <n v="16766"/>
        <n v="12264"/>
        <n v="38901"/>
        <n v="37732"/>
        <n v="17977"/>
        <n v="20321"/>
        <n v="36072"/>
        <n v="11654"/>
        <n v="19010"/>
        <n v="31005"/>
        <n v="28608"/>
        <n v="27483"/>
        <n v="18273"/>
        <n v="38428"/>
        <n v="35852"/>
        <n v="38992"/>
        <n v="29321"/>
        <n v="20571"/>
        <n v="25161"/>
        <n v="21654"/>
        <n v="30890"/>
        <n v="31821"/>
        <n v="17194"/>
        <n v="39639"/>
        <n v="20715"/>
        <n v="11765"/>
        <n v="13396"/>
        <n v="18831"/>
        <n v="17082"/>
        <n v="18172"/>
        <n v="15299"/>
        <n v="36384"/>
        <n v="34294"/>
        <n v="23696"/>
        <n v="13057"/>
        <n v="24689"/>
        <n v="22421"/>
        <n v="36724"/>
        <n v="33526"/>
        <n v="19940"/>
        <n v="34848"/>
        <n v="13395"/>
        <n v="24979"/>
        <n v="36153"/>
        <n v="16700"/>
        <n v="39653"/>
        <n v="26389"/>
        <n v="32195"/>
        <n v="12588"/>
        <n v="32904"/>
        <n v="31266"/>
        <n v="36900"/>
        <n v="31076"/>
        <n v="17173"/>
        <n v="24637"/>
        <n v="39563"/>
        <n v="26184"/>
        <n v="14879"/>
        <n v="38322"/>
        <n v="34434"/>
        <n v="14920"/>
        <n v="31365"/>
        <n v="39404"/>
        <n v="20556"/>
        <n v="18757"/>
        <n v="21549"/>
        <n v="28436"/>
        <n v="19075"/>
        <n v="26775"/>
        <n v="32355"/>
        <n v="25585"/>
        <n v="25929"/>
        <n v="20896"/>
        <n v="38748"/>
        <n v="22924"/>
        <n v="35000"/>
        <n v="16186"/>
        <n v="35103"/>
        <n v="31896"/>
        <n v="15486"/>
        <n v="22016"/>
        <n v="17765"/>
        <n v="35507"/>
        <n v="31903"/>
        <n v="12155"/>
        <n v="15057"/>
        <n v="20411"/>
        <n v="33506"/>
        <n v="14424"/>
        <n v="19033"/>
        <n v="23706"/>
        <n v="36636"/>
        <n v="30430"/>
        <n v="32450"/>
        <n v="28008"/>
        <n v="29741"/>
        <n v="21329"/>
        <n v="34095"/>
        <n v="11404"/>
        <n v="35134"/>
        <n v="19965"/>
        <n v="17531"/>
        <n v="13311"/>
        <n v="37473"/>
        <n v="33265"/>
        <n v="11479"/>
        <n v="38554"/>
        <n v="30106"/>
        <n v="21349"/>
        <n v="14394"/>
        <n v="31142"/>
        <n v="21580"/>
        <n v="19737"/>
        <n v="25673"/>
        <n v="30420"/>
        <n v="39048"/>
        <n v="21932"/>
        <n v="22922"/>
        <n v="15835"/>
        <n v="35946"/>
        <n v="38765"/>
        <n v="37767"/>
        <n v="19275"/>
        <n v="10945"/>
        <n v="38371"/>
        <n v="13341"/>
        <n v="13496"/>
        <n v="39100"/>
        <n v="35062"/>
        <n v="28882"/>
        <n v="25323"/>
        <n v="19986"/>
        <n v="20620"/>
        <n v="27044"/>
        <n v="20310"/>
        <n v="13227"/>
        <n v="37745"/>
        <n v="23120"/>
        <n v="35460"/>
        <n v="20733"/>
        <n v="22219"/>
        <n v="37662"/>
        <n v="36358"/>
        <n v="11581"/>
        <n v="10003"/>
        <n v="36665"/>
        <n v="25924"/>
        <n v="35272"/>
        <n v="35987"/>
        <n v="20166"/>
        <n v="12737"/>
        <n v="39470"/>
        <n v="26866"/>
        <n v="33897"/>
        <n v="14105"/>
        <n v="27716"/>
        <n v="20522"/>
        <n v="36164"/>
        <n v="23818"/>
        <n v="26812"/>
        <n v="13182"/>
        <n v="26740"/>
        <n v="12168"/>
        <n v="25609"/>
        <n v="36224"/>
        <n v="25054"/>
        <n v="17174"/>
        <n v="33356"/>
        <n v="32998"/>
        <n v="25176"/>
        <n v="34208"/>
        <n v="29058"/>
        <n v="15867"/>
        <n v="27893"/>
        <n v="31504"/>
        <n v="33607"/>
        <n v="23456"/>
        <n v="25222"/>
        <n v="27992"/>
        <n v="25478"/>
        <n v="30260"/>
        <n v="34812"/>
        <n v="15227"/>
        <n v="10120"/>
        <n v="38680"/>
        <n v="29606"/>
        <n v="32521"/>
        <n v="34056"/>
        <n v="31511"/>
        <n v="33816"/>
        <n v="23190"/>
        <n v="21345"/>
        <n v="35030"/>
        <n v="17672"/>
        <n v="20453"/>
        <n v="21890"/>
        <n v="29626"/>
        <n v="24225"/>
        <n v="39044"/>
        <n v="27375"/>
        <n v="30062"/>
        <n v="25003"/>
        <n v="18658"/>
        <n v="17461"/>
        <n v="23683"/>
        <n v="34262"/>
        <n v="38278"/>
        <n v="38883"/>
        <n v="34957"/>
        <n v="20460"/>
        <n v="29496"/>
        <n v="18041"/>
        <n v="30985"/>
        <n v="10917"/>
        <n v="31645"/>
        <n v="35798"/>
        <n v="35265"/>
        <n v="26853"/>
        <n v="36743"/>
        <n v="21796"/>
        <n v="29360"/>
        <n v="29543"/>
        <n v="36410"/>
        <n v="26816"/>
        <n v="15528"/>
        <n v="24396"/>
        <n v="27466"/>
        <n v="25236"/>
        <n v="33430"/>
        <n v="31990"/>
        <n v="12443"/>
        <n v="11591"/>
        <n v="13069"/>
        <n v="36897"/>
        <n v="28654"/>
        <n v="12233"/>
        <n v="17473"/>
        <n v="12123"/>
        <n v="11220"/>
        <n v="14804"/>
        <n v="13087"/>
        <n v="31680"/>
        <n v="12785"/>
        <n v="39739"/>
        <n v="21204"/>
        <n v="34948"/>
        <n v="26668"/>
        <n v="27777"/>
        <n v="36958"/>
        <n v="24055"/>
        <n v="27050"/>
        <n v="35185"/>
        <n v="27045"/>
        <n v="38351"/>
        <n v="13934"/>
        <n v="31182"/>
        <n v="22570"/>
        <n v="31396"/>
        <n v="21558"/>
        <n v="14028"/>
        <n v="32754"/>
        <n v="10612"/>
        <n v="13935"/>
        <n v="10048"/>
        <n v="13913"/>
        <n v="19147"/>
        <n v="14717"/>
        <n v="15250"/>
        <n v="18211"/>
        <n v="33692"/>
        <n v="10193"/>
        <n v="33515"/>
        <n v="23449"/>
        <n v="16127"/>
        <n v="15933"/>
        <n v="28040"/>
        <n v="28996"/>
        <n v="37918"/>
        <n v="34100"/>
        <n v="18785"/>
        <n v="38103"/>
        <n v="14452"/>
        <n v="17025"/>
        <n v="33269"/>
        <n v="30554"/>
        <n v="13919"/>
        <n v="36550"/>
        <n v="29527"/>
        <n v="35844"/>
        <n v="29655"/>
        <n v="26209"/>
        <n v="39733"/>
        <n v="11884"/>
        <n v="37319"/>
        <n v="15384"/>
        <n v="22338"/>
        <n v="15467"/>
        <n v="33453"/>
        <n v="13687"/>
        <n v="31709"/>
        <n v="15659"/>
        <n v="31350"/>
        <n v="23859"/>
        <n v="31220"/>
        <n v="11465"/>
        <n v="32653"/>
        <n v="27064"/>
        <n v="15032"/>
        <n v="21664"/>
        <n v="30025"/>
        <n v="36894"/>
        <n v="32634"/>
        <n v="36481"/>
        <n v="33693"/>
        <n v="37806"/>
        <n v="25324"/>
        <n v="27015"/>
        <n v="31696"/>
        <n v="35366"/>
        <n v="35740"/>
        <n v="21389"/>
        <n v="16436"/>
        <n v="26753"/>
        <n v="14340"/>
        <n v="27430"/>
        <n v="23946"/>
        <n v="21861"/>
        <n v="18485"/>
        <n v="22659"/>
        <n v="27531"/>
        <n v="37437"/>
        <n v="20693"/>
        <n v="21655"/>
        <n v="33043"/>
        <n v="10329"/>
        <n v="27038"/>
        <n v="18511"/>
        <n v="30882"/>
        <n v="31553"/>
        <n v="15130"/>
        <n v="13523"/>
        <n v="29685"/>
        <n v="32034"/>
        <n v="10389"/>
        <n v="27453"/>
        <n v="17232"/>
        <n v="10904"/>
        <n v="27106"/>
        <n v="27379"/>
        <n v="35973"/>
        <n v="24989"/>
        <n v="21668"/>
        <n v="12689"/>
        <n v="16103"/>
        <n v="19308"/>
        <n v="36370"/>
        <n v="36165"/>
        <n v="13489"/>
        <n v="36118"/>
        <n v="12102"/>
        <n v="14463"/>
        <n v="20351"/>
        <n v="25740"/>
        <n v="39968"/>
        <n v="14331"/>
        <n v="15871"/>
        <n v="26489"/>
        <n v="21064"/>
        <n v="17280"/>
        <n v="25710"/>
        <n v="32104"/>
        <n v="22557"/>
        <n v="23579"/>
        <n v="10421"/>
        <n v="23038"/>
        <n v="31858"/>
        <n v="23877"/>
        <n v="10147"/>
        <n v="36341"/>
        <n v="17991"/>
        <n v="23052"/>
        <n v="25966"/>
        <n v="19919"/>
        <n v="31228"/>
        <n v="10537"/>
        <n v="29387"/>
        <n v="36837"/>
        <n v="39482"/>
        <n v="26921"/>
        <n v="27173"/>
        <n v="20026"/>
        <n v="20265"/>
        <n v="19507"/>
        <n v="18558"/>
        <n v="21750"/>
        <n v="17026"/>
        <n v="15722"/>
        <n v="12490"/>
        <n v="36349"/>
        <n v="17727"/>
        <n v="17699"/>
        <n v="32871"/>
        <n v="22236"/>
        <n v="29832"/>
        <n v="32639"/>
        <n v="20423"/>
        <n v="27407"/>
        <n v="14726"/>
        <n v="22413"/>
        <n v="24693"/>
        <n v="39099"/>
        <n v="28357"/>
        <n v="11158"/>
        <n v="10263"/>
        <n v="15237"/>
        <n v="34441"/>
        <n v="23384"/>
        <n v="29557"/>
        <n v="39484"/>
        <n v="31948"/>
        <n v="13013"/>
        <n v="39679"/>
        <n v="24298"/>
        <n v="17183"/>
        <n v="36661"/>
        <n v="30017"/>
        <n v="17258"/>
        <n v="10680"/>
        <n v="26946"/>
        <n v="13946"/>
        <n v="35307"/>
        <n v="27509"/>
        <n v="23918"/>
        <n v="36301"/>
        <n v="19217"/>
        <n v="22903"/>
        <n v="32317"/>
        <n v="25341"/>
        <n v="25025"/>
        <n v="10458"/>
        <n v="17922"/>
        <n v="11854"/>
        <n v="17582"/>
        <n v="12243"/>
        <n v="13715"/>
        <n v="14048"/>
        <n v="30101"/>
        <n v="10912"/>
        <n v="34355"/>
        <n v="38543"/>
        <n v="33150"/>
        <n v="28774"/>
        <n v="33305"/>
        <n v="38776"/>
        <n v="34658"/>
        <n v="14016"/>
        <n v="29812"/>
        <n v="22309"/>
        <n v="32110"/>
        <n v="19202"/>
        <n v="16274"/>
        <n v="32758"/>
        <n v="26643"/>
        <n v="23828"/>
        <n v="37797"/>
        <n v="14946"/>
        <n v="30736"/>
        <n v="38910"/>
        <n v="29704"/>
        <n v="38372"/>
        <n v="15123"/>
        <n v="24162"/>
        <n v="19189"/>
        <n v="14940"/>
        <n v="31664"/>
        <n v="10264"/>
        <n v="18369"/>
        <n v="39646"/>
        <n v="12104"/>
        <n v="31879"/>
        <n v="34240"/>
        <n v="33042"/>
        <n v="17459"/>
        <n v="18145"/>
        <n v="19525"/>
        <n v="16975"/>
        <n v="37301"/>
        <n v="34088"/>
        <n v="15989"/>
        <n v="29697"/>
        <n v="37930"/>
        <n v="35291"/>
        <n v="21747"/>
        <n v="28440"/>
        <n v="26244"/>
        <n v="15896"/>
        <n v="27838"/>
        <n v="14058"/>
        <n v="20523"/>
        <n v="33661"/>
        <n v="26996"/>
        <n v="39781"/>
        <n v="37368"/>
        <n v="27683"/>
        <n v="15289"/>
        <n v="34941"/>
        <n v="18673"/>
        <n v="22055"/>
        <n v="17732"/>
        <n v="11648"/>
        <n v="11791"/>
        <n v="39882"/>
        <n v="24872"/>
        <n v="34106"/>
        <n v="29985"/>
        <n v="12266"/>
        <n v="25403"/>
        <n v="29444"/>
        <n v="36635"/>
        <n v="26712"/>
        <n v="37782"/>
        <n v="19727"/>
        <n v="39743"/>
        <n v="17484"/>
        <n v="39024"/>
        <n v="14081"/>
        <n v="29392"/>
        <n v="23565"/>
        <n v="15749"/>
        <n v="17898"/>
        <n v="25057"/>
        <m/>
      </sharedItems>
    </cacheField>
    <cacheField name="Region" numFmtId="0">
      <sharedItems containsBlank="1" count="5">
        <s v="North"/>
        <s v="West"/>
        <s v="South"/>
        <s v="East"/>
        <m/>
      </sharedItems>
    </cacheField>
    <cacheField name="Project Hours" numFmtId="0">
      <sharedItems containsString="0" containsBlank="1" containsNumber="1" containsInteger="1" minValue="20" maxValue="60"/>
    </cacheField>
    <cacheField name="Earning" numFmtId="0">
      <sharedItems containsBlank="1"/>
    </cacheField>
    <cacheField name="performance rating on the basis of number of project hours" numFmtId="0">
      <sharedItems containsBlank="1"/>
    </cacheField>
    <cacheField name="IF employees from the Hr department and the north region have sales above $15,000" numFmtId="0">
      <sharedItems containsBlank="1"/>
    </cacheField>
    <cacheField name="Identify employees who are either in IT Department or have Salary above $60,000" numFmtId="0">
      <sharedItems containsBlank="1"/>
    </cacheField>
    <cacheField name="If employes are not from Marketing Department" numFmtId="0">
      <sharedItems containsBlank="1"/>
    </cacheField>
    <cacheField name="Total salary of the employees from the sales department" numFmtId="0">
      <sharedItems containsString="0" containsBlank="1" containsNumber="1" containsInteger="1" minValue="0" maxValue="10266381"/>
    </cacheField>
    <cacheField name="Total salary of employees in the it department who have more than 35 project hours" numFmtId="0">
      <sharedItems containsString="0" containsBlank="1" containsNumber="1" containsInteger="1" minValue="7532860" maxValue="7532860"/>
    </cacheField>
    <cacheField name="count number of employees in Hr Department" numFmtId="0">
      <sharedItems containsString="0" containsBlank="1" containsNumber="1" containsInteger="1" minValue="180" maxValue="180"/>
    </cacheField>
    <cacheField name="Number of Female employees in finance Department" numFmtId="0">
      <sharedItems containsString="0" containsBlank="1" containsNumber="1" containsInteger="1" minValue="97" maxValue="97"/>
    </cacheField>
    <cacheField name="Find the average salary of the employ in the Marketing department" numFmtId="0">
      <sharedItems containsString="0" containsBlank="1" containsNumber="1" minValue="55350.020304568527" maxValue="55350.020304568527"/>
    </cacheField>
    <cacheField name="Find the average Sales for employees in the north region with project hours above 40" numFmtId="0">
      <sharedItems containsString="0" containsBlank="1" containsNumber="1" minValue="25843.824817518249" maxValue="25843.824817518249"/>
    </cacheField>
    <cacheField name="Maximum number of salary amoung employees in south region" numFmtId="0">
      <sharedItems containsString="0" containsBlank="1" containsNumber="1" containsInteger="1" minValue="79673" maxValue="79673"/>
    </cacheField>
    <cacheField name="Minimum number of project hours for employees in the finance department" numFmtId="0">
      <sharedItems containsString="0" containsBlank="1" containsNumber="1" containsInteger="1" minValue="20" maxValue="20"/>
    </cacheField>
    <cacheField name="Use Vlookup to find the salary of an employee based on their ID" numFmtId="0">
      <sharedItems containsString="0" containsBlank="1" containsNumber="1" containsInteger="1" minValue="30084" maxValue="79939"/>
    </cacheField>
    <cacheField name="Use Hlookup Find the joining date of employee based on their department" numFmtId="0">
      <sharedItems containsBlank="1"/>
    </cacheField>
    <cacheField name="Use Index and Match to find the sales amount for a specific employees" numFmtId="0">
      <sharedItems containsString="0" containsBlank="1" containsNumber="1" containsInteger="1" minValue="18067" maxValue="180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9">
  <r>
    <n v="1"/>
    <s v="Angela Richards"/>
    <n v="38"/>
    <s v="F"/>
    <x v="0"/>
    <n v="51244"/>
    <d v="2018-07-02T00:00:00"/>
    <x v="0"/>
    <x v="0"/>
    <n v="53"/>
    <s v="Above 50,000"/>
    <s v="Excellent"/>
    <s v="True"/>
    <s v="False"/>
    <s v=" from Marketing Department"/>
    <n v="9448773"/>
    <n v="7532860"/>
    <n v="180"/>
    <n v="97"/>
    <n v="55350.020304568527"/>
    <n v="25843.824817518249"/>
    <n v="79673"/>
    <n v="20"/>
    <n v="51244"/>
    <m/>
    <n v="18067"/>
  </r>
  <r>
    <n v="1"/>
    <s v="Kathy Clay"/>
    <n v="44"/>
    <s v="M"/>
    <x v="1"/>
    <n v="30579"/>
    <d v="2016-08-03T00:00:00"/>
    <x v="1"/>
    <x v="0"/>
    <n v="57"/>
    <s v="Below 50,000"/>
    <s v="Excellent"/>
    <s v="True"/>
    <s v="False"/>
    <s v="Not From Marketing Department"/>
    <n v="9898527"/>
    <n v="7532860"/>
    <n v="180"/>
    <n v="97"/>
    <n v="55350.020304568527"/>
    <n v="25843.824817518249"/>
    <n v="79673"/>
    <n v="20"/>
    <n v="30579"/>
    <m/>
    <m/>
  </r>
  <r>
    <n v="1"/>
    <s v="Chelsea Contreras"/>
    <n v="57"/>
    <s v="M"/>
    <x v="1"/>
    <n v="67359"/>
    <d v="2022-09-30T00:00:00"/>
    <x v="2"/>
    <x v="1"/>
    <n v="57"/>
    <s v="Above 50,000"/>
    <s v="Excellent"/>
    <s v="False"/>
    <s v="True"/>
    <s v="Not From Marketing Department"/>
    <n v="9990127"/>
    <n v="7532860"/>
    <n v="180"/>
    <n v="97"/>
    <n v="55350.020304568527"/>
    <n v="25843.824817518249"/>
    <n v="79673"/>
    <n v="20"/>
    <n v="67359"/>
    <m/>
    <m/>
  </r>
  <r>
    <n v="1"/>
    <s v="Teresa Sanders"/>
    <n v="43"/>
    <s v="M"/>
    <x v="2"/>
    <n v="64565"/>
    <d v="2023-10-11T00:00:00"/>
    <x v="3"/>
    <x v="2"/>
    <n v="20"/>
    <s v="Above 50,000"/>
    <s v="Poor"/>
    <s v="False"/>
    <s v="True"/>
    <s v="Not From Marketing Department"/>
    <n v="9626049"/>
    <n v="7532860"/>
    <n v="180"/>
    <n v="97"/>
    <n v="55350.020304568527"/>
    <n v="25843.824817518249"/>
    <n v="79673"/>
    <n v="20"/>
    <n v="64565"/>
    <s v="#SPILL!"/>
    <m/>
  </r>
  <r>
    <n v="1"/>
    <s v="Erin Morton"/>
    <n v="57"/>
    <s v="M"/>
    <x v="3"/>
    <n v="70615"/>
    <d v="2016-04-08T00:00:00"/>
    <x v="4"/>
    <x v="1"/>
    <n v="56"/>
    <s v="Above 50,000"/>
    <s v="Excellent"/>
    <s v="False"/>
    <s v="True"/>
    <s v="Not From Marketing Department"/>
    <n v="9649757"/>
    <n v="7532860"/>
    <n v="180"/>
    <n v="97"/>
    <n v="55350.020304568527"/>
    <n v="25843.824817518249"/>
    <n v="79673"/>
    <n v="20"/>
    <n v="70615"/>
    <s v="#SPILL!"/>
    <m/>
  </r>
  <r>
    <n v="1"/>
    <s v="Michael Jones"/>
    <n v="23"/>
    <s v="F"/>
    <x v="1"/>
    <n v="58825"/>
    <d v="2020-09-09T00:00:00"/>
    <x v="5"/>
    <x v="2"/>
    <n v="28"/>
    <s v="Above 50,000"/>
    <s v="Poor"/>
    <s v="False"/>
    <s v="False"/>
    <s v="Not From Marketing Department"/>
    <n v="10266381"/>
    <n v="7532860"/>
    <n v="180"/>
    <n v="97"/>
    <n v="55350.020304568527"/>
    <n v="25843.824817518249"/>
    <n v="79673"/>
    <n v="20"/>
    <n v="58825"/>
    <s v="#SPILL!"/>
    <m/>
  </r>
  <r>
    <n v="1"/>
    <s v="Austin Simmons"/>
    <n v="33"/>
    <s v="M"/>
    <x v="3"/>
    <n v="70118"/>
    <d v="2015-10-17T00:00:00"/>
    <x v="6"/>
    <x v="2"/>
    <n v="39"/>
    <s v="Above 50,000"/>
    <s v="Average"/>
    <s v="False"/>
    <s v="True"/>
    <s v="Not From Marketing Department"/>
    <n v="9724001"/>
    <n v="7532860"/>
    <n v="180"/>
    <n v="97"/>
    <n v="55350.020304568527"/>
    <n v="25843.824817518249"/>
    <n v="79673"/>
    <n v="20"/>
    <n v="70118"/>
    <s v="#SPILL!"/>
    <m/>
  </r>
  <r>
    <n v="1"/>
    <s v="Jennifer King"/>
    <n v="60"/>
    <s v="M"/>
    <x v="1"/>
    <n v="47243"/>
    <d v="2019-05-28T00:00:00"/>
    <x v="7"/>
    <x v="0"/>
    <n v="32"/>
    <s v="Below 50,000"/>
    <s v="Average"/>
    <s v="True"/>
    <s v="False"/>
    <s v="Not From Marketing Department"/>
    <n v="10125528"/>
    <n v="7532860"/>
    <n v="180"/>
    <n v="97"/>
    <n v="55350.020304568527"/>
    <n v="25843.824817518249"/>
    <n v="79673"/>
    <n v="20"/>
    <n v="47243"/>
    <s v="#SPILL!"/>
    <m/>
  </r>
  <r>
    <n v="1"/>
    <s v="Cassandra Walker"/>
    <n v="37"/>
    <s v="F"/>
    <x v="4"/>
    <n v="36567"/>
    <d v="2021-07-04T00:00:00"/>
    <x v="8"/>
    <x v="3"/>
    <n v="38"/>
    <s v="Below 50,000"/>
    <s v="Average"/>
    <s v="False"/>
    <s v="True"/>
    <s v="Not From Marketing Department"/>
    <n v="9807058"/>
    <n v="7532860"/>
    <n v="180"/>
    <n v="97"/>
    <n v="55350.020304568527"/>
    <n v="25843.824817518249"/>
    <n v="79673"/>
    <n v="20"/>
    <n v="36567"/>
    <s v="#SPILL!"/>
    <m/>
  </r>
  <r>
    <n v="1"/>
    <s v="Kiara Guzman"/>
    <n v="54"/>
    <s v="M"/>
    <x v="0"/>
    <n v="62747"/>
    <d v="2017-09-30T00:00:00"/>
    <x v="9"/>
    <x v="2"/>
    <n v="56"/>
    <s v="Above 50,000"/>
    <s v="Excellent"/>
    <s v="False"/>
    <s v="True"/>
    <s v=" from Marketing Department"/>
    <n v="9637014"/>
    <n v="7532860"/>
    <n v="180"/>
    <n v="97"/>
    <n v="55350.020304568527"/>
    <n v="25843.824817518249"/>
    <n v="79673"/>
    <n v="20"/>
    <n v="62747"/>
    <s v="#SPILL!"/>
    <m/>
  </r>
  <r>
    <n v="1"/>
    <s v="Sharon Williams"/>
    <n v="49"/>
    <s v="F"/>
    <x v="2"/>
    <n v="75358"/>
    <d v="2019-06-08T00:00:00"/>
    <x v="10"/>
    <x v="2"/>
    <n v="57"/>
    <s v="Above 50,000"/>
    <s v="Excellent"/>
    <s v="False"/>
    <s v="True"/>
    <s v="Not From Marketing Department"/>
    <n v="9724797"/>
    <n v="7532860"/>
    <n v="180"/>
    <n v="97"/>
    <n v="55350.020304568527"/>
    <n v="25843.824817518249"/>
    <n v="79673"/>
    <n v="20"/>
    <n v="75358"/>
    <s v="#SPILL!"/>
    <m/>
  </r>
  <r>
    <n v="1"/>
    <s v="Steven Ramsey"/>
    <n v="25"/>
    <s v="M"/>
    <x v="4"/>
    <n v="44935"/>
    <d v="2018-10-08T00:00:00"/>
    <x v="11"/>
    <x v="2"/>
    <n v="40"/>
    <s v="Below 50,000"/>
    <s v="good"/>
    <s v="False"/>
    <s v="True"/>
    <s v="Not From Marketing Department"/>
    <n v="9779889"/>
    <n v="7532860"/>
    <n v="180"/>
    <n v="97"/>
    <n v="55350.020304568527"/>
    <n v="25843.824817518249"/>
    <n v="79673"/>
    <n v="20"/>
    <n v="44935"/>
    <s v="#SPILL!"/>
    <m/>
  </r>
  <r>
    <n v="1"/>
    <s v="Brenda Johnson"/>
    <n v="26"/>
    <s v="M"/>
    <x v="4"/>
    <n v="67132"/>
    <d v="2020-05-09T00:00:00"/>
    <x v="12"/>
    <x v="0"/>
    <n v="55"/>
    <s v="Above 50,000"/>
    <s v="Excellent"/>
    <s v="True"/>
    <s v="True"/>
    <s v="Not From Marketing Department"/>
    <n v="10019409"/>
    <n v="7532860"/>
    <n v="180"/>
    <n v="97"/>
    <n v="55350.020304568527"/>
    <n v="25843.824817518249"/>
    <n v="79673"/>
    <n v="20"/>
    <n v="67132"/>
    <s v="#SPILL!"/>
    <m/>
  </r>
  <r>
    <n v="1"/>
    <s v="Katie Benson"/>
    <n v="57"/>
    <s v="F"/>
    <x v="3"/>
    <n v="74476"/>
    <d v="2023-07-12T00:00:00"/>
    <x v="13"/>
    <x v="1"/>
    <n v="40"/>
    <s v="Above 50,000"/>
    <s v="good"/>
    <s v="False"/>
    <s v="True"/>
    <s v="Not From Marketing Department"/>
    <n v="9669601"/>
    <n v="7532860"/>
    <n v="180"/>
    <n v="97"/>
    <n v="55350.020304568527"/>
    <n v="25843.824817518249"/>
    <n v="79673"/>
    <n v="20"/>
    <n v="74476"/>
    <s v="#SPILL!"/>
    <m/>
  </r>
  <r>
    <n v="1"/>
    <s v="Jeffrey Adams"/>
    <n v="44"/>
    <s v="M"/>
    <x v="4"/>
    <n v="45774"/>
    <d v="2019-06-09T00:00:00"/>
    <x v="14"/>
    <x v="3"/>
    <n v="26"/>
    <s v="Below 50,000"/>
    <s v="Poor"/>
    <s v="False"/>
    <s v="True"/>
    <s v="Not From Marketing Department"/>
    <n v="9731100"/>
    <n v="7532860"/>
    <n v="180"/>
    <n v="97"/>
    <n v="55350.020304568527"/>
    <n v="25843.824817518249"/>
    <n v="79673"/>
    <n v="20"/>
    <n v="45774"/>
    <s v="#SPILL!"/>
    <m/>
  </r>
  <r>
    <n v="1"/>
    <s v="Jay Boyer"/>
    <n v="48"/>
    <s v="F"/>
    <x v="4"/>
    <n v="44365"/>
    <d v="2023-08-21T00:00:00"/>
    <x v="15"/>
    <x v="2"/>
    <n v="58"/>
    <s v="Below 50,000"/>
    <s v="Excellent"/>
    <s v="False"/>
    <s v="True"/>
    <s v="Not From Marketing Department"/>
    <n v="9565320"/>
    <n v="7532860"/>
    <n v="180"/>
    <n v="97"/>
    <n v="55350.020304568527"/>
    <n v="25843.824817518249"/>
    <n v="79673"/>
    <n v="20"/>
    <n v="44365"/>
    <s v="#SPILL!"/>
    <m/>
  </r>
  <r>
    <n v="1"/>
    <s v="Kyle Moore"/>
    <n v="48"/>
    <s v="M"/>
    <x v="4"/>
    <n v="43274"/>
    <d v="2017-04-01T00:00:00"/>
    <x v="16"/>
    <x v="1"/>
    <n v="20"/>
    <s v="Below 50,000"/>
    <s v="Poor"/>
    <s v="False"/>
    <s v="True"/>
    <s v="Not From Marketing Department"/>
    <n v="9535387"/>
    <n v="7532860"/>
    <n v="180"/>
    <n v="97"/>
    <n v="55350.020304568527"/>
    <n v="25843.824817518249"/>
    <n v="79673"/>
    <n v="20"/>
    <n v="43274"/>
    <s v="#SPILL!"/>
    <m/>
  </r>
  <r>
    <n v="1"/>
    <s v="Karen Hernandez"/>
    <n v="52"/>
    <s v="M"/>
    <x v="3"/>
    <n v="32559"/>
    <d v="2023-09-10T00:00:00"/>
    <x v="17"/>
    <x v="2"/>
    <n v="52"/>
    <s v="Below 50,000"/>
    <s v="Excellent"/>
    <s v="False"/>
    <s v="False"/>
    <s v="Not From Marketing Department"/>
    <n v="9916083"/>
    <n v="7532860"/>
    <n v="180"/>
    <n v="97"/>
    <n v="55350.020304568527"/>
    <n v="25843.824817518249"/>
    <n v="79673"/>
    <n v="20"/>
    <n v="32559"/>
    <s v="#SPILL!"/>
    <m/>
  </r>
  <r>
    <n v="1"/>
    <s v="Evelyn Howard"/>
    <n v="32"/>
    <s v="M"/>
    <x v="3"/>
    <n v="46715"/>
    <d v="2020-08-25T00:00:00"/>
    <x v="18"/>
    <x v="3"/>
    <n v="37"/>
    <s v="Below 50,000"/>
    <s v="Average"/>
    <s v="False"/>
    <s v="False"/>
    <s v="Not From Marketing Department"/>
    <n v="9758167"/>
    <n v="7532860"/>
    <n v="180"/>
    <n v="97"/>
    <n v="55350.020304568527"/>
    <n v="25843.824817518249"/>
    <n v="79673"/>
    <n v="20"/>
    <n v="46715"/>
    <s v="#SPILL!"/>
    <m/>
  </r>
  <r>
    <n v="1"/>
    <s v="Scott Wallace"/>
    <n v="40"/>
    <s v="F"/>
    <x v="0"/>
    <n v="62023"/>
    <d v="2022-06-19T00:00:00"/>
    <x v="19"/>
    <x v="2"/>
    <n v="25"/>
    <s v="Above 50,000"/>
    <s v="Poor"/>
    <s v="False"/>
    <s v="True"/>
    <s v=" from Marketing Department"/>
    <n v="9859728"/>
    <n v="7532860"/>
    <n v="180"/>
    <n v="97"/>
    <n v="55350.020304568527"/>
    <n v="25843.824817518249"/>
    <n v="79673"/>
    <n v="20"/>
    <n v="62023"/>
    <s v="#SPILL!"/>
    <m/>
  </r>
  <r>
    <n v="1"/>
    <s v="Bobby Baker"/>
    <n v="40"/>
    <s v="M"/>
    <x v="1"/>
    <n v="58698"/>
    <d v="2021-04-02T00:00:00"/>
    <x v="20"/>
    <x v="0"/>
    <n v="46"/>
    <s v="Above 50,000"/>
    <s v="good"/>
    <s v="True"/>
    <s v="False"/>
    <s v="Not From Marketing Department"/>
    <n v="9709412"/>
    <n v="7532860"/>
    <n v="180"/>
    <n v="97"/>
    <n v="55350.020304568527"/>
    <n v="25843.824817518249"/>
    <n v="79673"/>
    <n v="20"/>
    <n v="58698"/>
    <s v="#SPILL!"/>
    <m/>
  </r>
  <r>
    <n v="1"/>
    <s v="Sarah Diaz"/>
    <n v="53"/>
    <s v="M"/>
    <x v="2"/>
    <n v="41962"/>
    <d v="2020-03-14T00:00:00"/>
    <x v="21"/>
    <x v="3"/>
    <n v="34"/>
    <s v="Below 50,000"/>
    <s v="Average"/>
    <s v="False"/>
    <s v="False"/>
    <s v="Not From Marketing Department"/>
    <n v="9884458"/>
    <n v="7532860"/>
    <n v="180"/>
    <n v="97"/>
    <n v="55350.020304568527"/>
    <n v="25843.824817518249"/>
    <n v="79673"/>
    <n v="20"/>
    <n v="41962"/>
    <s v="#SPILL!"/>
    <m/>
  </r>
  <r>
    <n v="1"/>
    <s v="Nancy Cunningham"/>
    <n v="56"/>
    <s v="F"/>
    <x v="3"/>
    <n v="37191"/>
    <d v="2015-07-15T00:00:00"/>
    <x v="22"/>
    <x v="1"/>
    <n v="41"/>
    <s v="Below 50,000"/>
    <s v="good"/>
    <s v="False"/>
    <s v="False"/>
    <s v="Not From Marketing Department"/>
    <n v="9370684"/>
    <n v="7532860"/>
    <n v="180"/>
    <n v="97"/>
    <n v="55350.020304568527"/>
    <n v="25843.824817518249"/>
    <n v="79673"/>
    <n v="20"/>
    <n v="37191"/>
    <s v="#SPILL!"/>
    <m/>
  </r>
  <r>
    <n v="1"/>
    <s v="Julia Sanchez"/>
    <n v="41"/>
    <s v="F"/>
    <x v="2"/>
    <n v="60266"/>
    <d v="2021-12-02T00:00:00"/>
    <x v="23"/>
    <x v="2"/>
    <n v="37"/>
    <s v="Above 50,000"/>
    <s v="Average"/>
    <s v="False"/>
    <s v="True"/>
    <s v="Not From Marketing Department"/>
    <n v="9518000"/>
    <n v="7532860"/>
    <n v="180"/>
    <n v="97"/>
    <n v="55350.020304568527"/>
    <n v="25843.824817518249"/>
    <n v="79673"/>
    <n v="20"/>
    <n v="60266"/>
    <s v="#SPILL!"/>
    <m/>
  </r>
  <r>
    <n v="1"/>
    <s v="Jennifer Zimmerman"/>
    <n v="23"/>
    <s v="M"/>
    <x v="2"/>
    <n v="65466"/>
    <d v="2021-05-06T00:00:00"/>
    <x v="24"/>
    <x v="2"/>
    <n v="21"/>
    <s v="Above 50,000"/>
    <s v="Poor"/>
    <s v="False"/>
    <s v="True"/>
    <s v="Not From Marketing Department"/>
    <n v="9638114"/>
    <n v="7532860"/>
    <n v="180"/>
    <n v="97"/>
    <n v="55350.020304568527"/>
    <n v="25843.824817518249"/>
    <n v="79673"/>
    <n v="20"/>
    <n v="65466"/>
    <s v="#SPILL!"/>
    <m/>
  </r>
  <r>
    <n v="1"/>
    <s v="Adam Russell"/>
    <n v="29"/>
    <s v="F"/>
    <x v="0"/>
    <n v="58378"/>
    <d v="2023-04-26T00:00:00"/>
    <x v="25"/>
    <x v="1"/>
    <n v="54"/>
    <s v="Above 50,000"/>
    <s v="Excellent"/>
    <s v="False"/>
    <s v="False"/>
    <s v=" from Marketing Department"/>
    <n v="9509076"/>
    <n v="7532860"/>
    <n v="180"/>
    <n v="97"/>
    <n v="55350.020304568527"/>
    <n v="25843.824817518249"/>
    <n v="79673"/>
    <n v="20"/>
    <n v="58378"/>
    <s v="#SPILL!"/>
    <m/>
  </r>
  <r>
    <n v="1"/>
    <s v="Grant Walker"/>
    <n v="23"/>
    <s v="M"/>
    <x v="3"/>
    <n v="67213"/>
    <d v="2023-04-02T00:00:00"/>
    <x v="26"/>
    <x v="2"/>
    <n v="59"/>
    <s v="Above 50,000"/>
    <s v="Excellent"/>
    <s v="False"/>
    <s v="True"/>
    <s v="Not From Marketing Department"/>
    <n v="9599521"/>
    <n v="7532860"/>
    <n v="180"/>
    <n v="97"/>
    <n v="55350.020304568527"/>
    <n v="25843.824817518249"/>
    <n v="79673"/>
    <n v="20"/>
    <n v="67213"/>
    <s v="#SPILL!"/>
    <m/>
  </r>
  <r>
    <n v="1"/>
    <s v="Laura Lam"/>
    <n v="25"/>
    <s v="M"/>
    <x v="1"/>
    <n v="48620"/>
    <d v="2015-04-05T00:00:00"/>
    <x v="27"/>
    <x v="3"/>
    <n v="50"/>
    <s v="Below 50,000"/>
    <s v="Excellent"/>
    <s v="False"/>
    <s v="False"/>
    <s v="Not From Marketing Department"/>
    <n v="9482478"/>
    <n v="7532860"/>
    <n v="180"/>
    <n v="97"/>
    <n v="55350.020304568527"/>
    <n v="25843.824817518249"/>
    <n v="79673"/>
    <n v="20"/>
    <n v="48620"/>
    <s v="#SPILL!"/>
    <m/>
  </r>
  <r>
    <n v="1"/>
    <s v="Jeffrey Vaughn"/>
    <n v="52"/>
    <s v="M"/>
    <x v="3"/>
    <n v="54404"/>
    <d v="2015-01-09T00:00:00"/>
    <x v="28"/>
    <x v="1"/>
    <n v="43"/>
    <s v="Above 50,000"/>
    <s v="good"/>
    <s v="False"/>
    <s v="False"/>
    <s v="Not From Marketing Department"/>
    <n v="9619159"/>
    <n v="7532860"/>
    <n v="180"/>
    <n v="97"/>
    <n v="55350.020304568527"/>
    <n v="25843.824817518249"/>
    <n v="79673"/>
    <n v="20"/>
    <n v="54404"/>
    <s v="#SPILL!"/>
    <m/>
  </r>
  <r>
    <n v="1"/>
    <s v="Eric Davis"/>
    <n v="48"/>
    <s v="F"/>
    <x v="4"/>
    <n v="47985"/>
    <d v="2018-12-26T00:00:00"/>
    <x v="29"/>
    <x v="2"/>
    <n v="55"/>
    <s v="Below 50,000"/>
    <s v="Excellent"/>
    <s v="False"/>
    <s v="True"/>
    <s v="Not From Marketing Department"/>
    <n v="9701123"/>
    <n v="7532860"/>
    <n v="180"/>
    <n v="97"/>
    <n v="55350.020304568527"/>
    <n v="25843.824817518249"/>
    <n v="79673"/>
    <n v="20"/>
    <n v="47985"/>
    <s v="#SPILL!"/>
    <m/>
  </r>
  <r>
    <n v="1"/>
    <s v="Alicia Scott"/>
    <n v="27"/>
    <s v="F"/>
    <x v="2"/>
    <n v="64734"/>
    <d v="2018-10-21T00:00:00"/>
    <x v="30"/>
    <x v="1"/>
    <n v="30"/>
    <s v="Above 50,000"/>
    <s v="Average"/>
    <s v="False"/>
    <s v="True"/>
    <s v="Not From Marketing Department"/>
    <n v="9338713"/>
    <n v="7532860"/>
    <n v="180"/>
    <n v="97"/>
    <n v="55350.020304568527"/>
    <n v="25843.824817518249"/>
    <n v="79673"/>
    <n v="20"/>
    <n v="64734"/>
    <s v="#SPILL!"/>
    <m/>
  </r>
  <r>
    <n v="1"/>
    <s v="Kevin Murray"/>
    <n v="48"/>
    <s v="M"/>
    <x v="3"/>
    <n v="54800"/>
    <d v="2020-06-23T00:00:00"/>
    <x v="31"/>
    <x v="1"/>
    <n v="20"/>
    <s v="Above 50,000"/>
    <s v="Poor"/>
    <s v="False"/>
    <s v="False"/>
    <s v="Not From Marketing Department"/>
    <n v="9752181"/>
    <n v="7532860"/>
    <n v="180"/>
    <n v="97"/>
    <n v="55350.020304568527"/>
    <n v="25843.824817518249"/>
    <n v="79673"/>
    <n v="20"/>
    <n v="54800"/>
    <s v="#SPILL!"/>
    <m/>
  </r>
  <r>
    <n v="1"/>
    <s v="David Rivera"/>
    <n v="59"/>
    <s v="F"/>
    <x v="2"/>
    <n v="60266"/>
    <d v="2022-10-18T00:00:00"/>
    <x v="32"/>
    <x v="2"/>
    <n v="24"/>
    <s v="Above 50,000"/>
    <s v="Poor"/>
    <s v="False"/>
    <s v="True"/>
    <s v="Not From Marketing Department"/>
    <n v="9593833"/>
    <n v="7532860"/>
    <n v="180"/>
    <n v="97"/>
    <n v="55350.020304568527"/>
    <n v="25843.824817518249"/>
    <n v="79673"/>
    <n v="20"/>
    <n v="60266"/>
    <s v="#SPILL!"/>
    <m/>
  </r>
  <r>
    <n v="1"/>
    <s v="Ann Burch"/>
    <n v="44"/>
    <s v="F"/>
    <x v="3"/>
    <n v="68832"/>
    <d v="2015-02-28T00:00:00"/>
    <x v="33"/>
    <x v="1"/>
    <n v="42"/>
    <s v="Above 50,000"/>
    <s v="good"/>
    <s v="False"/>
    <s v="True"/>
    <s v="Not From Marketing Department"/>
    <n v="9774265"/>
    <n v="7532860"/>
    <n v="180"/>
    <n v="97"/>
    <n v="55350.020304568527"/>
    <n v="25843.824817518249"/>
    <n v="79673"/>
    <n v="20"/>
    <n v="68832"/>
    <s v="#SPILL!"/>
    <m/>
  </r>
  <r>
    <n v="1"/>
    <s v="Deanna Coleman"/>
    <n v="25"/>
    <s v="F"/>
    <x v="2"/>
    <n v="37888"/>
    <d v="2021-04-11T00:00:00"/>
    <x v="34"/>
    <x v="0"/>
    <n v="50"/>
    <s v="Below 50,000"/>
    <s v="Excellent"/>
    <s v="True"/>
    <s v="False"/>
    <s v="Not From Marketing Department"/>
    <n v="9236530"/>
    <n v="7532860"/>
    <n v="180"/>
    <n v="97"/>
    <n v="55350.020304568527"/>
    <n v="25843.824817518249"/>
    <n v="79673"/>
    <n v="20"/>
    <n v="37888"/>
    <s v="#SPILL!"/>
    <m/>
  </r>
  <r>
    <n v="1"/>
    <s v="Terri Harris"/>
    <n v="37"/>
    <s v="F"/>
    <x v="3"/>
    <n v="45305"/>
    <d v="2023-08-06T00:00:00"/>
    <x v="35"/>
    <x v="1"/>
    <n v="28"/>
    <s v="Below 50,000"/>
    <s v="Poor"/>
    <s v="False"/>
    <s v="False"/>
    <s v="Not From Marketing Department"/>
    <n v="9355410"/>
    <n v="7532860"/>
    <n v="180"/>
    <n v="97"/>
    <n v="55350.020304568527"/>
    <n v="25843.824817518249"/>
    <n v="79673"/>
    <n v="20"/>
    <n v="45305"/>
    <s v="#SPILL!"/>
    <m/>
  </r>
  <r>
    <n v="1"/>
    <s v="Haley Brown"/>
    <n v="33"/>
    <s v="F"/>
    <x v="0"/>
    <n v="74401"/>
    <d v="2022-07-05T00:00:00"/>
    <x v="36"/>
    <x v="3"/>
    <n v="51"/>
    <s v="Above 50,000"/>
    <s v="Excellent"/>
    <s v="False"/>
    <s v="True"/>
    <s v=" from Marketing Department"/>
    <n v="9463509"/>
    <n v="7532860"/>
    <n v="180"/>
    <n v="97"/>
    <n v="55350.020304568527"/>
    <n v="25843.824817518249"/>
    <n v="79673"/>
    <n v="20"/>
    <n v="74401"/>
    <s v="#SPILL!"/>
    <m/>
  </r>
  <r>
    <n v="1"/>
    <s v="Allison Bell"/>
    <n v="58"/>
    <s v="F"/>
    <x v="2"/>
    <n v="71925"/>
    <d v="2021-03-05T00:00:00"/>
    <x v="37"/>
    <x v="3"/>
    <n v="42"/>
    <s v="Above 50,000"/>
    <s v="good"/>
    <s v="False"/>
    <s v="True"/>
    <s v="Not From Marketing Department"/>
    <n v="9412403"/>
    <n v="7532860"/>
    <n v="180"/>
    <n v="97"/>
    <n v="55350.020304568527"/>
    <n v="25843.824817518249"/>
    <n v="79673"/>
    <n v="20"/>
    <n v="71925"/>
    <s v="#SPILL!"/>
    <m/>
  </r>
  <r>
    <n v="1"/>
    <s v="John Calderon"/>
    <n v="36"/>
    <s v="M"/>
    <x v="3"/>
    <n v="78677"/>
    <d v="2016-02-25T00:00:00"/>
    <x v="38"/>
    <x v="1"/>
    <n v="37"/>
    <s v="Above 50,000"/>
    <s v="Average"/>
    <s v="False"/>
    <s v="True"/>
    <s v="Not From Marketing Department"/>
    <n v="9335639"/>
    <n v="7532860"/>
    <n v="180"/>
    <n v="97"/>
    <n v="55350.020304568527"/>
    <n v="25843.824817518249"/>
    <n v="79673"/>
    <n v="20"/>
    <n v="78677"/>
    <s v="#SPILL!"/>
    <m/>
  </r>
  <r>
    <n v="1"/>
    <s v="Robert Trevino"/>
    <n v="23"/>
    <s v="F"/>
    <x v="4"/>
    <n v="33906"/>
    <d v="2022-07-05T00:00:00"/>
    <x v="39"/>
    <x v="2"/>
    <n v="25"/>
    <s v="Below 50,000"/>
    <s v="Poor"/>
    <s v="False"/>
    <s v="True"/>
    <s v="Not From Marketing Department"/>
    <n v="8904235"/>
    <n v="7532860"/>
    <n v="180"/>
    <n v="97"/>
    <n v="55350.020304568527"/>
    <n v="25843.824817518249"/>
    <n v="79673"/>
    <n v="20"/>
    <n v="33906"/>
    <s v="#SPILL!"/>
    <m/>
  </r>
  <r>
    <n v="1"/>
    <s v="Mrs. Elizabeth Garza"/>
    <n v="40"/>
    <s v="F"/>
    <x v="2"/>
    <n v="36349"/>
    <d v="2017-08-01T00:00:00"/>
    <x v="40"/>
    <x v="3"/>
    <n v="54"/>
    <s v="Below 50,000"/>
    <s v="Excellent"/>
    <s v="False"/>
    <s v="False"/>
    <s v="Not From Marketing Department"/>
    <n v="9059215"/>
    <n v="7532860"/>
    <n v="180"/>
    <n v="97"/>
    <n v="55350.020304568527"/>
    <n v="25843.824817518249"/>
    <n v="79673"/>
    <n v="20"/>
    <n v="36349"/>
    <s v="#SPILL!"/>
    <m/>
  </r>
  <r>
    <n v="1"/>
    <s v="Nicole Cooke"/>
    <n v="31"/>
    <s v="F"/>
    <x v="4"/>
    <n v="47159"/>
    <d v="2017-11-05T00:00:00"/>
    <x v="41"/>
    <x v="2"/>
    <n v="39"/>
    <s v="Below 50,000"/>
    <s v="Average"/>
    <s v="False"/>
    <s v="True"/>
    <s v="Not From Marketing Department"/>
    <n v="9104459"/>
    <n v="7532860"/>
    <n v="180"/>
    <n v="97"/>
    <n v="55350.020304568527"/>
    <n v="25843.824817518249"/>
    <n v="79673"/>
    <n v="20"/>
    <n v="47159"/>
    <s v="#SPILL!"/>
    <m/>
  </r>
  <r>
    <n v="1"/>
    <s v="Jeffrey Buck"/>
    <n v="45"/>
    <s v="M"/>
    <x v="0"/>
    <n v="55890"/>
    <d v="2015-02-25T00:00:00"/>
    <x v="42"/>
    <x v="1"/>
    <n v="20"/>
    <s v="Above 50,000"/>
    <s v="Poor"/>
    <s v="False"/>
    <s v="False"/>
    <s v=" from Marketing Department"/>
    <n v="9110276"/>
    <n v="7532860"/>
    <n v="180"/>
    <n v="97"/>
    <n v="55350.020304568527"/>
    <n v="25843.824817518249"/>
    <n v="79673"/>
    <n v="20"/>
    <n v="55890"/>
    <s v="#SPILL!"/>
    <m/>
  </r>
  <r>
    <n v="1"/>
    <s v="Donna Smith"/>
    <n v="43"/>
    <s v="M"/>
    <x v="4"/>
    <n v="67851"/>
    <d v="2016-02-03T00:00:00"/>
    <x v="43"/>
    <x v="0"/>
    <n v="39"/>
    <s v="Above 50,000"/>
    <s v="Average"/>
    <s v="True"/>
    <s v="True"/>
    <s v="Not From Marketing Department"/>
    <n v="9447671"/>
    <n v="7532860"/>
    <n v="180"/>
    <n v="97"/>
    <n v="55350.020304568527"/>
    <n v="25843.824817518249"/>
    <n v="79673"/>
    <n v="20"/>
    <n v="67851"/>
    <s v="#SPILL!"/>
    <m/>
  </r>
  <r>
    <n v="1"/>
    <s v="Deborah Smith"/>
    <n v="52"/>
    <s v="M"/>
    <x v="4"/>
    <n v="42196"/>
    <d v="2017-05-21T00:00:00"/>
    <x v="44"/>
    <x v="3"/>
    <n v="32"/>
    <s v="Below 50,000"/>
    <s v="Average"/>
    <s v="False"/>
    <s v="True"/>
    <s v="Not From Marketing Department"/>
    <n v="9183280"/>
    <n v="7532860"/>
    <n v="180"/>
    <n v="97"/>
    <n v="55350.020304568527"/>
    <n v="25843.824817518249"/>
    <n v="79673"/>
    <n v="20"/>
    <n v="42196"/>
    <s v="#SPILL!"/>
    <m/>
  </r>
  <r>
    <n v="1"/>
    <s v="Daniel Garcia"/>
    <n v="49"/>
    <s v="F"/>
    <x v="3"/>
    <n v="64449"/>
    <d v="2015-09-21T00:00:00"/>
    <x v="45"/>
    <x v="0"/>
    <n v="37"/>
    <s v="Above 50,000"/>
    <s v="Average"/>
    <s v="True"/>
    <s v="True"/>
    <s v="Not From Marketing Department"/>
    <n v="9458722"/>
    <n v="7532860"/>
    <n v="180"/>
    <n v="97"/>
    <n v="55350.020304568527"/>
    <n v="25843.824817518249"/>
    <n v="79673"/>
    <n v="20"/>
    <n v="64449"/>
    <s v="#SPILL!"/>
    <m/>
  </r>
  <r>
    <n v="1"/>
    <s v="Jessica Schwartz"/>
    <n v="21"/>
    <s v="M"/>
    <x v="4"/>
    <n v="35386"/>
    <d v="2023-06-18T00:00:00"/>
    <x v="46"/>
    <x v="3"/>
    <n v="50"/>
    <s v="Below 50,000"/>
    <s v="Excellent"/>
    <s v="False"/>
    <s v="True"/>
    <s v="Not From Marketing Department"/>
    <n v="9028707"/>
    <n v="7532860"/>
    <n v="180"/>
    <n v="97"/>
    <n v="55350.020304568527"/>
    <n v="25843.824817518249"/>
    <n v="79673"/>
    <n v="20"/>
    <n v="35386"/>
    <s v="#SPILL!"/>
    <m/>
  </r>
  <r>
    <n v="1"/>
    <s v="Sabrina Castillo"/>
    <n v="47"/>
    <s v="F"/>
    <x v="3"/>
    <n v="69021"/>
    <d v="2021-01-06T00:00:00"/>
    <x v="47"/>
    <x v="0"/>
    <n v="24"/>
    <s v="Above 50,000"/>
    <s v="Poor"/>
    <s v="True"/>
    <s v="True"/>
    <s v="Not From Marketing Department"/>
    <n v="9306854"/>
    <n v="7532860"/>
    <n v="180"/>
    <n v="97"/>
    <n v="55350.020304568527"/>
    <n v="25843.824817518249"/>
    <n v="79673"/>
    <n v="20"/>
    <n v="69021"/>
    <s v="#SPILL!"/>
    <m/>
  </r>
  <r>
    <n v="1"/>
    <s v="Amanda Carrillo"/>
    <n v="53"/>
    <s v="F"/>
    <x v="4"/>
    <n v="41303"/>
    <d v="2019-01-12T00:00:00"/>
    <x v="48"/>
    <x v="1"/>
    <n v="44"/>
    <s v="Below 50,000"/>
    <s v="good"/>
    <s v="False"/>
    <s v="True"/>
    <s v="Not From Marketing Department"/>
    <n v="9474037"/>
    <n v="7532860"/>
    <n v="180"/>
    <n v="97"/>
    <n v="55350.020304568527"/>
    <n v="25843.824817518249"/>
    <n v="79673"/>
    <n v="20"/>
    <n v="41303"/>
    <s v="#SPILL!"/>
    <m/>
  </r>
  <r>
    <n v="1"/>
    <s v="John Dunn"/>
    <n v="27"/>
    <s v="F"/>
    <x v="4"/>
    <n v="44477"/>
    <d v="2021-12-09T00:00:00"/>
    <x v="49"/>
    <x v="0"/>
    <n v="57"/>
    <s v="Below 50,000"/>
    <s v="Excellent"/>
    <s v="False"/>
    <s v="True"/>
    <s v="Not From Marketing Department"/>
    <n v="9075736"/>
    <n v="7532860"/>
    <n v="180"/>
    <n v="97"/>
    <n v="55350.020304568527"/>
    <n v="25843.824817518249"/>
    <n v="79673"/>
    <n v="20"/>
    <n v="44477"/>
    <s v="#SPILL!"/>
    <m/>
  </r>
  <r>
    <n v="1"/>
    <s v="Tyler Rosario"/>
    <n v="35"/>
    <s v="M"/>
    <x v="4"/>
    <n v="74034"/>
    <d v="2019-06-19T00:00:00"/>
    <x v="50"/>
    <x v="1"/>
    <n v="39"/>
    <s v="Above 50,000"/>
    <s v="Average"/>
    <s v="False"/>
    <s v="True"/>
    <s v="Not From Marketing Department"/>
    <n v="9393772"/>
    <n v="7532860"/>
    <n v="180"/>
    <n v="97"/>
    <n v="55350.020304568527"/>
    <n v="25843.824817518249"/>
    <n v="79673"/>
    <n v="20"/>
    <n v="74034"/>
    <s v="#SPILL!"/>
    <m/>
  </r>
  <r>
    <n v="1"/>
    <s v="Kevin Webb"/>
    <n v="53"/>
    <s v="F"/>
    <x v="4"/>
    <n v="57555"/>
    <d v="2018-06-03T00:00:00"/>
    <x v="51"/>
    <x v="0"/>
    <n v="27"/>
    <s v="Above 50,000"/>
    <s v="Poor"/>
    <s v="True"/>
    <s v="True"/>
    <s v="Not From Marketing Department"/>
    <n v="9329337"/>
    <n v="7532860"/>
    <n v="180"/>
    <n v="97"/>
    <n v="55350.020304568527"/>
    <n v="25843.824817518249"/>
    <n v="79673"/>
    <n v="20"/>
    <n v="57555"/>
    <s v="#SPILL!"/>
    <m/>
  </r>
  <r>
    <n v="1"/>
    <s v="Lisa Bond"/>
    <n v="28"/>
    <s v="F"/>
    <x v="1"/>
    <n v="62270"/>
    <d v="2022-10-31T00:00:00"/>
    <x v="52"/>
    <x v="0"/>
    <n v="24"/>
    <s v="Above 50,000"/>
    <s v="Poor"/>
    <s v="True"/>
    <s v="True"/>
    <s v="Not From Marketing Department"/>
    <n v="9516873"/>
    <n v="7532860"/>
    <n v="180"/>
    <n v="97"/>
    <n v="55350.020304568527"/>
    <n v="25843.824817518249"/>
    <n v="79673"/>
    <n v="20"/>
    <n v="62270"/>
    <s v="#SPILL!"/>
    <m/>
  </r>
  <r>
    <n v="1"/>
    <s v="Krista Webb"/>
    <n v="58"/>
    <s v="F"/>
    <x v="3"/>
    <n v="62907"/>
    <d v="2016-11-26T00:00:00"/>
    <x v="53"/>
    <x v="1"/>
    <n v="57"/>
    <s v="Above 50,000"/>
    <s v="Excellent"/>
    <s v="False"/>
    <s v="True"/>
    <s v="Not From Marketing Department"/>
    <n v="9057154"/>
    <n v="7532860"/>
    <n v="180"/>
    <n v="97"/>
    <n v="55350.020304568527"/>
    <n v="25843.824817518249"/>
    <n v="79673"/>
    <n v="20"/>
    <n v="62907"/>
    <s v="#SPILL!"/>
    <m/>
  </r>
  <r>
    <n v="1"/>
    <s v="Kristen King"/>
    <n v="44"/>
    <s v="M"/>
    <x v="3"/>
    <n v="62455"/>
    <d v="2017-08-12T00:00:00"/>
    <x v="54"/>
    <x v="0"/>
    <n v="50"/>
    <s v="Above 50,000"/>
    <s v="Excellent"/>
    <s v="False"/>
    <s v="True"/>
    <s v="Not From Marketing Department"/>
    <n v="9467652"/>
    <n v="7532860"/>
    <n v="180"/>
    <n v="97"/>
    <n v="55350.020304568527"/>
    <n v="25843.824817518249"/>
    <n v="79673"/>
    <n v="20"/>
    <n v="62455"/>
    <s v="#SPILL!"/>
    <m/>
  </r>
  <r>
    <n v="1"/>
    <s v="James Lee"/>
    <n v="33"/>
    <s v="M"/>
    <x v="0"/>
    <n v="57097"/>
    <d v="2021-05-05T00:00:00"/>
    <x v="55"/>
    <x v="2"/>
    <n v="27"/>
    <s v="Above 50,000"/>
    <s v="Poor"/>
    <s v="False"/>
    <s v="False"/>
    <s v=" from Marketing Department"/>
    <n v="8944388"/>
    <n v="7532860"/>
    <n v="180"/>
    <n v="97"/>
    <n v="55350.020304568527"/>
    <n v="25843.824817518249"/>
    <n v="79673"/>
    <n v="20"/>
    <n v="57097"/>
    <s v="#SPILL!"/>
    <m/>
  </r>
  <r>
    <n v="1"/>
    <s v="Alicia Johns"/>
    <n v="33"/>
    <s v="F"/>
    <x v="0"/>
    <n v="30490"/>
    <d v="2017-08-05T00:00:00"/>
    <x v="56"/>
    <x v="0"/>
    <n v="32"/>
    <s v="Below 50,000"/>
    <s v="Average"/>
    <s v="True"/>
    <s v="False"/>
    <s v=" from Marketing Department"/>
    <n v="9714670"/>
    <n v="7532860"/>
    <n v="180"/>
    <n v="97"/>
    <n v="55350.020304568527"/>
    <n v="25843.824817518249"/>
    <n v="79673"/>
    <n v="20"/>
    <n v="30490"/>
    <s v="#SPILL!"/>
    <m/>
  </r>
  <r>
    <n v="1"/>
    <s v="Christopher Williams"/>
    <n v="26"/>
    <s v="F"/>
    <x v="2"/>
    <n v="73437"/>
    <d v="2014-12-26T00:00:00"/>
    <x v="57"/>
    <x v="2"/>
    <n v="36"/>
    <s v="Above 50,000"/>
    <s v="Average"/>
    <s v="False"/>
    <s v="True"/>
    <s v="Not From Marketing Department"/>
    <n v="9009536"/>
    <n v="7532860"/>
    <n v="180"/>
    <n v="97"/>
    <n v="55350.020304568527"/>
    <n v="25843.824817518249"/>
    <n v="79673"/>
    <n v="20"/>
    <n v="73437"/>
    <s v="#SPILL!"/>
    <m/>
  </r>
  <r>
    <n v="1"/>
    <s v="Ricky Allen"/>
    <n v="21"/>
    <s v="M"/>
    <x v="4"/>
    <n v="52906"/>
    <d v="2016-04-12T00:00:00"/>
    <x v="58"/>
    <x v="3"/>
    <n v="42"/>
    <s v="Above 50,000"/>
    <s v="good"/>
    <s v="False"/>
    <s v="True"/>
    <s v="Not From Marketing Department"/>
    <n v="9298084"/>
    <n v="7532860"/>
    <n v="180"/>
    <n v="97"/>
    <n v="55350.020304568527"/>
    <n v="25843.824817518249"/>
    <n v="79673"/>
    <n v="20"/>
    <n v="52906"/>
    <s v="#SPILL!"/>
    <m/>
  </r>
  <r>
    <n v="1"/>
    <s v="Amanda Hughes"/>
    <n v="40"/>
    <s v="M"/>
    <x v="3"/>
    <n v="70565"/>
    <d v="2016-05-22T00:00:00"/>
    <x v="59"/>
    <x v="1"/>
    <n v="25"/>
    <s v="Above 50,000"/>
    <s v="Poor"/>
    <s v="False"/>
    <s v="True"/>
    <s v="Not From Marketing Department"/>
    <n v="9168588"/>
    <n v="7532860"/>
    <n v="180"/>
    <n v="97"/>
    <n v="55350.020304568527"/>
    <n v="25843.824817518249"/>
    <n v="79673"/>
    <n v="20"/>
    <n v="70565"/>
    <s v="#SPILL!"/>
    <m/>
  </r>
  <r>
    <n v="1"/>
    <s v="Carolyn Hall"/>
    <n v="54"/>
    <s v="F"/>
    <x v="0"/>
    <n v="70282"/>
    <d v="2018-11-13T00:00:00"/>
    <x v="60"/>
    <x v="2"/>
    <n v="24"/>
    <s v="Above 50,000"/>
    <s v="Poor"/>
    <s v="False"/>
    <s v="True"/>
    <s v=" from Marketing Department"/>
    <n v="9317497"/>
    <n v="7532860"/>
    <n v="180"/>
    <n v="97"/>
    <n v="55350.020304568527"/>
    <n v="25843.824817518249"/>
    <n v="79673"/>
    <n v="20"/>
    <n v="70282"/>
    <s v="#SPILL!"/>
    <m/>
  </r>
  <r>
    <n v="1"/>
    <s v="Jonathan Maldonado"/>
    <n v="31"/>
    <s v="M"/>
    <x v="2"/>
    <n v="36859"/>
    <d v="2022-04-23T00:00:00"/>
    <x v="61"/>
    <x v="0"/>
    <n v="45"/>
    <s v="Below 50,000"/>
    <s v="good"/>
    <s v="True"/>
    <s v="False"/>
    <s v="Not From Marketing Department"/>
    <n v="9055963"/>
    <n v="7532860"/>
    <n v="180"/>
    <n v="97"/>
    <n v="55350.020304568527"/>
    <n v="25843.824817518249"/>
    <n v="79673"/>
    <n v="20"/>
    <n v="36859"/>
    <s v="#SPILL!"/>
    <m/>
  </r>
  <r>
    <n v="1"/>
    <s v="Christopher Benson"/>
    <n v="38"/>
    <s v="M"/>
    <x v="2"/>
    <n v="40305"/>
    <d v="2018-12-24T00:00:00"/>
    <x v="62"/>
    <x v="3"/>
    <n v="35"/>
    <s v="Below 50,000"/>
    <s v="Average"/>
    <s v="False"/>
    <s v="False"/>
    <s v="Not From Marketing Department"/>
    <n v="8763462"/>
    <n v="7532860"/>
    <n v="180"/>
    <n v="97"/>
    <n v="55350.020304568527"/>
    <n v="25843.824817518249"/>
    <n v="79673"/>
    <n v="20"/>
    <n v="40305"/>
    <s v="#SPILL!"/>
    <m/>
  </r>
  <r>
    <n v="1"/>
    <s v="Crystal Lloyd"/>
    <n v="53"/>
    <s v="F"/>
    <x v="4"/>
    <n v="45633"/>
    <d v="2020-03-12T00:00:00"/>
    <x v="63"/>
    <x v="3"/>
    <n v="42"/>
    <s v="Below 50,000"/>
    <s v="good"/>
    <s v="False"/>
    <s v="True"/>
    <s v="Not From Marketing Department"/>
    <n v="9225179"/>
    <n v="7532860"/>
    <n v="180"/>
    <n v="97"/>
    <n v="55350.020304568527"/>
    <n v="25843.824817518249"/>
    <n v="79673"/>
    <n v="20"/>
    <n v="45633"/>
    <s v="#SPILL!"/>
    <m/>
  </r>
  <r>
    <n v="1"/>
    <s v="Tracey Bradley"/>
    <n v="32"/>
    <s v="M"/>
    <x v="3"/>
    <n v="79105"/>
    <d v="2023-05-04T00:00:00"/>
    <x v="64"/>
    <x v="1"/>
    <n v="36"/>
    <s v="Above 50,000"/>
    <s v="Average"/>
    <s v="False"/>
    <s v="True"/>
    <s v="Not From Marketing Department"/>
    <n v="9313709"/>
    <n v="7532860"/>
    <n v="180"/>
    <n v="97"/>
    <n v="55350.020304568527"/>
    <n v="25843.824817518249"/>
    <n v="79673"/>
    <n v="20"/>
    <n v="79105"/>
    <s v="#SPILL!"/>
    <m/>
  </r>
  <r>
    <n v="1"/>
    <s v="Jordan Hendricks"/>
    <n v="45"/>
    <s v="F"/>
    <x v="1"/>
    <n v="73885"/>
    <d v="2018-06-23T00:00:00"/>
    <x v="65"/>
    <x v="1"/>
    <n v="40"/>
    <s v="Above 50,000"/>
    <s v="good"/>
    <s v="False"/>
    <s v="True"/>
    <s v="Not From Marketing Department"/>
    <n v="8810993"/>
    <n v="7532860"/>
    <n v="180"/>
    <n v="97"/>
    <n v="55350.020304568527"/>
    <n v="25843.824817518249"/>
    <n v="79673"/>
    <n v="20"/>
    <n v="73885"/>
    <s v="#SPILL!"/>
    <m/>
  </r>
  <r>
    <n v="1"/>
    <s v="Angelica Taylor"/>
    <n v="27"/>
    <s v="M"/>
    <x v="3"/>
    <n v="55114"/>
    <d v="2024-02-23T00:00:00"/>
    <x v="66"/>
    <x v="2"/>
    <n v="33"/>
    <s v="Above 50,000"/>
    <s v="Average"/>
    <s v="False"/>
    <s v="False"/>
    <s v="Not From Marketing Department"/>
    <n v="9070024"/>
    <n v="7532860"/>
    <n v="180"/>
    <n v="97"/>
    <n v="55350.020304568527"/>
    <n v="25843.824817518249"/>
    <n v="79673"/>
    <n v="20"/>
    <n v="55114"/>
    <s v="#SPILL!"/>
    <m/>
  </r>
  <r>
    <n v="1"/>
    <s v="Lauren Smith"/>
    <n v="50"/>
    <s v="F"/>
    <x v="3"/>
    <n v="59707"/>
    <d v="2014-12-09T00:00:00"/>
    <x v="67"/>
    <x v="1"/>
    <n v="53"/>
    <s v="Above 50,000"/>
    <s v="Excellent"/>
    <s v="False"/>
    <s v="False"/>
    <s v="Not From Marketing Department"/>
    <n v="9137362"/>
    <n v="7532860"/>
    <n v="180"/>
    <n v="97"/>
    <n v="55350.020304568527"/>
    <n v="25843.824817518249"/>
    <n v="79673"/>
    <n v="20"/>
    <n v="59707"/>
    <s v="#SPILL!"/>
    <m/>
  </r>
  <r>
    <n v="1"/>
    <s v="Terry Williamson"/>
    <n v="24"/>
    <s v="F"/>
    <x v="0"/>
    <n v="77563"/>
    <d v="2022-03-20T00:00:00"/>
    <x v="68"/>
    <x v="0"/>
    <n v="58"/>
    <s v="Above 50,000"/>
    <s v="Excellent"/>
    <s v="True"/>
    <s v="True"/>
    <s v=" from Marketing Department"/>
    <n v="9167218"/>
    <n v="7532860"/>
    <n v="180"/>
    <n v="97"/>
    <n v="55350.020304568527"/>
    <n v="25843.824817518249"/>
    <n v="79673"/>
    <n v="20"/>
    <n v="77563"/>
    <s v="#SPILL!"/>
    <m/>
  </r>
  <r>
    <n v="1"/>
    <s v="Heather Skinner"/>
    <n v="46"/>
    <s v="M"/>
    <x v="4"/>
    <n v="36757"/>
    <d v="2024-01-03T00:00:00"/>
    <x v="69"/>
    <x v="2"/>
    <n v="21"/>
    <s v="Below 50,000"/>
    <s v="Poor"/>
    <s v="False"/>
    <s v="True"/>
    <s v="Not From Marketing Department"/>
    <n v="9349304"/>
    <n v="7532860"/>
    <n v="180"/>
    <n v="97"/>
    <n v="55350.020304568527"/>
    <n v="25843.824817518249"/>
    <n v="79673"/>
    <n v="20"/>
    <n v="36757"/>
    <s v="#SPILL!"/>
    <m/>
  </r>
  <r>
    <n v="1"/>
    <s v="Tammy Williams"/>
    <n v="22"/>
    <s v="M"/>
    <x v="2"/>
    <n v="40537"/>
    <d v="2016-04-10T00:00:00"/>
    <x v="70"/>
    <x v="0"/>
    <n v="32"/>
    <s v="Below 50,000"/>
    <s v="Average"/>
    <s v="True"/>
    <s v="False"/>
    <s v="Not From Marketing Department"/>
    <n v="9190213"/>
    <n v="7532860"/>
    <n v="180"/>
    <n v="97"/>
    <n v="55350.020304568527"/>
    <n v="25843.824817518249"/>
    <n v="79673"/>
    <n v="20"/>
    <n v="40537"/>
    <s v="#SPILL!"/>
    <m/>
  </r>
  <r>
    <n v="1"/>
    <s v="David Kline"/>
    <n v="60"/>
    <s v="F"/>
    <x v="4"/>
    <n v="46860"/>
    <d v="2018-02-04T00:00:00"/>
    <x v="71"/>
    <x v="1"/>
    <n v="30"/>
    <s v="Below 50,000"/>
    <s v="Average"/>
    <s v="False"/>
    <s v="True"/>
    <s v="Not From Marketing Department"/>
    <n v="9055899"/>
    <n v="7532860"/>
    <n v="180"/>
    <n v="97"/>
    <n v="55350.020304568527"/>
    <n v="25843.824817518249"/>
    <n v="79673"/>
    <n v="20"/>
    <n v="46860"/>
    <s v="#SPILL!"/>
    <m/>
  </r>
  <r>
    <n v="1"/>
    <s v="Olivia Flynn"/>
    <n v="22"/>
    <s v="F"/>
    <x v="3"/>
    <n v="36411"/>
    <d v="2018-01-01T00:00:00"/>
    <x v="72"/>
    <x v="3"/>
    <n v="26"/>
    <s v="Below 50,000"/>
    <s v="Poor"/>
    <s v="False"/>
    <s v="False"/>
    <s v="Not From Marketing Department"/>
    <n v="8805115"/>
    <n v="7532860"/>
    <n v="180"/>
    <n v="97"/>
    <n v="55350.020304568527"/>
    <n v="25843.824817518249"/>
    <n v="79673"/>
    <n v="20"/>
    <n v="36411"/>
    <s v="#SPILL!"/>
    <m/>
  </r>
  <r>
    <n v="1"/>
    <s v="Victor Fuller"/>
    <n v="42"/>
    <s v="M"/>
    <x v="0"/>
    <n v="55874"/>
    <d v="2014-10-22T00:00:00"/>
    <x v="73"/>
    <x v="2"/>
    <n v="24"/>
    <s v="Above 50,000"/>
    <s v="Poor"/>
    <s v="False"/>
    <s v="False"/>
    <s v=" from Marketing Department"/>
    <n v="9162191"/>
    <n v="7532860"/>
    <n v="180"/>
    <n v="97"/>
    <n v="55350.020304568527"/>
    <n v="25843.824817518249"/>
    <n v="79673"/>
    <n v="20"/>
    <n v="55874"/>
    <s v="#SPILL!"/>
    <m/>
  </r>
  <r>
    <n v="1"/>
    <s v="Rebecca Howell"/>
    <n v="28"/>
    <s v="M"/>
    <x v="3"/>
    <n v="67679"/>
    <d v="2022-03-21T00:00:00"/>
    <x v="74"/>
    <x v="3"/>
    <n v="42"/>
    <s v="Above 50,000"/>
    <s v="good"/>
    <s v="False"/>
    <s v="True"/>
    <s v="Not From Marketing Department"/>
    <n v="8989462"/>
    <n v="7532860"/>
    <n v="180"/>
    <n v="97"/>
    <n v="55350.020304568527"/>
    <n v="25843.824817518249"/>
    <n v="79673"/>
    <n v="20"/>
    <n v="67679"/>
    <s v="#SPILL!"/>
    <m/>
  </r>
  <r>
    <n v="1"/>
    <s v="Kendra Davis"/>
    <n v="59"/>
    <s v="F"/>
    <x v="4"/>
    <n v="74053"/>
    <d v="2023-09-16T00:00:00"/>
    <x v="75"/>
    <x v="3"/>
    <n v="59"/>
    <s v="Above 50,000"/>
    <s v="Excellent"/>
    <s v="False"/>
    <s v="True"/>
    <s v="Not From Marketing Department"/>
    <n v="9127678"/>
    <n v="7532860"/>
    <n v="180"/>
    <n v="97"/>
    <n v="55350.020304568527"/>
    <n v="25843.824817518249"/>
    <n v="79673"/>
    <n v="20"/>
    <n v="74053"/>
    <s v="#SPILL!"/>
    <m/>
  </r>
  <r>
    <n v="1"/>
    <s v="Brent Smith"/>
    <n v="52"/>
    <s v="F"/>
    <x v="3"/>
    <n v="50342"/>
    <d v="2022-04-06T00:00:00"/>
    <x v="76"/>
    <x v="1"/>
    <n v="47"/>
    <s v="Above 50,000"/>
    <s v="good"/>
    <s v="False"/>
    <s v="False"/>
    <s v="Not From Marketing Department"/>
    <n v="8949810"/>
    <n v="7532860"/>
    <n v="180"/>
    <n v="97"/>
    <n v="55350.020304568527"/>
    <n v="25843.824817518249"/>
    <n v="79673"/>
    <n v="20"/>
    <n v="50342"/>
    <s v="#SPILL!"/>
    <m/>
  </r>
  <r>
    <n v="1"/>
    <s v="George Burke"/>
    <n v="55"/>
    <s v="F"/>
    <x v="1"/>
    <n v="60541"/>
    <d v="2019-01-21T00:00:00"/>
    <x v="77"/>
    <x v="1"/>
    <n v="40"/>
    <s v="Above 50,000"/>
    <s v="good"/>
    <s v="False"/>
    <s v="True"/>
    <s v="Not From Marketing Department"/>
    <n v="8979239"/>
    <n v="7532860"/>
    <n v="180"/>
    <n v="97"/>
    <n v="55350.020304568527"/>
    <n v="25843.824817518249"/>
    <n v="79673"/>
    <n v="20"/>
    <n v="60541"/>
    <s v="#SPILL!"/>
    <m/>
  </r>
  <r>
    <n v="1"/>
    <s v="Joshua Stewart"/>
    <n v="44"/>
    <s v="F"/>
    <x v="4"/>
    <n v="63784"/>
    <d v="2017-11-15T00:00:00"/>
    <x v="78"/>
    <x v="2"/>
    <n v="24"/>
    <s v="Above 50,000"/>
    <s v="Poor"/>
    <s v="False"/>
    <s v="True"/>
    <s v="Not From Marketing Department"/>
    <n v="8574367"/>
    <n v="7532860"/>
    <n v="180"/>
    <n v="97"/>
    <n v="55350.020304568527"/>
    <n v="25843.824817518249"/>
    <n v="79673"/>
    <n v="20"/>
    <n v="63784"/>
    <s v="#SPILL!"/>
    <m/>
  </r>
  <r>
    <n v="1"/>
    <s v="Mark Sutton"/>
    <n v="58"/>
    <s v="M"/>
    <x v="2"/>
    <n v="33820"/>
    <d v="2015-10-23T00:00:00"/>
    <x v="79"/>
    <x v="3"/>
    <n v="36"/>
    <s v="Below 50,000"/>
    <s v="Average"/>
    <s v="False"/>
    <s v="False"/>
    <s v="Not From Marketing Department"/>
    <n v="8663680"/>
    <n v="7532860"/>
    <n v="180"/>
    <n v="97"/>
    <n v="55350.020304568527"/>
    <n v="25843.824817518249"/>
    <n v="79673"/>
    <n v="20"/>
    <n v="33820"/>
    <s v="#SPILL!"/>
    <m/>
  </r>
  <r>
    <n v="1"/>
    <s v="Denise Wade"/>
    <n v="20"/>
    <s v="F"/>
    <x v="3"/>
    <n v="70004"/>
    <d v="2021-11-20T00:00:00"/>
    <x v="80"/>
    <x v="3"/>
    <n v="38"/>
    <s v="Above 50,000"/>
    <s v="Average"/>
    <s v="False"/>
    <s v="True"/>
    <s v="Not From Marketing Department"/>
    <n v="9199121"/>
    <n v="7532860"/>
    <n v="180"/>
    <n v="97"/>
    <n v="55350.020304568527"/>
    <n v="25843.824817518249"/>
    <n v="79673"/>
    <n v="20"/>
    <n v="70004"/>
    <s v="#SPILL!"/>
    <m/>
  </r>
  <r>
    <n v="1"/>
    <s v="Lindsey House"/>
    <n v="49"/>
    <s v="M"/>
    <x v="4"/>
    <n v="75660"/>
    <d v="2016-04-21T00:00:00"/>
    <x v="81"/>
    <x v="1"/>
    <n v="55"/>
    <s v="Above 50,000"/>
    <s v="Excellent"/>
    <s v="False"/>
    <s v="True"/>
    <s v="Not From Marketing Department"/>
    <n v="9065135"/>
    <n v="7532860"/>
    <n v="180"/>
    <n v="97"/>
    <n v="55350.020304568527"/>
    <n v="25843.824817518249"/>
    <n v="79673"/>
    <n v="20"/>
    <n v="75660"/>
    <s v="#SPILL!"/>
    <m/>
  </r>
  <r>
    <n v="1"/>
    <s v="Sarah Weaver"/>
    <n v="27"/>
    <s v="F"/>
    <x v="1"/>
    <n v="61982"/>
    <d v="2024-01-21T00:00:00"/>
    <x v="82"/>
    <x v="3"/>
    <n v="27"/>
    <s v="Above 50,000"/>
    <s v="Poor"/>
    <s v="False"/>
    <s v="True"/>
    <s v="Not From Marketing Department"/>
    <n v="9222696"/>
    <n v="7532860"/>
    <n v="180"/>
    <n v="97"/>
    <n v="55350.020304568527"/>
    <n v="25843.824817518249"/>
    <n v="79673"/>
    <n v="20"/>
    <n v="61982"/>
    <s v="#SPILL!"/>
    <m/>
  </r>
  <r>
    <n v="1"/>
    <s v="Ronald Marquez"/>
    <n v="41"/>
    <s v="M"/>
    <x v="3"/>
    <n v="41244"/>
    <d v="2018-11-01T00:00:00"/>
    <x v="83"/>
    <x v="0"/>
    <n v="22"/>
    <s v="Below 50,000"/>
    <s v="Poor"/>
    <s v="True"/>
    <s v="False"/>
    <s v="Not From Marketing Department"/>
    <n v="8848103"/>
    <n v="7532860"/>
    <n v="180"/>
    <n v="97"/>
    <n v="55350.020304568527"/>
    <n v="25843.824817518249"/>
    <n v="79673"/>
    <n v="20"/>
    <n v="41244"/>
    <s v="#SPILL!"/>
    <m/>
  </r>
  <r>
    <n v="1"/>
    <s v="Leah Stewart"/>
    <n v="54"/>
    <s v="F"/>
    <x v="3"/>
    <n v="43477"/>
    <d v="2019-05-05T00:00:00"/>
    <x v="84"/>
    <x v="0"/>
    <n v="60"/>
    <s v="Below 50,000"/>
    <s v="Excellent"/>
    <s v="True"/>
    <s v="False"/>
    <s v="Not From Marketing Department"/>
    <n v="9034315"/>
    <n v="7532860"/>
    <n v="180"/>
    <n v="97"/>
    <n v="55350.020304568527"/>
    <n v="25843.824817518249"/>
    <n v="79673"/>
    <n v="20"/>
    <n v="43477"/>
    <s v="#SPILL!"/>
    <m/>
  </r>
  <r>
    <n v="1"/>
    <s v="Susan Padilla"/>
    <n v="34"/>
    <s v="M"/>
    <x v="2"/>
    <n v="65403"/>
    <d v="2022-06-28T00:00:00"/>
    <x v="85"/>
    <x v="2"/>
    <n v="44"/>
    <s v="Above 50,000"/>
    <s v="good"/>
    <s v="False"/>
    <s v="True"/>
    <s v="Not From Marketing Department"/>
    <n v="9097448"/>
    <n v="7532860"/>
    <n v="180"/>
    <n v="97"/>
    <n v="55350.020304568527"/>
    <n v="25843.824817518249"/>
    <n v="79673"/>
    <n v="20"/>
    <n v="65403"/>
    <s v="#SPILL!"/>
    <m/>
  </r>
  <r>
    <n v="1"/>
    <s v="Ronald Martin"/>
    <n v="43"/>
    <s v="M"/>
    <x v="1"/>
    <n v="74200"/>
    <d v="2019-03-05T00:00:00"/>
    <x v="86"/>
    <x v="1"/>
    <n v="60"/>
    <s v="Above 50,000"/>
    <s v="Excellent"/>
    <s v="False"/>
    <s v="True"/>
    <s v="Not From Marketing Department"/>
    <n v="8947630"/>
    <n v="7532860"/>
    <n v="180"/>
    <n v="97"/>
    <n v="55350.020304568527"/>
    <n v="25843.824817518249"/>
    <n v="79673"/>
    <n v="20"/>
    <n v="74200"/>
    <s v="#SPILL!"/>
    <m/>
  </r>
  <r>
    <n v="1"/>
    <s v="Patrick Watts"/>
    <n v="41"/>
    <s v="M"/>
    <x v="4"/>
    <n v="41263"/>
    <d v="2023-03-30T00:00:00"/>
    <x v="87"/>
    <x v="0"/>
    <n v="20"/>
    <s v="Below 50,000"/>
    <s v="Poor"/>
    <s v="True"/>
    <s v="True"/>
    <s v="Not From Marketing Department"/>
    <n v="8964009"/>
    <n v="7532860"/>
    <n v="180"/>
    <n v="97"/>
    <n v="55350.020304568527"/>
    <n v="25843.824817518249"/>
    <n v="79673"/>
    <n v="20"/>
    <n v="41263"/>
    <s v="#SPILL!"/>
    <m/>
  </r>
  <r>
    <n v="1"/>
    <s v="Emily Stephens"/>
    <n v="57"/>
    <s v="M"/>
    <x v="4"/>
    <n v="79178"/>
    <d v="2015-03-02T00:00:00"/>
    <x v="88"/>
    <x v="1"/>
    <n v="25"/>
    <s v="Above 50,000"/>
    <s v="Poor"/>
    <s v="False"/>
    <s v="True"/>
    <s v="Not From Marketing Department"/>
    <n v="9068535"/>
    <n v="7532860"/>
    <n v="180"/>
    <n v="97"/>
    <n v="55350.020304568527"/>
    <n v="25843.824817518249"/>
    <n v="79673"/>
    <n v="20"/>
    <n v="79178"/>
    <s v="#SPILL!"/>
    <m/>
  </r>
  <r>
    <n v="1"/>
    <s v="Robert Yang"/>
    <n v="32"/>
    <s v="F"/>
    <x v="4"/>
    <n v="57661"/>
    <d v="2018-01-10T00:00:00"/>
    <x v="89"/>
    <x v="0"/>
    <n v="57"/>
    <s v="Above 50,000"/>
    <s v="Excellent"/>
    <s v="True"/>
    <s v="True"/>
    <s v="Not From Marketing Department"/>
    <n v="8873966"/>
    <n v="7532860"/>
    <n v="180"/>
    <n v="97"/>
    <n v="55350.020304568527"/>
    <n v="25843.824817518249"/>
    <n v="79673"/>
    <n v="20"/>
    <n v="57661"/>
    <s v="#SPILL!"/>
    <m/>
  </r>
  <r>
    <n v="1"/>
    <s v="Kelly Cunningham"/>
    <n v="58"/>
    <s v="M"/>
    <x v="3"/>
    <n v="59830"/>
    <d v="2022-08-05T00:00:00"/>
    <x v="90"/>
    <x v="1"/>
    <n v="40"/>
    <s v="Above 50,000"/>
    <s v="good"/>
    <s v="False"/>
    <s v="False"/>
    <s v="Not From Marketing Department"/>
    <n v="8921813"/>
    <n v="7532860"/>
    <n v="180"/>
    <n v="97"/>
    <n v="55350.020304568527"/>
    <n v="25843.824817518249"/>
    <n v="79673"/>
    <n v="20"/>
    <n v="59830"/>
    <s v="#SPILL!"/>
    <m/>
  </r>
  <r>
    <n v="1"/>
    <s v="Johnathan Williams"/>
    <n v="52"/>
    <s v="F"/>
    <x v="1"/>
    <n v="64706"/>
    <d v="2015-01-26T00:00:00"/>
    <x v="91"/>
    <x v="0"/>
    <n v="60"/>
    <s v="Above 50,000"/>
    <s v="Excellent"/>
    <s v="True"/>
    <s v="True"/>
    <s v="Not From Marketing Department"/>
    <n v="8577747"/>
    <n v="7532860"/>
    <n v="180"/>
    <n v="97"/>
    <n v="55350.020304568527"/>
    <n v="25843.824817518249"/>
    <n v="79673"/>
    <n v="20"/>
    <n v="64706"/>
    <s v="#SPILL!"/>
    <m/>
  </r>
  <r>
    <n v="1"/>
    <s v="Jeffrey Bauer"/>
    <n v="23"/>
    <s v="M"/>
    <x v="1"/>
    <n v="78033"/>
    <d v="2023-01-12T00:00:00"/>
    <x v="92"/>
    <x v="0"/>
    <n v="25"/>
    <s v="Above 50,000"/>
    <s v="Poor"/>
    <s v="True"/>
    <s v="True"/>
    <s v="Not From Marketing Department"/>
    <n v="8988353"/>
    <n v="7532860"/>
    <n v="180"/>
    <n v="97"/>
    <n v="55350.020304568527"/>
    <n v="25843.824817518249"/>
    <n v="79673"/>
    <n v="20"/>
    <n v="78033"/>
    <s v="#SPILL!"/>
    <m/>
  </r>
  <r>
    <n v="1"/>
    <s v="Brooke Jackson"/>
    <n v="20"/>
    <s v="M"/>
    <x v="1"/>
    <n v="35909"/>
    <d v="2021-01-15T00:00:00"/>
    <x v="93"/>
    <x v="0"/>
    <n v="51"/>
    <s v="Below 50,000"/>
    <s v="Excellent"/>
    <s v="True"/>
    <s v="False"/>
    <s v="Not From Marketing Department"/>
    <n v="8800432"/>
    <n v="7532860"/>
    <n v="180"/>
    <n v="97"/>
    <n v="55350.020304568527"/>
    <n v="25843.824817518249"/>
    <n v="79673"/>
    <n v="20"/>
    <n v="35909"/>
    <s v="#SPILL!"/>
    <m/>
  </r>
  <r>
    <n v="1"/>
    <s v="Jay Trevino"/>
    <n v="20"/>
    <s v="M"/>
    <x v="2"/>
    <n v="73060"/>
    <d v="2015-11-26T00:00:00"/>
    <x v="94"/>
    <x v="0"/>
    <n v="42"/>
    <s v="Above 50,000"/>
    <s v="good"/>
    <s v="True"/>
    <s v="True"/>
    <s v="Not From Marketing Department"/>
    <n v="8884932"/>
    <n v="7532860"/>
    <n v="180"/>
    <n v="97"/>
    <n v="55350.020304568527"/>
    <n v="25843.824817518249"/>
    <n v="79673"/>
    <n v="20"/>
    <n v="73060"/>
    <s v="#SPILL!"/>
    <m/>
  </r>
  <r>
    <n v="1"/>
    <s v="Thomas Rosales"/>
    <n v="39"/>
    <s v="F"/>
    <x v="3"/>
    <n v="40747"/>
    <d v="2016-09-27T00:00:00"/>
    <x v="95"/>
    <x v="2"/>
    <n v="27"/>
    <s v="Below 50,000"/>
    <s v="Poor"/>
    <s v="False"/>
    <s v="False"/>
    <s v="Not From Marketing Department"/>
    <n v="8705831"/>
    <n v="7532860"/>
    <n v="180"/>
    <n v="97"/>
    <n v="55350.020304568527"/>
    <n v="25843.824817518249"/>
    <n v="79673"/>
    <n v="20"/>
    <n v="40747"/>
    <s v="#SPILL!"/>
    <m/>
  </r>
  <r>
    <n v="1"/>
    <s v="Sandra Owens"/>
    <n v="37"/>
    <s v="F"/>
    <x v="0"/>
    <n v="49453"/>
    <d v="2015-08-17T00:00:00"/>
    <x v="96"/>
    <x v="0"/>
    <n v="53"/>
    <s v="Below 50,000"/>
    <s v="Excellent"/>
    <s v="True"/>
    <s v="False"/>
    <s v=" from Marketing Department"/>
    <n v="8907740"/>
    <n v="7532860"/>
    <n v="180"/>
    <n v="97"/>
    <n v="55350.020304568527"/>
    <n v="25843.824817518249"/>
    <n v="79673"/>
    <n v="20"/>
    <n v="49453"/>
    <s v="#SPILL!"/>
    <m/>
  </r>
  <r>
    <n v="1"/>
    <s v="Christopher Joseph"/>
    <n v="41"/>
    <s v="M"/>
    <x v="0"/>
    <n v="79544"/>
    <d v="2020-10-16T00:00:00"/>
    <x v="97"/>
    <x v="0"/>
    <n v="21"/>
    <s v="Above 50,000"/>
    <s v="Poor"/>
    <s v="True"/>
    <s v="True"/>
    <s v=" from Marketing Department"/>
    <n v="8742929"/>
    <n v="7532860"/>
    <n v="180"/>
    <n v="97"/>
    <n v="55350.020304568527"/>
    <n v="25843.824817518249"/>
    <n v="79673"/>
    <n v="20"/>
    <n v="79544"/>
    <s v="#SPILL!"/>
    <m/>
  </r>
  <r>
    <n v="1"/>
    <s v="Maxwell Soto"/>
    <n v="30"/>
    <s v="M"/>
    <x v="1"/>
    <n v="68222"/>
    <d v="2019-06-04T00:00:00"/>
    <x v="98"/>
    <x v="2"/>
    <n v="58"/>
    <s v="Above 50,000"/>
    <s v="Excellent"/>
    <s v="False"/>
    <s v="True"/>
    <s v="Not From Marketing Department"/>
    <n v="8886447"/>
    <n v="7532860"/>
    <n v="180"/>
    <n v="97"/>
    <n v="55350.020304568527"/>
    <n v="25843.824817518249"/>
    <n v="79673"/>
    <n v="20"/>
    <n v="68222"/>
    <s v="#SPILL!"/>
    <m/>
  </r>
  <r>
    <n v="1"/>
    <s v="Kevin Harris"/>
    <n v="32"/>
    <s v="M"/>
    <x v="1"/>
    <n v="61909"/>
    <d v="2022-05-12T00:00:00"/>
    <x v="99"/>
    <x v="3"/>
    <n v="35"/>
    <s v="Above 50,000"/>
    <s v="Average"/>
    <s v="False"/>
    <s v="True"/>
    <s v="Not From Marketing Department"/>
    <n v="8756613"/>
    <n v="7532860"/>
    <n v="180"/>
    <n v="97"/>
    <n v="55350.020304568527"/>
    <n v="25843.824817518249"/>
    <n v="79673"/>
    <n v="20"/>
    <n v="61909"/>
    <s v="#SPILL!"/>
    <m/>
  </r>
  <r>
    <n v="1"/>
    <s v="Vicki Hensley"/>
    <n v="48"/>
    <s v="M"/>
    <x v="0"/>
    <n v="67645"/>
    <d v="2022-03-03T00:00:00"/>
    <x v="100"/>
    <x v="1"/>
    <n v="26"/>
    <s v="Above 50,000"/>
    <s v="Poor"/>
    <s v="False"/>
    <s v="True"/>
    <s v=" from Marketing Department"/>
    <n v="8999079"/>
    <n v="7532860"/>
    <n v="180"/>
    <n v="97"/>
    <n v="55350.020304568527"/>
    <n v="25843.824817518249"/>
    <n v="79673"/>
    <n v="20"/>
    <n v="67645"/>
    <s v="#SPILL!"/>
    <m/>
  </r>
  <r>
    <n v="1"/>
    <s v="Timothy Gutierrez"/>
    <n v="50"/>
    <s v="M"/>
    <x v="4"/>
    <n v="42020"/>
    <d v="2017-01-01T00:00:00"/>
    <x v="101"/>
    <x v="0"/>
    <n v="46"/>
    <s v="Below 50,000"/>
    <s v="good"/>
    <s v="False"/>
    <s v="True"/>
    <s v="Not From Marketing Department"/>
    <n v="8898125"/>
    <n v="7532860"/>
    <n v="180"/>
    <n v="97"/>
    <n v="55350.020304568527"/>
    <n v="25843.824817518249"/>
    <n v="79673"/>
    <n v="20"/>
    <n v="42020"/>
    <s v="#SPILL!"/>
    <m/>
  </r>
  <r>
    <n v="1"/>
    <s v="Joseph Pena"/>
    <n v="60"/>
    <s v="F"/>
    <x v="0"/>
    <n v="71920"/>
    <d v="2021-06-18T00:00:00"/>
    <x v="102"/>
    <x v="0"/>
    <n v="50"/>
    <s v="Above 50,000"/>
    <s v="Excellent"/>
    <s v="True"/>
    <s v="True"/>
    <s v=" from Marketing Department"/>
    <n v="8674383"/>
    <n v="7532860"/>
    <n v="180"/>
    <n v="97"/>
    <n v="55350.020304568527"/>
    <n v="25843.824817518249"/>
    <n v="79673"/>
    <n v="20"/>
    <n v="71920"/>
    <s v="#SPILL!"/>
    <m/>
  </r>
  <r>
    <n v="1"/>
    <s v="Hailey Henderson"/>
    <n v="35"/>
    <s v="F"/>
    <x v="0"/>
    <n v="55166"/>
    <d v="2022-06-16T00:00:00"/>
    <x v="103"/>
    <x v="0"/>
    <n v="37"/>
    <s v="Above 50,000"/>
    <s v="Average"/>
    <s v="True"/>
    <s v="False"/>
    <s v=" from Marketing Department"/>
    <n v="8701397"/>
    <n v="7532860"/>
    <n v="180"/>
    <n v="97"/>
    <n v="55350.020304568527"/>
    <n v="25843.824817518249"/>
    <n v="79673"/>
    <n v="20"/>
    <n v="55166"/>
    <s v="#SPILL!"/>
    <m/>
  </r>
  <r>
    <n v="1"/>
    <s v="Amanda Howard"/>
    <n v="37"/>
    <s v="M"/>
    <x v="3"/>
    <n v="74174"/>
    <d v="2014-08-19T00:00:00"/>
    <x v="104"/>
    <x v="0"/>
    <n v="45"/>
    <s v="Above 50,000"/>
    <s v="good"/>
    <s v="True"/>
    <s v="True"/>
    <s v="Not From Marketing Department"/>
    <n v="9174842"/>
    <n v="7532860"/>
    <n v="180"/>
    <n v="97"/>
    <n v="55350.020304568527"/>
    <n v="25843.824817518249"/>
    <n v="79673"/>
    <n v="20"/>
    <n v="74174"/>
    <s v="#SPILL!"/>
    <m/>
  </r>
  <r>
    <n v="1"/>
    <s v="Stephanie Black"/>
    <n v="32"/>
    <s v="F"/>
    <x v="4"/>
    <n v="47445"/>
    <d v="2019-09-14T00:00:00"/>
    <x v="105"/>
    <x v="3"/>
    <n v="57"/>
    <s v="Below 50,000"/>
    <s v="Excellent"/>
    <s v="False"/>
    <s v="True"/>
    <s v="Not From Marketing Department"/>
    <n v="8815662"/>
    <n v="7532860"/>
    <n v="180"/>
    <n v="97"/>
    <n v="55350.020304568527"/>
    <n v="25843.824817518249"/>
    <n v="79673"/>
    <n v="20"/>
    <n v="47445"/>
    <s v="#SPILL!"/>
    <m/>
  </r>
  <r>
    <n v="1"/>
    <s v="Donald Miller"/>
    <n v="45"/>
    <s v="F"/>
    <x v="1"/>
    <n v="71965"/>
    <d v="2018-09-19T00:00:00"/>
    <x v="106"/>
    <x v="1"/>
    <n v="22"/>
    <s v="Above 50,000"/>
    <s v="Poor"/>
    <s v="False"/>
    <s v="True"/>
    <s v="Not From Marketing Department"/>
    <n v="9075247"/>
    <n v="7532860"/>
    <n v="180"/>
    <n v="97"/>
    <n v="55350.020304568527"/>
    <n v="25843.824817518249"/>
    <n v="79673"/>
    <n v="20"/>
    <n v="71965"/>
    <s v="#SPILL!"/>
    <m/>
  </r>
  <r>
    <n v="1"/>
    <s v="Sheila Smith"/>
    <n v="56"/>
    <s v="F"/>
    <x v="1"/>
    <n v="79254"/>
    <d v="2017-06-23T00:00:00"/>
    <x v="107"/>
    <x v="2"/>
    <n v="57"/>
    <s v="Above 50,000"/>
    <s v="Excellent"/>
    <s v="False"/>
    <s v="True"/>
    <s v="Not From Marketing Department"/>
    <n v="8937998"/>
    <n v="7532860"/>
    <n v="180"/>
    <n v="97"/>
    <n v="55350.020304568527"/>
    <n v="25843.824817518249"/>
    <n v="79673"/>
    <n v="20"/>
    <n v="79254"/>
    <s v="#SPILL!"/>
    <m/>
  </r>
  <r>
    <n v="1"/>
    <s v="Jennifer Davis"/>
    <n v="38"/>
    <s v="F"/>
    <x v="1"/>
    <n v="36021"/>
    <d v="2019-02-11T00:00:00"/>
    <x v="108"/>
    <x v="3"/>
    <n v="40"/>
    <s v="Below 50,000"/>
    <s v="good"/>
    <s v="False"/>
    <s v="False"/>
    <s v="Not From Marketing Department"/>
    <n v="8777081"/>
    <n v="7532860"/>
    <n v="180"/>
    <n v="97"/>
    <n v="55350.020304568527"/>
    <n v="25843.824817518249"/>
    <n v="79673"/>
    <n v="20"/>
    <n v="36021"/>
    <s v="#SPILL!"/>
    <m/>
  </r>
  <r>
    <n v="1"/>
    <s v="Ronald Thomas"/>
    <n v="33"/>
    <s v="F"/>
    <x v="0"/>
    <n v="37243"/>
    <d v="2023-09-04T00:00:00"/>
    <x v="109"/>
    <x v="3"/>
    <n v="27"/>
    <s v="Below 50,000"/>
    <s v="Poor"/>
    <s v="False"/>
    <s v="False"/>
    <s v=" from Marketing Department"/>
    <n v="9035395"/>
    <n v="7532860"/>
    <n v="180"/>
    <n v="97"/>
    <n v="55350.020304568527"/>
    <n v="25843.824817518249"/>
    <n v="79673"/>
    <n v="20"/>
    <n v="37243"/>
    <s v="#SPILL!"/>
    <m/>
  </r>
  <r>
    <n v="1"/>
    <s v="Kylie Hampton"/>
    <n v="39"/>
    <s v="M"/>
    <x v="2"/>
    <n v="44984"/>
    <d v="2019-03-19T00:00:00"/>
    <x v="110"/>
    <x v="1"/>
    <n v="59"/>
    <s v="Below 50,000"/>
    <s v="Excellent"/>
    <s v="False"/>
    <s v="False"/>
    <s v="Not From Marketing Department"/>
    <n v="8644415"/>
    <n v="7532860"/>
    <n v="180"/>
    <n v="97"/>
    <n v="55350.020304568527"/>
    <n v="25843.824817518249"/>
    <n v="79673"/>
    <n v="20"/>
    <n v="44984"/>
    <s v="#SPILL!"/>
    <m/>
  </r>
  <r>
    <n v="1"/>
    <s v="Christopher Ellis"/>
    <n v="28"/>
    <s v="F"/>
    <x v="1"/>
    <n v="68902"/>
    <d v="2018-07-14T00:00:00"/>
    <x v="111"/>
    <x v="2"/>
    <n v="29"/>
    <s v="Above 50,000"/>
    <s v="Poor"/>
    <s v="False"/>
    <s v="True"/>
    <s v="Not From Marketing Department"/>
    <n v="8818013"/>
    <n v="7532860"/>
    <n v="180"/>
    <n v="97"/>
    <n v="55350.020304568527"/>
    <n v="25843.824817518249"/>
    <n v="79673"/>
    <n v="20"/>
    <n v="68902"/>
    <s v="#SPILL!"/>
    <m/>
  </r>
  <r>
    <n v="1"/>
    <s v="Kenneth Yates"/>
    <n v="34"/>
    <s v="M"/>
    <x v="2"/>
    <n v="30871"/>
    <d v="2021-10-12T00:00:00"/>
    <x v="112"/>
    <x v="1"/>
    <n v="50"/>
    <s v="Below 50,000"/>
    <s v="Excellent"/>
    <s v="False"/>
    <s v="False"/>
    <s v="Not From Marketing Department"/>
    <n v="8899988"/>
    <n v="7532860"/>
    <n v="180"/>
    <n v="97"/>
    <n v="55350.020304568527"/>
    <n v="25843.824817518249"/>
    <n v="79673"/>
    <n v="20"/>
    <n v="30871"/>
    <s v="#SPILL!"/>
    <m/>
  </r>
  <r>
    <n v="1"/>
    <s v="Deanna Greene"/>
    <n v="32"/>
    <s v="F"/>
    <x v="3"/>
    <n v="55776"/>
    <d v="2019-05-09T00:00:00"/>
    <x v="113"/>
    <x v="3"/>
    <n v="54"/>
    <s v="Above 50,000"/>
    <s v="Excellent"/>
    <s v="False"/>
    <s v="False"/>
    <s v="Not From Marketing Department"/>
    <n v="8936888"/>
    <n v="7532860"/>
    <n v="180"/>
    <n v="97"/>
    <n v="55350.020304568527"/>
    <n v="25843.824817518249"/>
    <n v="79673"/>
    <n v="20"/>
    <n v="55776"/>
    <s v="#SPILL!"/>
    <m/>
  </r>
  <r>
    <n v="1"/>
    <s v="Michael Knapp"/>
    <n v="40"/>
    <s v="M"/>
    <x v="2"/>
    <n v="72142"/>
    <d v="2022-10-10T00:00:00"/>
    <x v="114"/>
    <x v="2"/>
    <n v="34"/>
    <s v="Above 50,000"/>
    <s v="Average"/>
    <s v="False"/>
    <s v="True"/>
    <s v="Not From Marketing Department"/>
    <n v="8974632"/>
    <n v="7532860"/>
    <n v="180"/>
    <n v="97"/>
    <n v="55350.020304568527"/>
    <n v="25843.824817518249"/>
    <n v="79673"/>
    <n v="20"/>
    <n v="72142"/>
    <s v="#SPILL!"/>
    <m/>
  </r>
  <r>
    <n v="1"/>
    <s v="Gary Cummings"/>
    <n v="20"/>
    <s v="M"/>
    <x v="1"/>
    <n v="77669"/>
    <d v="2023-04-07T00:00:00"/>
    <x v="115"/>
    <x v="2"/>
    <n v="41"/>
    <s v="Above 50,000"/>
    <s v="good"/>
    <s v="False"/>
    <s v="True"/>
    <s v="Not From Marketing Department"/>
    <n v="8596703"/>
    <n v="7532860"/>
    <n v="180"/>
    <n v="97"/>
    <n v="55350.020304568527"/>
    <n v="25843.824817518249"/>
    <n v="79673"/>
    <n v="20"/>
    <n v="77669"/>
    <s v="#SPILL!"/>
    <m/>
  </r>
  <r>
    <n v="1"/>
    <s v="Mary Gamble DVM"/>
    <n v="54"/>
    <s v="F"/>
    <x v="4"/>
    <n v="73602"/>
    <d v="2016-10-12T00:00:00"/>
    <x v="116"/>
    <x v="0"/>
    <n v="53"/>
    <s v="Above 50,000"/>
    <s v="Excellent"/>
    <s v="True"/>
    <s v="True"/>
    <s v="Not From Marketing Department"/>
    <n v="8774900"/>
    <n v="7532860"/>
    <n v="180"/>
    <n v="97"/>
    <n v="55350.020304568527"/>
    <n v="25843.824817518249"/>
    <n v="79673"/>
    <n v="20"/>
    <n v="73602"/>
    <s v="#SPILL!"/>
    <m/>
  </r>
  <r>
    <n v="1"/>
    <s v="Tiffany Collins"/>
    <n v="47"/>
    <s v="F"/>
    <x v="3"/>
    <n v="62782"/>
    <d v="2019-06-26T00:00:00"/>
    <x v="117"/>
    <x v="0"/>
    <n v="33"/>
    <s v="Above 50,000"/>
    <s v="Average"/>
    <s v="True"/>
    <s v="True"/>
    <s v="Not From Marketing Department"/>
    <n v="8644883"/>
    <n v="7532860"/>
    <n v="180"/>
    <n v="97"/>
    <n v="55350.020304568527"/>
    <n v="25843.824817518249"/>
    <n v="79673"/>
    <n v="20"/>
    <n v="62782"/>
    <s v="#SPILL!"/>
    <m/>
  </r>
  <r>
    <n v="1"/>
    <s v="Lindsey Thompson"/>
    <n v="54"/>
    <s v="M"/>
    <x v="3"/>
    <n v="35993"/>
    <d v="2016-03-15T00:00:00"/>
    <x v="118"/>
    <x v="3"/>
    <n v="56"/>
    <s v="Below 50,000"/>
    <s v="Excellent"/>
    <s v="False"/>
    <s v="False"/>
    <s v="Not From Marketing Department"/>
    <n v="8888246"/>
    <n v="7532860"/>
    <n v="180"/>
    <n v="97"/>
    <n v="55350.020304568527"/>
    <n v="25843.824817518249"/>
    <n v="79673"/>
    <n v="20"/>
    <n v="35993"/>
    <s v="#SPILL!"/>
    <m/>
  </r>
  <r>
    <n v="1"/>
    <s v="Belinda Kirby"/>
    <n v="59"/>
    <s v="F"/>
    <x v="2"/>
    <n v="51679"/>
    <d v="2023-03-19T00:00:00"/>
    <x v="119"/>
    <x v="3"/>
    <n v="55"/>
    <s v="Above 50,000"/>
    <s v="Excellent"/>
    <s v="False"/>
    <s v="False"/>
    <s v="Not From Marketing Department"/>
    <n v="8713404"/>
    <n v="7532860"/>
    <n v="180"/>
    <n v="97"/>
    <n v="55350.020304568527"/>
    <n v="25843.824817518249"/>
    <n v="79673"/>
    <n v="20"/>
    <n v="51679"/>
    <s v="#SPILL!"/>
    <m/>
  </r>
  <r>
    <n v="1"/>
    <s v="Lisa Lowery"/>
    <n v="29"/>
    <s v="M"/>
    <x v="1"/>
    <n v="76421"/>
    <d v="2023-09-17T00:00:00"/>
    <x v="120"/>
    <x v="3"/>
    <n v="59"/>
    <s v="Above 50,000"/>
    <s v="Excellent"/>
    <s v="False"/>
    <s v="True"/>
    <s v="Not From Marketing Department"/>
    <n v="8786708"/>
    <n v="7532860"/>
    <n v="180"/>
    <n v="97"/>
    <n v="55350.020304568527"/>
    <n v="25843.824817518249"/>
    <n v="79673"/>
    <n v="20"/>
    <n v="76421"/>
    <s v="#SPILL!"/>
    <m/>
  </r>
  <r>
    <n v="1"/>
    <s v="Paul Turner"/>
    <n v="34"/>
    <s v="F"/>
    <x v="4"/>
    <n v="40938"/>
    <d v="2015-02-17T00:00:00"/>
    <x v="121"/>
    <x v="0"/>
    <n v="39"/>
    <s v="Below 50,000"/>
    <s v="Average"/>
    <s v="True"/>
    <s v="True"/>
    <s v="Not From Marketing Department"/>
    <n v="8823835"/>
    <n v="7532860"/>
    <n v="180"/>
    <n v="97"/>
    <n v="55350.020304568527"/>
    <n v="25843.824817518249"/>
    <n v="79673"/>
    <n v="20"/>
    <n v="40938"/>
    <s v="#SPILL!"/>
    <m/>
  </r>
  <r>
    <n v="1"/>
    <s v="Sherry Webb"/>
    <n v="34"/>
    <s v="F"/>
    <x v="3"/>
    <n v="57191"/>
    <d v="2019-09-21T00:00:00"/>
    <x v="122"/>
    <x v="0"/>
    <n v="30"/>
    <s v="Above 50,000"/>
    <s v="Average"/>
    <s v="True"/>
    <s v="False"/>
    <s v="Not From Marketing Department"/>
    <n v="8536884"/>
    <n v="7532860"/>
    <n v="180"/>
    <n v="97"/>
    <n v="55350.020304568527"/>
    <n v="25843.824817518249"/>
    <n v="79673"/>
    <n v="20"/>
    <n v="57191"/>
    <s v="#SPILL!"/>
    <m/>
  </r>
  <r>
    <n v="1"/>
    <s v="Carly Collier"/>
    <n v="46"/>
    <s v="M"/>
    <x v="3"/>
    <n v="42206"/>
    <d v="2016-09-26T00:00:00"/>
    <x v="123"/>
    <x v="3"/>
    <n v="59"/>
    <s v="Below 50,000"/>
    <s v="Excellent"/>
    <s v="False"/>
    <s v="False"/>
    <s v="Not From Marketing Department"/>
    <n v="8643255"/>
    <n v="7532860"/>
    <n v="180"/>
    <n v="97"/>
    <n v="55350.020304568527"/>
    <n v="25843.824817518249"/>
    <n v="79673"/>
    <n v="20"/>
    <n v="42206"/>
    <s v="#SPILL!"/>
    <m/>
  </r>
  <r>
    <n v="1"/>
    <s v="Adam Smith"/>
    <n v="45"/>
    <s v="M"/>
    <x v="4"/>
    <n v="67685"/>
    <d v="2022-10-28T00:00:00"/>
    <x v="124"/>
    <x v="1"/>
    <n v="21"/>
    <s v="Above 50,000"/>
    <s v="Poor"/>
    <s v="False"/>
    <s v="True"/>
    <s v="Not From Marketing Department"/>
    <n v="8769352"/>
    <n v="7532860"/>
    <n v="180"/>
    <n v="97"/>
    <n v="55350.020304568527"/>
    <n v="25843.824817518249"/>
    <n v="79673"/>
    <n v="20"/>
    <n v="67685"/>
    <s v="#SPILL!"/>
    <m/>
  </r>
  <r>
    <n v="1"/>
    <s v="Anna Humphrey"/>
    <n v="37"/>
    <s v="M"/>
    <x v="4"/>
    <n v="66642"/>
    <d v="2024-02-27T00:00:00"/>
    <x v="125"/>
    <x v="2"/>
    <n v="33"/>
    <s v="Above 50,000"/>
    <s v="Average"/>
    <s v="False"/>
    <s v="True"/>
    <s v="Not From Marketing Department"/>
    <n v="8882673"/>
    <n v="7532860"/>
    <n v="180"/>
    <n v="97"/>
    <n v="55350.020304568527"/>
    <n v="25843.824817518249"/>
    <n v="79673"/>
    <n v="20"/>
    <n v="66642"/>
    <s v="#SPILL!"/>
    <m/>
  </r>
  <r>
    <n v="1"/>
    <s v="Diana Daniel"/>
    <n v="29"/>
    <s v="M"/>
    <x v="2"/>
    <n v="64161"/>
    <d v="2015-10-03T00:00:00"/>
    <x v="126"/>
    <x v="0"/>
    <n v="48"/>
    <s v="Above 50,000"/>
    <s v="good"/>
    <s v="True"/>
    <s v="True"/>
    <s v="Not From Marketing Department"/>
    <n v="8629804"/>
    <n v="7532860"/>
    <n v="180"/>
    <n v="97"/>
    <n v="55350.020304568527"/>
    <n v="25843.824817518249"/>
    <n v="79673"/>
    <n v="20"/>
    <n v="64161"/>
    <s v="#SPILL!"/>
    <m/>
  </r>
  <r>
    <n v="1"/>
    <s v="April Reyes"/>
    <n v="39"/>
    <s v="F"/>
    <x v="1"/>
    <n v="48385"/>
    <d v="2017-02-12T00:00:00"/>
    <x v="127"/>
    <x v="1"/>
    <n v="50"/>
    <s v="Below 50,000"/>
    <s v="Excellent"/>
    <s v="False"/>
    <s v="False"/>
    <s v="Not From Marketing Department"/>
    <n v="8472348"/>
    <n v="7532860"/>
    <n v="180"/>
    <n v="97"/>
    <n v="55350.020304568527"/>
    <n v="25843.824817518249"/>
    <n v="79673"/>
    <n v="20"/>
    <n v="48385"/>
    <s v="#SPILL!"/>
    <m/>
  </r>
  <r>
    <n v="1"/>
    <s v="Jessica Davis"/>
    <n v="28"/>
    <s v="M"/>
    <x v="4"/>
    <n v="70632"/>
    <d v="2020-03-12T00:00:00"/>
    <x v="128"/>
    <x v="0"/>
    <n v="58"/>
    <s v="Above 50,000"/>
    <s v="Excellent"/>
    <s v="True"/>
    <s v="True"/>
    <s v="Not From Marketing Department"/>
    <n v="8769038"/>
    <n v="7532860"/>
    <n v="180"/>
    <n v="97"/>
    <n v="55350.020304568527"/>
    <n v="25843.824817518249"/>
    <n v="79673"/>
    <n v="20"/>
    <n v="70632"/>
    <s v="#SPILL!"/>
    <m/>
  </r>
  <r>
    <n v="1"/>
    <s v="Phillip Moore"/>
    <n v="28"/>
    <s v="F"/>
    <x v="1"/>
    <n v="50658"/>
    <d v="2017-09-25T00:00:00"/>
    <x v="129"/>
    <x v="0"/>
    <n v="37"/>
    <s v="Above 50,000"/>
    <s v="Average"/>
    <s v="True"/>
    <s v="False"/>
    <s v="Not From Marketing Department"/>
    <n v="8899672"/>
    <n v="7532860"/>
    <n v="180"/>
    <n v="97"/>
    <n v="55350.020304568527"/>
    <n v="25843.824817518249"/>
    <n v="79673"/>
    <n v="20"/>
    <n v="50658"/>
    <s v="#SPILL!"/>
    <m/>
  </r>
  <r>
    <n v="1"/>
    <s v="Kim Carroll"/>
    <n v="30"/>
    <s v="F"/>
    <x v="3"/>
    <n v="57039"/>
    <d v="2020-11-18T00:00:00"/>
    <x v="130"/>
    <x v="2"/>
    <n v="35"/>
    <s v="Above 50,000"/>
    <s v="Average"/>
    <s v="False"/>
    <s v="False"/>
    <s v="Not From Marketing Department"/>
    <n v="9039143"/>
    <n v="7532860"/>
    <n v="180"/>
    <n v="97"/>
    <n v="55350.020304568527"/>
    <n v="25843.824817518249"/>
    <n v="79673"/>
    <n v="20"/>
    <n v="57039"/>
    <s v="#SPILL!"/>
    <m/>
  </r>
  <r>
    <n v="1"/>
    <s v="Michael Miller"/>
    <n v="56"/>
    <s v="F"/>
    <x v="0"/>
    <n v="49740"/>
    <d v="2014-07-29T00:00:00"/>
    <x v="131"/>
    <x v="2"/>
    <n v="39"/>
    <s v="Below 50,000"/>
    <s v="Average"/>
    <s v="False"/>
    <s v="False"/>
    <s v=" from Marketing Department"/>
    <n v="8631158"/>
    <n v="7532860"/>
    <n v="180"/>
    <n v="97"/>
    <n v="55350.020304568527"/>
    <n v="25843.824817518249"/>
    <n v="79673"/>
    <n v="20"/>
    <n v="49740"/>
    <s v="#SPILL!"/>
    <m/>
  </r>
  <r>
    <n v="1"/>
    <s v="Andre Owens"/>
    <n v="44"/>
    <s v="M"/>
    <x v="3"/>
    <n v="55915"/>
    <d v="2020-02-21T00:00:00"/>
    <x v="132"/>
    <x v="0"/>
    <n v="45"/>
    <s v="Above 50,000"/>
    <s v="good"/>
    <s v="True"/>
    <s v="False"/>
    <s v="Not From Marketing Department"/>
    <n v="8714964"/>
    <n v="7532860"/>
    <n v="180"/>
    <n v="97"/>
    <n v="55350.020304568527"/>
    <n v="25843.824817518249"/>
    <n v="79673"/>
    <n v="20"/>
    <n v="55915"/>
    <s v="#SPILL!"/>
    <m/>
  </r>
  <r>
    <n v="1"/>
    <s v="Ralph Richards"/>
    <n v="31"/>
    <s v="F"/>
    <x v="3"/>
    <n v="38997"/>
    <d v="2022-03-13T00:00:00"/>
    <x v="133"/>
    <x v="0"/>
    <n v="40"/>
    <s v="Below 50,000"/>
    <s v="good"/>
    <s v="True"/>
    <s v="False"/>
    <s v="Not From Marketing Department"/>
    <n v="8494670"/>
    <n v="7532860"/>
    <n v="180"/>
    <n v="97"/>
    <n v="55350.020304568527"/>
    <n v="25843.824817518249"/>
    <n v="79673"/>
    <n v="20"/>
    <n v="38997"/>
    <s v="#SPILL!"/>
    <m/>
  </r>
  <r>
    <n v="1"/>
    <s v="Gabriel Herrera"/>
    <n v="27"/>
    <s v="M"/>
    <x v="3"/>
    <n v="44067"/>
    <d v="2017-06-19T00:00:00"/>
    <x v="134"/>
    <x v="2"/>
    <n v="50"/>
    <s v="Below 50,000"/>
    <s v="Excellent"/>
    <s v="False"/>
    <s v="False"/>
    <s v="Not From Marketing Department"/>
    <n v="8655127"/>
    <n v="7532860"/>
    <n v="180"/>
    <n v="97"/>
    <n v="55350.020304568527"/>
    <n v="25843.824817518249"/>
    <n v="79673"/>
    <n v="20"/>
    <n v="44067"/>
    <s v="#SPILL!"/>
    <m/>
  </r>
  <r>
    <n v="1"/>
    <s v="Amy Hernandez"/>
    <n v="49"/>
    <s v="M"/>
    <x v="0"/>
    <n v="54845"/>
    <d v="2022-02-06T00:00:00"/>
    <x v="135"/>
    <x v="2"/>
    <n v="45"/>
    <s v="Above 50,000"/>
    <s v="good"/>
    <s v="False"/>
    <s v="False"/>
    <s v=" from Marketing Department"/>
    <n v="8497671"/>
    <n v="7532860"/>
    <n v="180"/>
    <n v="97"/>
    <n v="55350.020304568527"/>
    <n v="25843.824817518249"/>
    <n v="79673"/>
    <n v="20"/>
    <n v="54845"/>
    <s v="#SPILL!"/>
    <m/>
  </r>
  <r>
    <n v="1"/>
    <s v="Nancy Kramer"/>
    <n v="53"/>
    <s v="F"/>
    <x v="2"/>
    <n v="42144"/>
    <d v="2021-06-27T00:00:00"/>
    <x v="136"/>
    <x v="1"/>
    <n v="32"/>
    <s v="Below 50,000"/>
    <s v="Average"/>
    <s v="False"/>
    <s v="False"/>
    <s v="Not From Marketing Department"/>
    <n v="8809280"/>
    <n v="7532860"/>
    <n v="180"/>
    <n v="97"/>
    <n v="55350.020304568527"/>
    <n v="25843.824817518249"/>
    <n v="79673"/>
    <n v="20"/>
    <n v="42144"/>
    <s v="#SPILL!"/>
    <m/>
  </r>
  <r>
    <n v="1"/>
    <s v="Dr. Jennifer Allison"/>
    <n v="38"/>
    <s v="M"/>
    <x v="3"/>
    <n v="43543"/>
    <d v="2016-04-25T00:00:00"/>
    <x v="137"/>
    <x v="3"/>
    <n v="43"/>
    <s v="Below 50,000"/>
    <s v="good"/>
    <s v="False"/>
    <s v="False"/>
    <s v="Not From Marketing Department"/>
    <n v="8732759"/>
    <n v="7532860"/>
    <n v="180"/>
    <n v="97"/>
    <n v="55350.020304568527"/>
    <n v="25843.824817518249"/>
    <n v="79673"/>
    <n v="20"/>
    <n v="43543"/>
    <s v="#SPILL!"/>
    <m/>
  </r>
  <r>
    <n v="1"/>
    <s v="Claire Collins"/>
    <n v="23"/>
    <s v="F"/>
    <x v="3"/>
    <n v="70926"/>
    <d v="2021-09-12T00:00:00"/>
    <x v="138"/>
    <x v="1"/>
    <n v="33"/>
    <s v="Above 50,000"/>
    <s v="Average"/>
    <s v="False"/>
    <s v="True"/>
    <s v="Not From Marketing Department"/>
    <n v="8594273"/>
    <n v="7532860"/>
    <n v="180"/>
    <n v="97"/>
    <n v="55350.020304568527"/>
    <n v="25843.824817518249"/>
    <n v="79673"/>
    <n v="20"/>
    <n v="70926"/>
    <s v="#SPILL!"/>
    <m/>
  </r>
  <r>
    <n v="1"/>
    <s v="Susan Taylor"/>
    <n v="41"/>
    <s v="F"/>
    <x v="1"/>
    <n v="35721"/>
    <d v="2023-10-29T00:00:00"/>
    <x v="139"/>
    <x v="0"/>
    <n v="31"/>
    <s v="Below 50,000"/>
    <s v="Average"/>
    <s v="True"/>
    <s v="False"/>
    <s v="Not From Marketing Department"/>
    <n v="8789676"/>
    <n v="7532860"/>
    <n v="180"/>
    <n v="97"/>
    <n v="55350.020304568527"/>
    <n v="25843.824817518249"/>
    <n v="79673"/>
    <n v="20"/>
    <n v="35721"/>
    <s v="#SPILL!"/>
    <m/>
  </r>
  <r>
    <n v="1"/>
    <s v="Corey Stewart"/>
    <n v="21"/>
    <s v="M"/>
    <x v="1"/>
    <n v="70178"/>
    <d v="2021-05-18T00:00:00"/>
    <x v="140"/>
    <x v="0"/>
    <n v="47"/>
    <s v="Above 50,000"/>
    <s v="good"/>
    <s v="True"/>
    <s v="True"/>
    <s v="Not From Marketing Department"/>
    <n v="8719292"/>
    <n v="7532860"/>
    <n v="180"/>
    <n v="97"/>
    <n v="55350.020304568527"/>
    <n v="25843.824817518249"/>
    <n v="79673"/>
    <n v="20"/>
    <n v="70178"/>
    <s v="#SPILL!"/>
    <m/>
  </r>
  <r>
    <n v="1"/>
    <s v="Shannon Joseph"/>
    <n v="58"/>
    <s v="F"/>
    <x v="3"/>
    <n v="61503"/>
    <d v="2015-03-26T00:00:00"/>
    <x v="141"/>
    <x v="0"/>
    <n v="49"/>
    <s v="Above 50,000"/>
    <s v="good"/>
    <s v="False"/>
    <s v="True"/>
    <s v="Not From Marketing Department"/>
    <n v="8722382"/>
    <n v="7532860"/>
    <n v="180"/>
    <n v="97"/>
    <n v="55350.020304568527"/>
    <n v="25843.824817518249"/>
    <n v="79673"/>
    <n v="20"/>
    <n v="61503"/>
    <s v="#SPILL!"/>
    <m/>
  </r>
  <r>
    <n v="1"/>
    <s v="James Davis"/>
    <n v="37"/>
    <s v="M"/>
    <x v="0"/>
    <n v="40463"/>
    <d v="2017-02-27T00:00:00"/>
    <x v="142"/>
    <x v="1"/>
    <n v="24"/>
    <s v="Below 50,000"/>
    <s v="Poor"/>
    <s v="False"/>
    <s v="False"/>
    <s v=" from Marketing Department"/>
    <n v="8635704"/>
    <n v="7532860"/>
    <n v="180"/>
    <n v="97"/>
    <n v="55350.020304568527"/>
    <n v="25843.824817518249"/>
    <n v="79673"/>
    <n v="20"/>
    <n v="40463"/>
    <s v="#SPILL!"/>
    <m/>
  </r>
  <r>
    <n v="1"/>
    <s v="Jesse Burns"/>
    <n v="43"/>
    <s v="F"/>
    <x v="3"/>
    <n v="33860"/>
    <d v="2014-10-03T00:00:00"/>
    <x v="143"/>
    <x v="1"/>
    <n v="48"/>
    <s v="Below 50,000"/>
    <s v="good"/>
    <s v="False"/>
    <s v="False"/>
    <s v="Not From Marketing Department"/>
    <n v="8647894"/>
    <n v="7532860"/>
    <n v="180"/>
    <n v="97"/>
    <n v="55350.020304568527"/>
    <n v="25843.824817518249"/>
    <n v="79673"/>
    <n v="20"/>
    <n v="33860"/>
    <s v="#SPILL!"/>
    <m/>
  </r>
  <r>
    <n v="1"/>
    <s v="Heather Bell"/>
    <n v="35"/>
    <s v="F"/>
    <x v="1"/>
    <n v="49384"/>
    <d v="2019-09-16T00:00:00"/>
    <x v="144"/>
    <x v="0"/>
    <n v="55"/>
    <s v="Below 50,000"/>
    <s v="Excellent"/>
    <s v="True"/>
    <s v="False"/>
    <s v="Not From Marketing Department"/>
    <n v="8630786"/>
    <n v="7532860"/>
    <n v="180"/>
    <n v="97"/>
    <n v="55350.020304568527"/>
    <n v="25843.824817518249"/>
    <n v="79673"/>
    <n v="20"/>
    <n v="49384"/>
    <s v="#SPILL!"/>
    <m/>
  </r>
  <r>
    <n v="1"/>
    <s v="Jacob Davis"/>
    <n v="41"/>
    <s v="M"/>
    <x v="4"/>
    <n v="67576"/>
    <d v="2018-05-29T00:00:00"/>
    <x v="145"/>
    <x v="0"/>
    <n v="46"/>
    <s v="Above 50,000"/>
    <s v="good"/>
    <s v="True"/>
    <s v="True"/>
    <s v="Not From Marketing Department"/>
    <n v="8590823"/>
    <n v="7532860"/>
    <n v="180"/>
    <n v="97"/>
    <n v="55350.020304568527"/>
    <n v="25843.824817518249"/>
    <n v="79673"/>
    <n v="20"/>
    <n v="67576"/>
    <s v="#SPILL!"/>
    <m/>
  </r>
  <r>
    <n v="1"/>
    <s v="Lisa Bryant"/>
    <n v="51"/>
    <s v="F"/>
    <x v="1"/>
    <n v="34359"/>
    <d v="2020-05-10T00:00:00"/>
    <x v="146"/>
    <x v="1"/>
    <n v="32"/>
    <s v="Below 50,000"/>
    <s v="Average"/>
    <s v="False"/>
    <s v="False"/>
    <s v="Not From Marketing Department"/>
    <n v="8283466"/>
    <n v="7532860"/>
    <n v="180"/>
    <n v="97"/>
    <n v="55350.020304568527"/>
    <n v="25843.824817518249"/>
    <n v="79673"/>
    <n v="20"/>
    <n v="34359"/>
    <s v="#SPILL!"/>
    <m/>
  </r>
  <r>
    <n v="1"/>
    <s v="Jennifer Atkinson"/>
    <n v="38"/>
    <s v="F"/>
    <x v="4"/>
    <n v="71522"/>
    <d v="2017-12-19T00:00:00"/>
    <x v="147"/>
    <x v="1"/>
    <n v="41"/>
    <s v="Above 50,000"/>
    <s v="good"/>
    <s v="False"/>
    <s v="True"/>
    <s v="Not From Marketing Department"/>
    <n v="8747625"/>
    <n v="7532860"/>
    <n v="180"/>
    <n v="97"/>
    <n v="55350.020304568527"/>
    <n v="25843.824817518249"/>
    <n v="79673"/>
    <n v="20"/>
    <n v="71522"/>
    <s v="#SPILL!"/>
    <m/>
  </r>
  <r>
    <n v="1"/>
    <s v="Emily Miller"/>
    <n v="38"/>
    <s v="F"/>
    <x v="4"/>
    <n v="31750"/>
    <d v="2018-01-13T00:00:00"/>
    <x v="148"/>
    <x v="3"/>
    <n v="23"/>
    <s v="Below 50,000"/>
    <s v="Poor"/>
    <s v="False"/>
    <s v="True"/>
    <s v="Not From Marketing Department"/>
    <n v="8419872"/>
    <n v="7532860"/>
    <n v="180"/>
    <n v="97"/>
    <n v="55350.020304568527"/>
    <n v="25843.824817518249"/>
    <n v="79673"/>
    <n v="20"/>
    <n v="31750"/>
    <s v="#SPILL!"/>
    <m/>
  </r>
  <r>
    <n v="1"/>
    <s v="Terri Fields"/>
    <n v="52"/>
    <s v="M"/>
    <x v="3"/>
    <n v="62934"/>
    <d v="2018-11-24T00:00:00"/>
    <x v="149"/>
    <x v="0"/>
    <n v="54"/>
    <s v="Above 50,000"/>
    <s v="Excellent"/>
    <s v="True"/>
    <s v="True"/>
    <s v="Not From Marketing Department"/>
    <n v="8574443"/>
    <n v="7532860"/>
    <n v="180"/>
    <n v="97"/>
    <n v="55350.020304568527"/>
    <n v="25843.824817518249"/>
    <n v="79673"/>
    <n v="20"/>
    <n v="62934"/>
    <s v="#SPILL!"/>
    <m/>
  </r>
  <r>
    <n v="1"/>
    <s v="Kirsten Hanson"/>
    <n v="53"/>
    <s v="F"/>
    <x v="2"/>
    <n v="43541"/>
    <d v="2024-06-25T00:00:00"/>
    <x v="150"/>
    <x v="1"/>
    <n v="31"/>
    <s v="Below 50,000"/>
    <s v="Average"/>
    <s v="False"/>
    <s v="False"/>
    <s v="Not From Marketing Department"/>
    <n v="8393787"/>
    <n v="7532860"/>
    <n v="180"/>
    <n v="97"/>
    <n v="55350.020304568527"/>
    <n v="25843.824817518249"/>
    <n v="79673"/>
    <n v="20"/>
    <n v="43541"/>
    <s v="#SPILL!"/>
    <m/>
  </r>
  <r>
    <n v="1"/>
    <s v="Elizabeth Bullock"/>
    <n v="42"/>
    <s v="M"/>
    <x v="4"/>
    <n v="75209"/>
    <d v="2015-07-01T00:00:00"/>
    <x v="151"/>
    <x v="1"/>
    <n v="59"/>
    <s v="Above 50,000"/>
    <s v="Excellent"/>
    <s v="False"/>
    <s v="True"/>
    <s v="Not From Marketing Department"/>
    <n v="8743982"/>
    <n v="7532860"/>
    <n v="180"/>
    <n v="97"/>
    <n v="55350.020304568527"/>
    <n v="25843.824817518249"/>
    <n v="79673"/>
    <n v="20"/>
    <n v="75209"/>
    <s v="#SPILL!"/>
    <m/>
  </r>
  <r>
    <n v="1"/>
    <s v="Michael Mueller"/>
    <n v="51"/>
    <s v="M"/>
    <x v="3"/>
    <n v="76977"/>
    <d v="2016-01-11T00:00:00"/>
    <x v="152"/>
    <x v="0"/>
    <n v="23"/>
    <s v="Above 50,000"/>
    <s v="Poor"/>
    <s v="False"/>
    <s v="True"/>
    <s v="Not From Marketing Department"/>
    <n v="8553527"/>
    <n v="7532860"/>
    <n v="180"/>
    <n v="97"/>
    <n v="55350.020304568527"/>
    <n v="25843.824817518249"/>
    <n v="79673"/>
    <n v="20"/>
    <n v="76977"/>
    <s v="#SPILL!"/>
    <m/>
  </r>
  <r>
    <n v="1"/>
    <s v="Chad Mathis"/>
    <n v="23"/>
    <s v="F"/>
    <x v="0"/>
    <n v="39578"/>
    <d v="2020-08-21T00:00:00"/>
    <x v="153"/>
    <x v="2"/>
    <n v="37"/>
    <s v="Below 50,000"/>
    <s v="Average"/>
    <s v="False"/>
    <s v="False"/>
    <s v=" from Marketing Department"/>
    <n v="8418349"/>
    <n v="7532860"/>
    <n v="180"/>
    <n v="97"/>
    <n v="55350.020304568527"/>
    <n v="25843.824817518249"/>
    <n v="79673"/>
    <n v="20"/>
    <n v="39578"/>
    <s v="#SPILL!"/>
    <m/>
  </r>
  <r>
    <n v="1"/>
    <s v="Joseph Howard"/>
    <n v="40"/>
    <s v="M"/>
    <x v="3"/>
    <n v="38164"/>
    <d v="2022-11-24T00:00:00"/>
    <x v="154"/>
    <x v="2"/>
    <n v="29"/>
    <s v="Below 50,000"/>
    <s v="Poor"/>
    <s v="False"/>
    <s v="False"/>
    <s v="Not From Marketing Department"/>
    <n v="8327937"/>
    <n v="7532860"/>
    <n v="180"/>
    <n v="97"/>
    <n v="55350.020304568527"/>
    <n v="25843.824817518249"/>
    <n v="79673"/>
    <n v="20"/>
    <n v="38164"/>
    <s v="#SPILL!"/>
    <m/>
  </r>
  <r>
    <n v="1"/>
    <s v="Brianna West"/>
    <n v="44"/>
    <s v="F"/>
    <x v="4"/>
    <n v="32992"/>
    <d v="2024-01-30T00:00:00"/>
    <x v="155"/>
    <x v="0"/>
    <n v="58"/>
    <s v="Below 50,000"/>
    <s v="Excellent"/>
    <s v="True"/>
    <s v="True"/>
    <s v="Not From Marketing Department"/>
    <n v="8586188"/>
    <n v="7532860"/>
    <n v="180"/>
    <n v="97"/>
    <n v="55350.020304568527"/>
    <n v="25843.824817518249"/>
    <n v="79673"/>
    <n v="20"/>
    <n v="32992"/>
    <s v="#SPILL!"/>
    <m/>
  </r>
  <r>
    <n v="1"/>
    <s v="Miss Jessica Kent MD"/>
    <n v="29"/>
    <s v="M"/>
    <x v="0"/>
    <n v="73750"/>
    <d v="2016-01-30T00:00:00"/>
    <x v="156"/>
    <x v="1"/>
    <n v="60"/>
    <s v="Above 50,000"/>
    <s v="Excellent"/>
    <s v="False"/>
    <s v="True"/>
    <s v=" from Marketing Department"/>
    <n v="8436074"/>
    <n v="7532860"/>
    <n v="180"/>
    <n v="97"/>
    <n v="55350.020304568527"/>
    <n v="25843.824817518249"/>
    <n v="79673"/>
    <n v="20"/>
    <n v="73750"/>
    <s v="#SPILL!"/>
    <m/>
  </r>
  <r>
    <n v="1"/>
    <s v="Jeffrey Diaz"/>
    <n v="48"/>
    <s v="F"/>
    <x v="3"/>
    <n v="57389"/>
    <d v="2023-09-11T00:00:00"/>
    <x v="157"/>
    <x v="3"/>
    <n v="36"/>
    <s v="Above 50,000"/>
    <s v="Average"/>
    <s v="False"/>
    <s v="False"/>
    <s v="Not From Marketing Department"/>
    <n v="8702164"/>
    <n v="7532860"/>
    <n v="180"/>
    <n v="97"/>
    <n v="55350.020304568527"/>
    <n v="25843.824817518249"/>
    <n v="79673"/>
    <n v="20"/>
    <n v="57389"/>
    <s v="#SPILL!"/>
    <m/>
  </r>
  <r>
    <n v="1"/>
    <s v="Brian White"/>
    <n v="31"/>
    <s v="F"/>
    <x v="2"/>
    <n v="32401"/>
    <d v="2019-04-03T00:00:00"/>
    <x v="158"/>
    <x v="0"/>
    <n v="43"/>
    <s v="Below 50,000"/>
    <s v="good"/>
    <s v="True"/>
    <s v="False"/>
    <s v="Not From Marketing Department"/>
    <n v="8259549"/>
    <n v="7532860"/>
    <n v="180"/>
    <n v="97"/>
    <n v="55350.020304568527"/>
    <n v="25843.824817518249"/>
    <n v="79673"/>
    <n v="20"/>
    <n v="32401"/>
    <s v="#SPILL!"/>
    <m/>
  </r>
  <r>
    <n v="1"/>
    <s v="Jeffrey Jones"/>
    <n v="55"/>
    <s v="F"/>
    <x v="3"/>
    <n v="64514"/>
    <d v="2017-08-22T00:00:00"/>
    <x v="159"/>
    <x v="2"/>
    <n v="58"/>
    <s v="Above 50,000"/>
    <s v="Excellent"/>
    <s v="False"/>
    <s v="True"/>
    <s v="Not From Marketing Department"/>
    <n v="8488405"/>
    <n v="7532860"/>
    <n v="180"/>
    <n v="97"/>
    <n v="55350.020304568527"/>
    <n v="25843.824817518249"/>
    <n v="79673"/>
    <n v="20"/>
    <n v="64514"/>
    <s v="#SPILL!"/>
    <m/>
  </r>
  <r>
    <n v="1"/>
    <s v="Erica Lee"/>
    <n v="46"/>
    <s v="F"/>
    <x v="2"/>
    <n v="32739"/>
    <d v="2016-05-07T00:00:00"/>
    <x v="160"/>
    <x v="0"/>
    <n v="33"/>
    <s v="Below 50,000"/>
    <s v="Average"/>
    <s v="True"/>
    <s v="False"/>
    <s v="Not From Marketing Department"/>
    <n v="8133911"/>
    <n v="7532860"/>
    <n v="180"/>
    <n v="97"/>
    <n v="55350.020304568527"/>
    <n v="25843.824817518249"/>
    <n v="79673"/>
    <n v="20"/>
    <n v="32739"/>
    <s v="#SPILL!"/>
    <m/>
  </r>
  <r>
    <n v="1"/>
    <s v="James Page"/>
    <n v="55"/>
    <s v="M"/>
    <x v="3"/>
    <n v="32005"/>
    <d v="2020-01-31T00:00:00"/>
    <x v="161"/>
    <x v="1"/>
    <n v="29"/>
    <s v="Below 50,000"/>
    <s v="Poor"/>
    <s v="False"/>
    <s v="False"/>
    <s v="Not From Marketing Department"/>
    <n v="8267288"/>
    <n v="7532860"/>
    <n v="180"/>
    <n v="97"/>
    <n v="55350.020304568527"/>
    <n v="25843.824817518249"/>
    <n v="79673"/>
    <n v="20"/>
    <n v="32005"/>
    <s v="#SPILL!"/>
    <m/>
  </r>
  <r>
    <n v="1"/>
    <s v="Adam Flores"/>
    <n v="26"/>
    <s v="M"/>
    <x v="2"/>
    <n v="44911"/>
    <d v="2015-03-30T00:00:00"/>
    <x v="162"/>
    <x v="2"/>
    <n v="51"/>
    <s v="Below 50,000"/>
    <s v="Excellent"/>
    <s v="False"/>
    <s v="False"/>
    <s v="Not From Marketing Department"/>
    <n v="8306055"/>
    <n v="7532860"/>
    <n v="180"/>
    <n v="97"/>
    <n v="55350.020304568527"/>
    <n v="25843.824817518249"/>
    <n v="79673"/>
    <n v="20"/>
    <n v="44911"/>
    <s v="#SPILL!"/>
    <m/>
  </r>
  <r>
    <n v="1"/>
    <s v="David Cox"/>
    <n v="20"/>
    <s v="F"/>
    <x v="4"/>
    <n v="61944"/>
    <d v="2020-11-26T00:00:00"/>
    <x v="163"/>
    <x v="1"/>
    <n v="57"/>
    <s v="Above 50,000"/>
    <s v="Excellent"/>
    <s v="False"/>
    <s v="True"/>
    <s v="Not From Marketing Department"/>
    <n v="8529648"/>
    <n v="7532860"/>
    <n v="180"/>
    <n v="97"/>
    <n v="55350.020304568527"/>
    <n v="25843.824817518249"/>
    <n v="79673"/>
    <n v="20"/>
    <n v="61944"/>
    <s v="#SPILL!"/>
    <m/>
  </r>
  <r>
    <n v="1"/>
    <s v="Alexis Roberson"/>
    <n v="38"/>
    <s v="F"/>
    <x v="3"/>
    <n v="60622"/>
    <d v="2016-11-06T00:00:00"/>
    <x v="164"/>
    <x v="2"/>
    <n v="45"/>
    <s v="Above 50,000"/>
    <s v="good"/>
    <s v="False"/>
    <s v="True"/>
    <s v="Not From Marketing Department"/>
    <n v="8367990"/>
    <n v="7532860"/>
    <n v="180"/>
    <n v="97"/>
    <n v="55350.020304568527"/>
    <n v="25843.824817518249"/>
    <n v="79673"/>
    <n v="20"/>
    <n v="60622"/>
    <s v="#SPILL!"/>
    <m/>
  </r>
  <r>
    <n v="1"/>
    <s v="Anthony Cunningham"/>
    <n v="26"/>
    <s v="F"/>
    <x v="3"/>
    <n v="31888"/>
    <d v="2018-10-29T00:00:00"/>
    <x v="165"/>
    <x v="1"/>
    <n v="54"/>
    <s v="Below 50,000"/>
    <s v="Excellent"/>
    <s v="False"/>
    <s v="False"/>
    <s v="Not From Marketing Department"/>
    <n v="8403819"/>
    <n v="7532860"/>
    <n v="180"/>
    <n v="97"/>
    <n v="55350.020304568527"/>
    <n v="25843.824817518249"/>
    <n v="79673"/>
    <n v="20"/>
    <n v="31888"/>
    <s v="#SPILL!"/>
    <m/>
  </r>
  <r>
    <n v="1"/>
    <s v="Jonathan Parks"/>
    <n v="23"/>
    <s v="F"/>
    <x v="3"/>
    <n v="42998"/>
    <d v="2019-01-09T00:00:00"/>
    <x v="166"/>
    <x v="0"/>
    <n v="39"/>
    <s v="Below 50,000"/>
    <s v="Average"/>
    <s v="True"/>
    <s v="False"/>
    <s v="Not From Marketing Department"/>
    <n v="8002328"/>
    <n v="7532860"/>
    <n v="180"/>
    <n v="97"/>
    <n v="55350.020304568527"/>
    <n v="25843.824817518249"/>
    <n v="79673"/>
    <n v="20"/>
    <n v="42998"/>
    <s v="#SPILL!"/>
    <m/>
  </r>
  <r>
    <n v="1"/>
    <s v="Darlene Phillips"/>
    <n v="45"/>
    <s v="F"/>
    <x v="3"/>
    <n v="31887"/>
    <d v="2017-02-25T00:00:00"/>
    <x v="167"/>
    <x v="1"/>
    <n v="20"/>
    <s v="Below 50,000"/>
    <s v="Poor"/>
    <s v="False"/>
    <s v="False"/>
    <s v="Not From Marketing Department"/>
    <n v="8388601"/>
    <n v="7532860"/>
    <n v="180"/>
    <n v="97"/>
    <n v="55350.020304568527"/>
    <n v="25843.824817518249"/>
    <n v="79673"/>
    <n v="20"/>
    <n v="31887"/>
    <s v="#SPILL!"/>
    <m/>
  </r>
  <r>
    <n v="1"/>
    <s v="Lisa Thomas"/>
    <n v="22"/>
    <s v="M"/>
    <x v="4"/>
    <n v="74240"/>
    <d v="2018-11-11T00:00:00"/>
    <x v="168"/>
    <x v="2"/>
    <n v="24"/>
    <s v="Above 50,000"/>
    <s v="Poor"/>
    <s v="False"/>
    <s v="True"/>
    <s v="Not From Marketing Department"/>
    <n v="8539485"/>
    <n v="7532860"/>
    <n v="180"/>
    <n v="97"/>
    <n v="55350.020304568527"/>
    <n v="25843.824817518249"/>
    <n v="79673"/>
    <n v="20"/>
    <n v="74240"/>
    <s v="#SPILL!"/>
    <m/>
  </r>
  <r>
    <n v="1"/>
    <s v="Jennifer King"/>
    <n v="51"/>
    <s v="M"/>
    <x v="1"/>
    <n v="48481"/>
    <d v="2021-05-03T00:00:00"/>
    <x v="169"/>
    <x v="0"/>
    <n v="57"/>
    <s v="Below 50,000"/>
    <s v="Excellent"/>
    <s v="True"/>
    <s v="False"/>
    <s v="Not From Marketing Department"/>
    <n v="8232627"/>
    <n v="7532860"/>
    <n v="180"/>
    <n v="97"/>
    <n v="55350.020304568527"/>
    <n v="25843.824817518249"/>
    <n v="79673"/>
    <n v="20"/>
    <n v="48481"/>
    <s v="#SPILL!"/>
    <m/>
  </r>
  <r>
    <n v="1"/>
    <s v="Kenneth Ruiz"/>
    <n v="32"/>
    <s v="F"/>
    <x v="2"/>
    <n v="31855"/>
    <d v="2015-07-14T00:00:00"/>
    <x v="170"/>
    <x v="2"/>
    <n v="55"/>
    <s v="Below 50,000"/>
    <s v="Excellent"/>
    <s v="False"/>
    <s v="False"/>
    <s v="Not From Marketing Department"/>
    <n v="8675841"/>
    <n v="7532860"/>
    <n v="180"/>
    <n v="97"/>
    <n v="55350.020304568527"/>
    <n v="25843.824817518249"/>
    <n v="79673"/>
    <n v="20"/>
    <n v="31855"/>
    <s v="#SPILL!"/>
    <m/>
  </r>
  <r>
    <n v="1"/>
    <s v="Frank Ramirez"/>
    <n v="34"/>
    <s v="F"/>
    <x v="4"/>
    <n v="31365"/>
    <d v="2020-03-11T00:00:00"/>
    <x v="171"/>
    <x v="1"/>
    <n v="26"/>
    <s v="Below 50,000"/>
    <s v="Poor"/>
    <s v="False"/>
    <s v="True"/>
    <s v="Not From Marketing Department"/>
    <n v="8094859"/>
    <n v="7532860"/>
    <n v="180"/>
    <n v="97"/>
    <n v="55350.020304568527"/>
    <n v="25843.824817518249"/>
    <n v="79673"/>
    <n v="20"/>
    <n v="31365"/>
    <s v="#SPILL!"/>
    <m/>
  </r>
  <r>
    <n v="1"/>
    <s v="Dominique Wilson"/>
    <n v="27"/>
    <s v="M"/>
    <x v="3"/>
    <n v="69797"/>
    <d v="2024-03-20T00:00:00"/>
    <x v="172"/>
    <x v="3"/>
    <n v="24"/>
    <s v="Above 50,000"/>
    <s v="Poor"/>
    <s v="False"/>
    <s v="True"/>
    <s v="Not From Marketing Department"/>
    <n v="8452603"/>
    <n v="7532860"/>
    <n v="180"/>
    <n v="97"/>
    <n v="55350.020304568527"/>
    <n v="25843.824817518249"/>
    <n v="79673"/>
    <n v="20"/>
    <n v="69797"/>
    <s v="#SPILL!"/>
    <m/>
  </r>
  <r>
    <n v="1"/>
    <s v="Erik Williams"/>
    <n v="28"/>
    <s v="M"/>
    <x v="3"/>
    <n v="52991"/>
    <d v="2019-03-07T00:00:00"/>
    <x v="173"/>
    <x v="3"/>
    <n v="53"/>
    <s v="Above 50,000"/>
    <s v="Excellent"/>
    <s v="False"/>
    <s v="False"/>
    <s v="Not From Marketing Department"/>
    <n v="8087808"/>
    <n v="7532860"/>
    <n v="180"/>
    <n v="97"/>
    <n v="55350.020304568527"/>
    <n v="25843.824817518249"/>
    <n v="79673"/>
    <n v="20"/>
    <n v="52991"/>
    <s v="#SPILL!"/>
    <m/>
  </r>
  <r>
    <n v="1"/>
    <s v="Kara Lee"/>
    <n v="41"/>
    <s v="F"/>
    <x v="2"/>
    <n v="42734"/>
    <d v="2020-03-24T00:00:00"/>
    <x v="174"/>
    <x v="2"/>
    <n v="34"/>
    <s v="Below 50,000"/>
    <s v="Average"/>
    <s v="False"/>
    <s v="False"/>
    <s v="Not From Marketing Department"/>
    <n v="7925896"/>
    <n v="7532860"/>
    <n v="180"/>
    <n v="97"/>
    <n v="55350.020304568527"/>
    <n v="25843.824817518249"/>
    <n v="79673"/>
    <n v="20"/>
    <n v="42734"/>
    <s v="#SPILL!"/>
    <m/>
  </r>
  <r>
    <n v="1"/>
    <s v="James Garcia"/>
    <n v="43"/>
    <s v="F"/>
    <x v="0"/>
    <n v="50645"/>
    <d v="2021-07-25T00:00:00"/>
    <x v="175"/>
    <x v="1"/>
    <n v="36"/>
    <s v="Above 50,000"/>
    <s v="Average"/>
    <s v="False"/>
    <s v="False"/>
    <s v=" from Marketing Department"/>
    <n v="8250510"/>
    <n v="7532860"/>
    <n v="180"/>
    <n v="97"/>
    <n v="55350.020304568527"/>
    <n v="25843.824817518249"/>
    <n v="79673"/>
    <n v="20"/>
    <n v="50645"/>
    <s v="#SPILL!"/>
    <m/>
  </r>
  <r>
    <n v="1"/>
    <s v="Stephen Smith"/>
    <n v="46"/>
    <s v="F"/>
    <x v="4"/>
    <n v="57109"/>
    <d v="2016-07-01T00:00:00"/>
    <x v="176"/>
    <x v="1"/>
    <n v="60"/>
    <s v="Above 50,000"/>
    <s v="Excellent"/>
    <s v="False"/>
    <s v="True"/>
    <s v="Not From Marketing Department"/>
    <n v="8317911"/>
    <n v="7532860"/>
    <n v="180"/>
    <n v="97"/>
    <n v="55350.020304568527"/>
    <n v="25843.824817518249"/>
    <n v="79673"/>
    <n v="20"/>
    <n v="57109"/>
    <s v="#SPILL!"/>
    <m/>
  </r>
  <r>
    <n v="1"/>
    <s v="Scott Clark"/>
    <n v="24"/>
    <s v="M"/>
    <x v="3"/>
    <n v="59683"/>
    <d v="2016-04-11T00:00:00"/>
    <x v="177"/>
    <x v="1"/>
    <n v="60"/>
    <s v="Above 50,000"/>
    <s v="Excellent"/>
    <s v="False"/>
    <s v="False"/>
    <s v="Not From Marketing Department"/>
    <n v="8256043"/>
    <n v="7532860"/>
    <n v="180"/>
    <n v="97"/>
    <n v="55350.020304568527"/>
    <n v="25843.824817518249"/>
    <n v="79673"/>
    <n v="20"/>
    <n v="59683"/>
    <s v="#SPILL!"/>
    <m/>
  </r>
  <r>
    <n v="1"/>
    <s v="Patricia Friedman"/>
    <n v="60"/>
    <s v="F"/>
    <x v="4"/>
    <n v="53745"/>
    <d v="2024-02-14T00:00:00"/>
    <x v="178"/>
    <x v="0"/>
    <n v="35"/>
    <s v="Above 50,000"/>
    <s v="Average"/>
    <s v="True"/>
    <s v="True"/>
    <s v="Not From Marketing Department"/>
    <n v="8410526"/>
    <n v="7532860"/>
    <n v="180"/>
    <n v="97"/>
    <n v="55350.020304568527"/>
    <n v="25843.824817518249"/>
    <n v="79673"/>
    <n v="20"/>
    <n v="53745"/>
    <s v="#SPILL!"/>
    <m/>
  </r>
  <r>
    <n v="1"/>
    <s v="Brandy Garcia"/>
    <n v="53"/>
    <s v="M"/>
    <x v="0"/>
    <n v="34884"/>
    <d v="2020-02-01T00:00:00"/>
    <x v="179"/>
    <x v="3"/>
    <n v="28"/>
    <s v="Below 50,000"/>
    <s v="Poor"/>
    <s v="False"/>
    <s v="False"/>
    <s v=" from Marketing Department"/>
    <n v="8300923"/>
    <n v="7532860"/>
    <n v="180"/>
    <n v="97"/>
    <n v="55350.020304568527"/>
    <n v="25843.824817518249"/>
    <n v="79673"/>
    <n v="20"/>
    <n v="34884"/>
    <s v="#SPILL!"/>
    <m/>
  </r>
  <r>
    <n v="1"/>
    <s v="Ann Johnson"/>
    <n v="35"/>
    <s v="F"/>
    <x v="1"/>
    <n v="32164"/>
    <d v="2022-03-21T00:00:00"/>
    <x v="180"/>
    <x v="3"/>
    <n v="28"/>
    <s v="Below 50,000"/>
    <s v="Poor"/>
    <s v="False"/>
    <s v="False"/>
    <s v="Not From Marketing Department"/>
    <n v="8298656"/>
    <n v="7532860"/>
    <n v="180"/>
    <n v="97"/>
    <n v="55350.020304568527"/>
    <n v="25843.824817518249"/>
    <n v="79673"/>
    <n v="20"/>
    <n v="32164"/>
    <s v="#SPILL!"/>
    <m/>
  </r>
  <r>
    <n v="1"/>
    <s v="Christopher Ryan"/>
    <n v="42"/>
    <s v="M"/>
    <x v="2"/>
    <n v="61550"/>
    <d v="2015-08-11T00:00:00"/>
    <x v="131"/>
    <x v="2"/>
    <n v="41"/>
    <s v="Above 50,000"/>
    <s v="good"/>
    <s v="False"/>
    <s v="True"/>
    <s v="Not From Marketing Department"/>
    <n v="8047233"/>
    <n v="7532860"/>
    <n v="180"/>
    <n v="97"/>
    <n v="55350.020304568527"/>
    <n v="25843.824817518249"/>
    <n v="79673"/>
    <n v="20"/>
    <n v="61550"/>
    <s v="#SPILL!"/>
    <m/>
  </r>
  <r>
    <n v="1"/>
    <s v="Gabriela Graves"/>
    <n v="36"/>
    <s v="F"/>
    <x v="1"/>
    <n v="53451"/>
    <d v="2015-09-23T00:00:00"/>
    <x v="181"/>
    <x v="0"/>
    <n v="24"/>
    <s v="Above 50,000"/>
    <s v="Poor"/>
    <s v="True"/>
    <s v="False"/>
    <s v="Not From Marketing Department"/>
    <n v="8312393"/>
    <n v="7532860"/>
    <n v="180"/>
    <n v="97"/>
    <n v="55350.020304568527"/>
    <n v="25843.824817518249"/>
    <n v="79673"/>
    <n v="20"/>
    <n v="53451"/>
    <s v="#SPILL!"/>
    <m/>
  </r>
  <r>
    <n v="1"/>
    <s v="Barbara Hunt"/>
    <n v="26"/>
    <s v="F"/>
    <x v="1"/>
    <n v="45643"/>
    <d v="2016-07-13T00:00:00"/>
    <x v="182"/>
    <x v="2"/>
    <n v="33"/>
    <s v="Below 50,000"/>
    <s v="Average"/>
    <s v="False"/>
    <s v="False"/>
    <s v="Not From Marketing Department"/>
    <n v="8253423"/>
    <n v="7532860"/>
    <n v="180"/>
    <n v="97"/>
    <n v="55350.020304568527"/>
    <n v="25843.824817518249"/>
    <n v="79673"/>
    <n v="20"/>
    <n v="45643"/>
    <s v="#SPILL!"/>
    <m/>
  </r>
  <r>
    <n v="1"/>
    <s v="Eric Mcfarland"/>
    <n v="39"/>
    <s v="M"/>
    <x v="1"/>
    <n v="60679"/>
    <d v="2023-11-06T00:00:00"/>
    <x v="183"/>
    <x v="3"/>
    <n v="28"/>
    <s v="Above 50,000"/>
    <s v="Poor"/>
    <s v="False"/>
    <s v="True"/>
    <s v="Not From Marketing Department"/>
    <n v="8337012"/>
    <n v="7532860"/>
    <n v="180"/>
    <n v="97"/>
    <n v="55350.020304568527"/>
    <n v="25843.824817518249"/>
    <n v="79673"/>
    <n v="20"/>
    <n v="60679"/>
    <s v="#SPILL!"/>
    <m/>
  </r>
  <r>
    <n v="1"/>
    <s v="Chris Silva"/>
    <n v="34"/>
    <s v="F"/>
    <x v="4"/>
    <n v="43460"/>
    <d v="2017-01-03T00:00:00"/>
    <x v="184"/>
    <x v="3"/>
    <n v="52"/>
    <s v="Below 50,000"/>
    <s v="Excellent"/>
    <s v="False"/>
    <s v="True"/>
    <s v="Not From Marketing Department"/>
    <n v="7945365"/>
    <n v="7532860"/>
    <n v="180"/>
    <n v="97"/>
    <n v="55350.020304568527"/>
    <n v="25843.824817518249"/>
    <n v="79673"/>
    <n v="20"/>
    <n v="43460"/>
    <s v="#SPILL!"/>
    <m/>
  </r>
  <r>
    <n v="1"/>
    <s v="Joshua Ford"/>
    <n v="27"/>
    <s v="F"/>
    <x v="1"/>
    <n v="60297"/>
    <d v="2023-12-02T00:00:00"/>
    <x v="185"/>
    <x v="3"/>
    <n v="38"/>
    <s v="Above 50,000"/>
    <s v="Average"/>
    <s v="False"/>
    <s v="True"/>
    <s v="Not From Marketing Department"/>
    <n v="8126827"/>
    <n v="7532860"/>
    <n v="180"/>
    <n v="97"/>
    <n v="55350.020304568527"/>
    <n v="25843.824817518249"/>
    <n v="79673"/>
    <n v="20"/>
    <n v="60297"/>
    <s v="#SPILL!"/>
    <m/>
  </r>
  <r>
    <n v="1"/>
    <s v="Lindsey Lopez"/>
    <n v="33"/>
    <s v="F"/>
    <x v="1"/>
    <n v="52582"/>
    <d v="2021-08-20T00:00:00"/>
    <x v="186"/>
    <x v="2"/>
    <n v="51"/>
    <s v="Above 50,000"/>
    <s v="Excellent"/>
    <s v="False"/>
    <s v="False"/>
    <s v="Not From Marketing Department"/>
    <n v="8043410"/>
    <n v="7532860"/>
    <n v="180"/>
    <n v="97"/>
    <n v="55350.020304568527"/>
    <n v="25843.824817518249"/>
    <n v="79673"/>
    <n v="20"/>
    <n v="52582"/>
    <s v="#SPILL!"/>
    <m/>
  </r>
  <r>
    <n v="1"/>
    <s v="Peter Martinez"/>
    <n v="45"/>
    <s v="F"/>
    <x v="4"/>
    <n v="69067"/>
    <d v="2016-12-04T00:00:00"/>
    <x v="187"/>
    <x v="0"/>
    <n v="41"/>
    <s v="Above 50,000"/>
    <s v="good"/>
    <s v="True"/>
    <s v="True"/>
    <s v="Not From Marketing Department"/>
    <n v="8506084"/>
    <n v="7532860"/>
    <n v="180"/>
    <n v="97"/>
    <n v="55350.020304568527"/>
    <n v="25843.824817518249"/>
    <n v="79673"/>
    <n v="20"/>
    <n v="69067"/>
    <s v="#SPILL!"/>
    <m/>
  </r>
  <r>
    <n v="1"/>
    <s v="Jordan Jackson"/>
    <n v="54"/>
    <s v="M"/>
    <x v="0"/>
    <n v="63098"/>
    <d v="2021-12-29T00:00:00"/>
    <x v="188"/>
    <x v="1"/>
    <n v="45"/>
    <s v="Above 50,000"/>
    <s v="good"/>
    <s v="False"/>
    <s v="True"/>
    <s v=" from Marketing Department"/>
    <n v="8277657"/>
    <n v="7532860"/>
    <n v="180"/>
    <n v="97"/>
    <n v="55350.020304568527"/>
    <n v="25843.824817518249"/>
    <n v="79673"/>
    <n v="20"/>
    <n v="63098"/>
    <s v="#SPILL!"/>
    <m/>
  </r>
  <r>
    <n v="1"/>
    <s v="Stephanie Ward"/>
    <n v="21"/>
    <s v="M"/>
    <x v="2"/>
    <n v="64907"/>
    <d v="2022-01-11T00:00:00"/>
    <x v="189"/>
    <x v="1"/>
    <n v="37"/>
    <s v="Above 50,000"/>
    <s v="Average"/>
    <s v="False"/>
    <s v="True"/>
    <s v="Not From Marketing Department"/>
    <n v="8066207"/>
    <n v="7532860"/>
    <n v="180"/>
    <n v="97"/>
    <n v="55350.020304568527"/>
    <n v="25843.824817518249"/>
    <n v="79673"/>
    <n v="20"/>
    <n v="64907"/>
    <s v="#SPILL!"/>
    <m/>
  </r>
  <r>
    <n v="1"/>
    <s v="Terry Murphy"/>
    <n v="40"/>
    <s v="M"/>
    <x v="4"/>
    <n v="33156"/>
    <d v="2022-04-05T00:00:00"/>
    <x v="190"/>
    <x v="0"/>
    <n v="26"/>
    <s v="Below 50,000"/>
    <s v="Poor"/>
    <s v="True"/>
    <s v="True"/>
    <s v="Not From Marketing Department"/>
    <n v="8014128"/>
    <n v="7532860"/>
    <n v="180"/>
    <n v="97"/>
    <n v="55350.020304568527"/>
    <n v="25843.824817518249"/>
    <n v="79673"/>
    <n v="20"/>
    <n v="33156"/>
    <s v="#SPILL!"/>
    <m/>
  </r>
  <r>
    <n v="1"/>
    <s v="Amber Reynolds"/>
    <n v="46"/>
    <s v="M"/>
    <x v="1"/>
    <n v="46568"/>
    <d v="2020-06-21T00:00:00"/>
    <x v="191"/>
    <x v="0"/>
    <n v="47"/>
    <s v="Below 50,000"/>
    <s v="good"/>
    <s v="False"/>
    <s v="False"/>
    <s v="Not From Marketing Department"/>
    <n v="8407685"/>
    <n v="7532860"/>
    <n v="180"/>
    <n v="97"/>
    <n v="55350.020304568527"/>
    <n v="25843.824817518249"/>
    <n v="79673"/>
    <n v="20"/>
    <n v="46568"/>
    <s v="#SPILL!"/>
    <m/>
  </r>
  <r>
    <n v="1"/>
    <s v="Laura Pacheco"/>
    <n v="39"/>
    <s v="F"/>
    <x v="2"/>
    <n v="36967"/>
    <d v="2020-04-26T00:00:00"/>
    <x v="192"/>
    <x v="3"/>
    <n v="28"/>
    <s v="Below 50,000"/>
    <s v="Poor"/>
    <s v="False"/>
    <s v="False"/>
    <s v="Not From Marketing Department"/>
    <n v="7990271"/>
    <n v="7532860"/>
    <n v="180"/>
    <n v="97"/>
    <n v="55350.020304568527"/>
    <n v="25843.824817518249"/>
    <n v="79673"/>
    <n v="20"/>
    <n v="36967"/>
    <s v="#SPILL!"/>
    <m/>
  </r>
  <r>
    <n v="1"/>
    <s v="Alexandria Mendoza"/>
    <n v="20"/>
    <s v="F"/>
    <x v="3"/>
    <n v="53611"/>
    <d v="2019-09-07T00:00:00"/>
    <x v="193"/>
    <x v="0"/>
    <n v="24"/>
    <s v="Above 50,000"/>
    <s v="Poor"/>
    <s v="False"/>
    <s v="False"/>
    <s v="Not From Marketing Department"/>
    <n v="8168689"/>
    <n v="7532860"/>
    <n v="180"/>
    <n v="97"/>
    <n v="55350.020304568527"/>
    <n v="25843.824817518249"/>
    <n v="79673"/>
    <n v="20"/>
    <n v="53611"/>
    <s v="#SPILL!"/>
    <m/>
  </r>
  <r>
    <n v="1"/>
    <s v="Chris Smith"/>
    <n v="53"/>
    <s v="M"/>
    <x v="2"/>
    <n v="68199"/>
    <d v="2017-12-26T00:00:00"/>
    <x v="194"/>
    <x v="1"/>
    <n v="27"/>
    <s v="Above 50,000"/>
    <s v="Poor"/>
    <s v="False"/>
    <s v="True"/>
    <s v="Not From Marketing Department"/>
    <n v="7987362"/>
    <n v="7532860"/>
    <n v="180"/>
    <n v="97"/>
    <n v="55350.020304568527"/>
    <n v="25843.824817518249"/>
    <n v="79673"/>
    <n v="20"/>
    <n v="68199"/>
    <s v="#SPILL!"/>
    <m/>
  </r>
  <r>
    <n v="1"/>
    <s v="Lindsay Carey"/>
    <n v="22"/>
    <s v="F"/>
    <x v="2"/>
    <n v="78271"/>
    <d v="2015-04-06T00:00:00"/>
    <x v="195"/>
    <x v="1"/>
    <n v="30"/>
    <s v="Above 50,000"/>
    <s v="Average"/>
    <s v="False"/>
    <s v="True"/>
    <s v="Not From Marketing Department"/>
    <n v="7876663"/>
    <n v="7532860"/>
    <n v="180"/>
    <n v="97"/>
    <n v="55350.020304568527"/>
    <n v="25843.824817518249"/>
    <n v="79673"/>
    <n v="20"/>
    <n v="78271"/>
    <s v="#SPILL!"/>
    <m/>
  </r>
  <r>
    <n v="1"/>
    <s v="Barbara Hull"/>
    <n v="36"/>
    <s v="F"/>
    <x v="1"/>
    <n v="45828"/>
    <d v="2018-01-30T00:00:00"/>
    <x v="196"/>
    <x v="3"/>
    <n v="42"/>
    <s v="Below 50,000"/>
    <s v="good"/>
    <s v="False"/>
    <s v="False"/>
    <s v="Not From Marketing Department"/>
    <n v="7805023"/>
    <n v="7532860"/>
    <n v="180"/>
    <n v="97"/>
    <n v="55350.020304568527"/>
    <n v="25843.824817518249"/>
    <n v="79673"/>
    <n v="20"/>
    <n v="45828"/>
    <s v="#SPILL!"/>
    <m/>
  </r>
  <r>
    <n v="1"/>
    <s v="Justin Williams"/>
    <n v="58"/>
    <s v="F"/>
    <x v="1"/>
    <n v="77786"/>
    <d v="2019-02-25T00:00:00"/>
    <x v="197"/>
    <x v="1"/>
    <n v="27"/>
    <s v="Above 50,000"/>
    <s v="Poor"/>
    <s v="False"/>
    <s v="True"/>
    <s v="Not From Marketing Department"/>
    <n v="7646468"/>
    <n v="7532860"/>
    <n v="180"/>
    <n v="97"/>
    <n v="55350.020304568527"/>
    <n v="25843.824817518249"/>
    <n v="79673"/>
    <n v="20"/>
    <n v="77786"/>
    <s v="#SPILL!"/>
    <m/>
  </r>
  <r>
    <n v="1"/>
    <s v="Steven Holmes"/>
    <n v="27"/>
    <s v="F"/>
    <x v="1"/>
    <n v="40930"/>
    <d v="2018-12-30T00:00:00"/>
    <x v="198"/>
    <x v="0"/>
    <n v="45"/>
    <s v="Below 50,000"/>
    <s v="good"/>
    <s v="True"/>
    <s v="False"/>
    <s v="Not From Marketing Department"/>
    <n v="7779428"/>
    <n v="7532860"/>
    <n v="180"/>
    <n v="97"/>
    <n v="55350.020304568527"/>
    <n v="25843.824817518249"/>
    <n v="79673"/>
    <n v="20"/>
    <n v="40930"/>
    <s v="#SPILL!"/>
    <m/>
  </r>
  <r>
    <n v="1"/>
    <s v="Robert Anderson"/>
    <n v="52"/>
    <s v="M"/>
    <x v="3"/>
    <n v="76350"/>
    <d v="2015-03-07T00:00:00"/>
    <x v="199"/>
    <x v="2"/>
    <n v="25"/>
    <s v="Above 50,000"/>
    <s v="Poor"/>
    <s v="False"/>
    <s v="True"/>
    <s v="Not From Marketing Department"/>
    <n v="7554452"/>
    <n v="7532860"/>
    <n v="180"/>
    <n v="97"/>
    <n v="55350.020304568527"/>
    <n v="25843.824817518249"/>
    <n v="79673"/>
    <n v="20"/>
    <n v="76350"/>
    <s v="#SPILL!"/>
    <m/>
  </r>
  <r>
    <n v="1"/>
    <s v="Alexandra Fitzgerald"/>
    <n v="45"/>
    <s v="M"/>
    <x v="4"/>
    <n v="62679"/>
    <d v="2019-04-28T00:00:00"/>
    <x v="200"/>
    <x v="0"/>
    <n v="41"/>
    <s v="Above 50,000"/>
    <s v="good"/>
    <s v="False"/>
    <s v="True"/>
    <s v="Not From Marketing Department"/>
    <n v="7936697"/>
    <n v="7532860"/>
    <n v="180"/>
    <n v="97"/>
    <n v="55350.020304568527"/>
    <n v="25843.824817518249"/>
    <n v="79673"/>
    <n v="20"/>
    <n v="62679"/>
    <s v="#SPILL!"/>
    <m/>
  </r>
  <r>
    <n v="1"/>
    <s v="Matthew Graham"/>
    <n v="50"/>
    <s v="F"/>
    <x v="2"/>
    <n v="63251"/>
    <d v="2018-05-21T00:00:00"/>
    <x v="201"/>
    <x v="0"/>
    <n v="51"/>
    <s v="Above 50,000"/>
    <s v="Excellent"/>
    <s v="False"/>
    <s v="True"/>
    <s v="Not From Marketing Department"/>
    <n v="7744738"/>
    <n v="7532860"/>
    <n v="180"/>
    <n v="97"/>
    <n v="55350.020304568527"/>
    <n v="25843.824817518249"/>
    <n v="79673"/>
    <n v="20"/>
    <n v="63251"/>
    <s v="#SPILL!"/>
    <m/>
  </r>
  <r>
    <n v="1"/>
    <s v="Alexis Reyes"/>
    <n v="30"/>
    <s v="M"/>
    <x v="4"/>
    <n v="59710"/>
    <d v="2020-09-21T00:00:00"/>
    <x v="202"/>
    <x v="1"/>
    <n v="39"/>
    <s v="Above 50,000"/>
    <s v="Average"/>
    <s v="False"/>
    <s v="True"/>
    <s v="Not From Marketing Department"/>
    <n v="8011534"/>
    <n v="7532860"/>
    <n v="180"/>
    <n v="97"/>
    <n v="55350.020304568527"/>
    <n v="25843.824817518249"/>
    <n v="79673"/>
    <n v="20"/>
    <n v="59710"/>
    <s v="#SPILL!"/>
    <m/>
  </r>
  <r>
    <n v="1"/>
    <s v="Michael Wilson DDS"/>
    <n v="25"/>
    <s v="M"/>
    <x v="3"/>
    <n v="39678"/>
    <d v="2014-12-14T00:00:00"/>
    <x v="203"/>
    <x v="1"/>
    <n v="30"/>
    <s v="Below 50,000"/>
    <s v="Average"/>
    <s v="False"/>
    <s v="False"/>
    <s v="Not From Marketing Department"/>
    <n v="7746241"/>
    <n v="7532860"/>
    <n v="180"/>
    <n v="97"/>
    <n v="55350.020304568527"/>
    <n v="25843.824817518249"/>
    <n v="79673"/>
    <n v="20"/>
    <n v="39678"/>
    <s v="#SPILL!"/>
    <m/>
  </r>
  <r>
    <n v="1"/>
    <s v="Jessica Davis"/>
    <n v="55"/>
    <s v="M"/>
    <x v="2"/>
    <n v="71851"/>
    <d v="2015-08-25T00:00:00"/>
    <x v="204"/>
    <x v="3"/>
    <n v="23"/>
    <s v="Above 50,000"/>
    <s v="Poor"/>
    <s v="False"/>
    <s v="True"/>
    <s v="Not From Marketing Department"/>
    <n v="7741715"/>
    <n v="7532860"/>
    <n v="180"/>
    <n v="97"/>
    <n v="55350.020304568527"/>
    <n v="25843.824817518249"/>
    <n v="79673"/>
    <n v="20"/>
    <n v="71851"/>
    <s v="#SPILL!"/>
    <m/>
  </r>
  <r>
    <n v="1"/>
    <s v="Michelle Adams"/>
    <n v="47"/>
    <s v="F"/>
    <x v="2"/>
    <n v="45167"/>
    <d v="2021-04-16T00:00:00"/>
    <x v="205"/>
    <x v="3"/>
    <n v="20"/>
    <s v="Below 50,000"/>
    <s v="Poor"/>
    <s v="False"/>
    <s v="False"/>
    <s v="Not From Marketing Department"/>
    <n v="7817106"/>
    <n v="7532860"/>
    <n v="180"/>
    <n v="97"/>
    <n v="55350.020304568527"/>
    <n v="25843.824817518249"/>
    <n v="79673"/>
    <n v="20"/>
    <n v="45167"/>
    <s v="#SPILL!"/>
    <m/>
  </r>
  <r>
    <n v="1"/>
    <s v="Katie Lowe"/>
    <n v="29"/>
    <s v="F"/>
    <x v="4"/>
    <n v="58973"/>
    <d v="2017-06-10T00:00:00"/>
    <x v="206"/>
    <x v="3"/>
    <n v="49"/>
    <s v="Above 50,000"/>
    <s v="good"/>
    <s v="False"/>
    <s v="True"/>
    <s v="Not From Marketing Department"/>
    <n v="7664106"/>
    <n v="7532860"/>
    <n v="180"/>
    <n v="97"/>
    <n v="55350.020304568527"/>
    <n v="25843.824817518249"/>
    <n v="79673"/>
    <n v="20"/>
    <n v="58973"/>
    <s v="#SPILL!"/>
    <m/>
  </r>
  <r>
    <n v="1"/>
    <s v="David Ramirez"/>
    <n v="41"/>
    <s v="M"/>
    <x v="4"/>
    <n v="37821"/>
    <d v="2016-05-01T00:00:00"/>
    <x v="207"/>
    <x v="0"/>
    <n v="31"/>
    <s v="Below 50,000"/>
    <s v="Average"/>
    <s v="True"/>
    <s v="True"/>
    <s v="Not From Marketing Department"/>
    <n v="7825302"/>
    <n v="7532860"/>
    <n v="180"/>
    <n v="97"/>
    <n v="55350.020304568527"/>
    <n v="25843.824817518249"/>
    <n v="79673"/>
    <n v="20"/>
    <n v="37821"/>
    <s v="#SPILL!"/>
    <m/>
  </r>
  <r>
    <n v="1"/>
    <s v="William Smith"/>
    <n v="49"/>
    <s v="M"/>
    <x v="2"/>
    <n v="63561"/>
    <d v="2017-12-06T00:00:00"/>
    <x v="208"/>
    <x v="2"/>
    <n v="53"/>
    <s v="Above 50,000"/>
    <s v="Excellent"/>
    <s v="False"/>
    <s v="True"/>
    <s v="Not From Marketing Department"/>
    <n v="7607396"/>
    <n v="7532860"/>
    <n v="180"/>
    <n v="97"/>
    <n v="55350.020304568527"/>
    <n v="25843.824817518249"/>
    <n v="79673"/>
    <n v="20"/>
    <n v="63561"/>
    <s v="#SPILL!"/>
    <m/>
  </r>
  <r>
    <n v="1"/>
    <s v="Gregory Manning"/>
    <n v="57"/>
    <s v="M"/>
    <x v="3"/>
    <n v="38435"/>
    <d v="2024-04-25T00:00:00"/>
    <x v="209"/>
    <x v="0"/>
    <n v="53"/>
    <s v="Below 50,000"/>
    <s v="Excellent"/>
    <s v="True"/>
    <s v="False"/>
    <s v="Not From Marketing Department"/>
    <n v="7642227"/>
    <n v="7532860"/>
    <n v="180"/>
    <n v="97"/>
    <n v="55350.020304568527"/>
    <n v="25843.824817518249"/>
    <n v="79673"/>
    <n v="20"/>
    <n v="38435"/>
    <s v="#SPILL!"/>
    <m/>
  </r>
  <r>
    <n v="1"/>
    <s v="Tony Edwards"/>
    <n v="26"/>
    <s v="M"/>
    <x v="0"/>
    <n v="62802"/>
    <d v="2023-08-19T00:00:00"/>
    <x v="210"/>
    <x v="1"/>
    <n v="48"/>
    <s v="Above 50,000"/>
    <s v="good"/>
    <s v="False"/>
    <s v="True"/>
    <s v=" from Marketing Department"/>
    <n v="7494078"/>
    <n v="7532860"/>
    <n v="180"/>
    <n v="97"/>
    <n v="55350.020304568527"/>
    <n v="25843.824817518249"/>
    <n v="79673"/>
    <n v="20"/>
    <n v="62802"/>
    <s v="#SPILL!"/>
    <m/>
  </r>
  <r>
    <n v="1"/>
    <s v="Elizabeth Matthews"/>
    <n v="28"/>
    <s v="F"/>
    <x v="1"/>
    <n v="66754"/>
    <d v="2023-06-21T00:00:00"/>
    <x v="211"/>
    <x v="2"/>
    <n v="21"/>
    <s v="Above 50,000"/>
    <s v="Poor"/>
    <s v="False"/>
    <s v="True"/>
    <s v="Not From Marketing Department"/>
    <n v="7826085"/>
    <n v="7532860"/>
    <n v="180"/>
    <n v="97"/>
    <n v="55350.020304568527"/>
    <n v="25843.824817518249"/>
    <n v="79673"/>
    <n v="20"/>
    <n v="66754"/>
    <s v="#SPILL!"/>
    <m/>
  </r>
  <r>
    <n v="1"/>
    <s v="Michael Gonzalez"/>
    <n v="43"/>
    <s v="F"/>
    <x v="3"/>
    <n v="53875"/>
    <d v="2015-05-08T00:00:00"/>
    <x v="212"/>
    <x v="1"/>
    <n v="52"/>
    <s v="Above 50,000"/>
    <s v="Excellent"/>
    <s v="False"/>
    <s v="False"/>
    <s v="Not From Marketing Department"/>
    <n v="7634842"/>
    <n v="7532860"/>
    <n v="180"/>
    <n v="97"/>
    <n v="55350.020304568527"/>
    <n v="25843.824817518249"/>
    <n v="79673"/>
    <n v="20"/>
    <n v="53875"/>
    <s v="#SPILL!"/>
    <m/>
  </r>
  <r>
    <n v="1"/>
    <s v="Darlene Garcia"/>
    <n v="30"/>
    <s v="M"/>
    <x v="2"/>
    <n v="71072"/>
    <d v="2024-01-06T00:00:00"/>
    <x v="213"/>
    <x v="0"/>
    <n v="23"/>
    <s v="Above 50,000"/>
    <s v="Poor"/>
    <s v="True"/>
    <s v="True"/>
    <s v="Not From Marketing Department"/>
    <n v="7715660"/>
    <n v="7532860"/>
    <n v="180"/>
    <n v="97"/>
    <n v="55350.020304568527"/>
    <n v="25843.824817518249"/>
    <n v="79673"/>
    <n v="20"/>
    <n v="71072"/>
    <s v="#SPILL!"/>
    <m/>
  </r>
  <r>
    <n v="1"/>
    <s v="Catherine Young"/>
    <n v="59"/>
    <s v="F"/>
    <x v="0"/>
    <n v="64853"/>
    <d v="2016-12-26T00:00:00"/>
    <x v="214"/>
    <x v="0"/>
    <n v="40"/>
    <s v="Above 50,000"/>
    <s v="good"/>
    <s v="True"/>
    <s v="True"/>
    <s v=" from Marketing Department"/>
    <n v="7747415"/>
    <n v="7532860"/>
    <n v="180"/>
    <n v="97"/>
    <n v="55350.020304568527"/>
    <n v="25843.824817518249"/>
    <n v="79673"/>
    <n v="20"/>
    <n v="64853"/>
    <s v="#SPILL!"/>
    <m/>
  </r>
  <r>
    <n v="1"/>
    <s v="Nicholas Mckee"/>
    <n v="43"/>
    <s v="F"/>
    <x v="2"/>
    <n v="36732"/>
    <d v="2016-03-31T00:00:00"/>
    <x v="215"/>
    <x v="1"/>
    <n v="44"/>
    <s v="Below 50,000"/>
    <s v="good"/>
    <s v="False"/>
    <s v="False"/>
    <s v="Not From Marketing Department"/>
    <n v="7580737"/>
    <n v="7532860"/>
    <n v="180"/>
    <n v="97"/>
    <n v="55350.020304568527"/>
    <n v="25843.824817518249"/>
    <n v="79673"/>
    <n v="20"/>
    <n v="36732"/>
    <s v="#SPILL!"/>
    <m/>
  </r>
  <r>
    <n v="1"/>
    <s v="Gene Wheeler"/>
    <n v="56"/>
    <s v="F"/>
    <x v="4"/>
    <n v="42565"/>
    <d v="2022-07-01T00:00:00"/>
    <x v="216"/>
    <x v="2"/>
    <n v="30"/>
    <s v="Below 50,000"/>
    <s v="Average"/>
    <s v="False"/>
    <s v="True"/>
    <s v="Not From Marketing Department"/>
    <n v="7567800"/>
    <n v="7532860"/>
    <n v="180"/>
    <n v="97"/>
    <n v="55350.020304568527"/>
    <n v="25843.824817518249"/>
    <n v="79673"/>
    <n v="20"/>
    <n v="42565"/>
    <s v="#SPILL!"/>
    <m/>
  </r>
  <r>
    <n v="1"/>
    <s v="Amber Hill"/>
    <n v="30"/>
    <s v="F"/>
    <x v="0"/>
    <n v="65590"/>
    <d v="2020-03-16T00:00:00"/>
    <x v="217"/>
    <x v="1"/>
    <n v="60"/>
    <s v="Above 50,000"/>
    <s v="Excellent"/>
    <s v="False"/>
    <s v="True"/>
    <s v=" from Marketing Department"/>
    <n v="7589988"/>
    <n v="7532860"/>
    <n v="180"/>
    <n v="97"/>
    <n v="55350.020304568527"/>
    <n v="25843.824817518249"/>
    <n v="79673"/>
    <n v="20"/>
    <n v="65590"/>
    <s v="#SPILL!"/>
    <m/>
  </r>
  <r>
    <n v="1"/>
    <s v="Anthony Scott"/>
    <n v="25"/>
    <s v="F"/>
    <x v="4"/>
    <n v="37464"/>
    <d v="2017-02-02T00:00:00"/>
    <x v="218"/>
    <x v="0"/>
    <n v="25"/>
    <s v="Below 50,000"/>
    <s v="Poor"/>
    <s v="True"/>
    <s v="True"/>
    <s v="Not From Marketing Department"/>
    <n v="7625848"/>
    <n v="7532860"/>
    <n v="180"/>
    <n v="97"/>
    <n v="55350.020304568527"/>
    <n v="25843.824817518249"/>
    <n v="79673"/>
    <n v="20"/>
    <n v="37464"/>
    <s v="#SPILL!"/>
    <m/>
  </r>
  <r>
    <n v="1"/>
    <s v="John Summers"/>
    <n v="51"/>
    <s v="M"/>
    <x v="3"/>
    <n v="30765"/>
    <d v="2015-12-28T00:00:00"/>
    <x v="219"/>
    <x v="3"/>
    <n v="53"/>
    <s v="Below 50,000"/>
    <s v="Excellent"/>
    <s v="False"/>
    <s v="False"/>
    <s v="Not From Marketing Department"/>
    <n v="7737810"/>
    <n v="7532860"/>
    <n v="180"/>
    <n v="97"/>
    <n v="55350.020304568527"/>
    <n v="25843.824817518249"/>
    <n v="79673"/>
    <n v="20"/>
    <n v="30765"/>
    <s v="#SPILL!"/>
    <m/>
  </r>
  <r>
    <n v="1"/>
    <s v="Timothy Clark"/>
    <n v="60"/>
    <s v="F"/>
    <x v="2"/>
    <n v="79072"/>
    <d v="2015-12-13T00:00:00"/>
    <x v="220"/>
    <x v="0"/>
    <n v="60"/>
    <s v="Above 50,000"/>
    <s v="Excellent"/>
    <s v="True"/>
    <s v="True"/>
    <s v="Not From Marketing Department"/>
    <n v="7162683"/>
    <n v="7532860"/>
    <n v="180"/>
    <n v="97"/>
    <n v="55350.020304568527"/>
    <n v="25843.824817518249"/>
    <n v="79673"/>
    <n v="20"/>
    <n v="79072"/>
    <s v="#SPILL!"/>
    <m/>
  </r>
  <r>
    <n v="1"/>
    <s v="Rebecca Lopez"/>
    <n v="52"/>
    <s v="F"/>
    <x v="1"/>
    <n v="49308"/>
    <d v="2023-06-22T00:00:00"/>
    <x v="221"/>
    <x v="2"/>
    <n v="54"/>
    <s v="Below 50,000"/>
    <s v="Excellent"/>
    <s v="False"/>
    <s v="False"/>
    <s v="Not From Marketing Department"/>
    <n v="7629684"/>
    <n v="7532860"/>
    <n v="180"/>
    <n v="97"/>
    <n v="55350.020304568527"/>
    <n v="25843.824817518249"/>
    <n v="79673"/>
    <n v="20"/>
    <n v="49308"/>
    <s v="#SPILL!"/>
    <m/>
  </r>
  <r>
    <n v="1"/>
    <s v="Kurt Lam"/>
    <n v="32"/>
    <s v="M"/>
    <x v="2"/>
    <n v="64310"/>
    <d v="2021-12-22T00:00:00"/>
    <x v="222"/>
    <x v="2"/>
    <n v="40"/>
    <s v="Above 50,000"/>
    <s v="good"/>
    <s v="False"/>
    <s v="True"/>
    <s v="Not From Marketing Department"/>
    <n v="7416572"/>
    <n v="7532860"/>
    <n v="180"/>
    <n v="97"/>
    <n v="55350.020304568527"/>
    <n v="25843.824817518249"/>
    <n v="79673"/>
    <n v="20"/>
    <n v="64310"/>
    <s v="#SPILL!"/>
    <m/>
  </r>
  <r>
    <n v="1"/>
    <s v="Brian Gonzalez"/>
    <n v="40"/>
    <s v="M"/>
    <x v="3"/>
    <n v="53172"/>
    <d v="2016-01-28T00:00:00"/>
    <x v="223"/>
    <x v="1"/>
    <n v="57"/>
    <s v="Above 50,000"/>
    <s v="Excellent"/>
    <s v="False"/>
    <s v="False"/>
    <s v="Not From Marketing Department"/>
    <n v="7108051"/>
    <n v="7532860"/>
    <n v="180"/>
    <n v="97"/>
    <n v="55350.020304568527"/>
    <n v="25843.824817518249"/>
    <n v="79673"/>
    <n v="20"/>
    <n v="53172"/>
    <s v="#SPILL!"/>
    <m/>
  </r>
  <r>
    <n v="1"/>
    <s v="Michael Gray"/>
    <n v="23"/>
    <s v="M"/>
    <x v="0"/>
    <n v="75120"/>
    <d v="2023-01-20T00:00:00"/>
    <x v="224"/>
    <x v="3"/>
    <n v="40"/>
    <s v="Above 50,000"/>
    <s v="good"/>
    <s v="False"/>
    <s v="True"/>
    <s v=" from Marketing Department"/>
    <n v="7400492"/>
    <n v="7532860"/>
    <n v="180"/>
    <n v="97"/>
    <n v="55350.020304568527"/>
    <n v="25843.824817518249"/>
    <n v="79673"/>
    <n v="20"/>
    <n v="75120"/>
    <s v="#SPILL!"/>
    <m/>
  </r>
  <r>
    <n v="1"/>
    <s v="Jodi Martinez MD"/>
    <n v="35"/>
    <s v="F"/>
    <x v="1"/>
    <n v="70457"/>
    <d v="2015-06-30T00:00:00"/>
    <x v="225"/>
    <x v="0"/>
    <n v="20"/>
    <s v="Above 50,000"/>
    <s v="Poor"/>
    <s v="True"/>
    <s v="True"/>
    <s v="Not From Marketing Department"/>
    <n v="7725309"/>
    <n v="7532860"/>
    <n v="180"/>
    <n v="97"/>
    <n v="55350.020304568527"/>
    <n v="25843.824817518249"/>
    <n v="79673"/>
    <n v="20"/>
    <n v="70457"/>
    <s v="#SPILL!"/>
    <m/>
  </r>
  <r>
    <n v="1"/>
    <s v="Russell Schmidt"/>
    <n v="54"/>
    <s v="F"/>
    <x v="1"/>
    <n v="44223"/>
    <d v="2019-07-10T00:00:00"/>
    <x v="226"/>
    <x v="3"/>
    <n v="33"/>
    <s v="Below 50,000"/>
    <s v="Average"/>
    <s v="False"/>
    <s v="False"/>
    <s v="Not From Marketing Department"/>
    <n v="7384730"/>
    <n v="7532860"/>
    <n v="180"/>
    <n v="97"/>
    <n v="55350.020304568527"/>
    <n v="25843.824817518249"/>
    <n v="79673"/>
    <n v="20"/>
    <n v="44223"/>
    <s v="#SPILL!"/>
    <m/>
  </r>
  <r>
    <n v="1"/>
    <s v="Mrs. Sarah Heath"/>
    <n v="51"/>
    <s v="F"/>
    <x v="1"/>
    <n v="43141"/>
    <d v="2022-11-24T00:00:00"/>
    <x v="227"/>
    <x v="0"/>
    <n v="42"/>
    <s v="Below 50,000"/>
    <s v="good"/>
    <s v="True"/>
    <s v="False"/>
    <s v="Not From Marketing Department"/>
    <n v="7381202"/>
    <n v="7532860"/>
    <n v="180"/>
    <n v="97"/>
    <n v="55350.020304568527"/>
    <n v="25843.824817518249"/>
    <n v="79673"/>
    <n v="20"/>
    <n v="43141"/>
    <s v="#SPILL!"/>
    <m/>
  </r>
  <r>
    <n v="1"/>
    <s v="Rachel Keith"/>
    <n v="36"/>
    <s v="F"/>
    <x v="4"/>
    <n v="36265"/>
    <d v="2023-02-06T00:00:00"/>
    <x v="228"/>
    <x v="1"/>
    <n v="40"/>
    <s v="Below 50,000"/>
    <s v="good"/>
    <s v="False"/>
    <s v="True"/>
    <s v="Not From Marketing Department"/>
    <n v="7476979"/>
    <n v="7532860"/>
    <n v="180"/>
    <n v="97"/>
    <n v="55350.020304568527"/>
    <n v="25843.824817518249"/>
    <n v="79673"/>
    <n v="20"/>
    <n v="36265"/>
    <s v="#SPILL!"/>
    <m/>
  </r>
  <r>
    <n v="1"/>
    <s v="Donald Coleman"/>
    <n v="40"/>
    <s v="F"/>
    <x v="4"/>
    <n v="32082"/>
    <d v="2019-01-06T00:00:00"/>
    <x v="229"/>
    <x v="1"/>
    <n v="22"/>
    <s v="Below 50,000"/>
    <s v="Poor"/>
    <s v="False"/>
    <s v="True"/>
    <s v="Not From Marketing Department"/>
    <n v="7444142"/>
    <n v="7532860"/>
    <n v="180"/>
    <n v="97"/>
    <n v="55350.020304568527"/>
    <n v="25843.824817518249"/>
    <n v="79673"/>
    <n v="20"/>
    <n v="32082"/>
    <s v="#SPILL!"/>
    <m/>
  </r>
  <r>
    <n v="1"/>
    <s v="Vicki Ingram"/>
    <n v="31"/>
    <s v="M"/>
    <x v="3"/>
    <n v="37520"/>
    <d v="2019-12-09T00:00:00"/>
    <x v="230"/>
    <x v="3"/>
    <n v="30"/>
    <s v="Below 50,000"/>
    <s v="Average"/>
    <s v="False"/>
    <s v="False"/>
    <s v="Not From Marketing Department"/>
    <n v="7640639"/>
    <n v="7532860"/>
    <n v="180"/>
    <n v="97"/>
    <n v="55350.020304568527"/>
    <n v="25843.824817518249"/>
    <n v="79673"/>
    <n v="20"/>
    <n v="37520"/>
    <s v="#SPILL!"/>
    <m/>
  </r>
  <r>
    <n v="1"/>
    <s v="Arthur Browning"/>
    <n v="52"/>
    <s v="M"/>
    <x v="3"/>
    <n v="45788"/>
    <d v="2017-08-23T00:00:00"/>
    <x v="231"/>
    <x v="2"/>
    <n v="50"/>
    <s v="Below 50,000"/>
    <s v="Excellent"/>
    <s v="False"/>
    <s v="False"/>
    <s v="Not From Marketing Department"/>
    <n v="7623963"/>
    <n v="7532860"/>
    <n v="180"/>
    <n v="97"/>
    <n v="55350.020304568527"/>
    <n v="25843.824817518249"/>
    <n v="79673"/>
    <n v="20"/>
    <n v="45788"/>
    <s v="#SPILL!"/>
    <m/>
  </r>
  <r>
    <n v="1"/>
    <s v="Heidi Miller"/>
    <n v="41"/>
    <s v="M"/>
    <x v="2"/>
    <n v="47959"/>
    <d v="2015-12-01T00:00:00"/>
    <x v="232"/>
    <x v="0"/>
    <n v="45"/>
    <s v="Below 50,000"/>
    <s v="good"/>
    <s v="True"/>
    <s v="False"/>
    <s v="Not From Marketing Department"/>
    <n v="7289405"/>
    <n v="7532860"/>
    <n v="180"/>
    <n v="97"/>
    <n v="55350.020304568527"/>
    <n v="25843.824817518249"/>
    <n v="79673"/>
    <n v="20"/>
    <n v="47959"/>
    <s v="#SPILL!"/>
    <m/>
  </r>
  <r>
    <n v="1"/>
    <s v="Margaret Gibson"/>
    <n v="30"/>
    <s v="M"/>
    <x v="3"/>
    <n v="73378"/>
    <d v="2016-08-07T00:00:00"/>
    <x v="233"/>
    <x v="0"/>
    <n v="32"/>
    <s v="Above 50,000"/>
    <s v="Average"/>
    <s v="True"/>
    <s v="True"/>
    <s v="Not From Marketing Department"/>
    <n v="7691271"/>
    <n v="7532860"/>
    <n v="180"/>
    <n v="97"/>
    <n v="55350.020304568527"/>
    <n v="25843.824817518249"/>
    <n v="79673"/>
    <n v="20"/>
    <n v="73378"/>
    <s v="#SPILL!"/>
    <m/>
  </r>
  <r>
    <n v="1"/>
    <s v="Lisa Davis"/>
    <n v="59"/>
    <s v="M"/>
    <x v="3"/>
    <n v="46356"/>
    <d v="2020-04-06T00:00:00"/>
    <x v="234"/>
    <x v="1"/>
    <n v="31"/>
    <s v="Below 50,000"/>
    <s v="Average"/>
    <s v="False"/>
    <s v="False"/>
    <s v="Not From Marketing Department"/>
    <n v="7411448"/>
    <n v="7532860"/>
    <n v="180"/>
    <n v="97"/>
    <n v="55350.020304568527"/>
    <n v="25843.824817518249"/>
    <n v="79673"/>
    <n v="20"/>
    <n v="46356"/>
    <s v="#SPILL!"/>
    <m/>
  </r>
  <r>
    <n v="1"/>
    <s v="Walter Hamilton"/>
    <n v="33"/>
    <s v="F"/>
    <x v="3"/>
    <n v="31629"/>
    <d v="2019-11-22T00:00:00"/>
    <x v="235"/>
    <x v="3"/>
    <n v="20"/>
    <s v="Below 50,000"/>
    <s v="Poor"/>
    <s v="False"/>
    <s v="False"/>
    <s v="Not From Marketing Department"/>
    <n v="7364043"/>
    <n v="7532860"/>
    <n v="180"/>
    <n v="97"/>
    <n v="55350.020304568527"/>
    <n v="25843.824817518249"/>
    <n v="79673"/>
    <n v="20"/>
    <n v="31629"/>
    <s v="#SPILL!"/>
    <m/>
  </r>
  <r>
    <n v="1"/>
    <s v="James Alvarado"/>
    <n v="41"/>
    <s v="M"/>
    <x v="2"/>
    <n v="67428"/>
    <d v="2017-04-13T00:00:00"/>
    <x v="236"/>
    <x v="2"/>
    <n v="46"/>
    <s v="Above 50,000"/>
    <s v="good"/>
    <s v="False"/>
    <s v="True"/>
    <s v="Not From Marketing Department"/>
    <n v="7145859"/>
    <n v="7532860"/>
    <n v="180"/>
    <n v="97"/>
    <n v="55350.020304568527"/>
    <n v="25843.824817518249"/>
    <n v="79673"/>
    <n v="20"/>
    <n v="67428"/>
    <s v="#SPILL!"/>
    <m/>
  </r>
  <r>
    <n v="1"/>
    <s v="Kenneth Palmer"/>
    <n v="21"/>
    <s v="M"/>
    <x v="0"/>
    <n v="48029"/>
    <d v="2015-01-17T00:00:00"/>
    <x v="237"/>
    <x v="2"/>
    <n v="58"/>
    <s v="Below 50,000"/>
    <s v="Excellent"/>
    <s v="False"/>
    <s v="False"/>
    <s v=" from Marketing Department"/>
    <n v="7546199"/>
    <n v="7532860"/>
    <n v="180"/>
    <n v="97"/>
    <n v="55350.020304568527"/>
    <n v="25843.824817518249"/>
    <n v="79673"/>
    <n v="20"/>
    <n v="48029"/>
    <s v="#SPILL!"/>
    <m/>
  </r>
  <r>
    <n v="1"/>
    <s v="Bryce Mcdaniel"/>
    <n v="51"/>
    <s v="F"/>
    <x v="2"/>
    <n v="61964"/>
    <d v="2019-03-12T00:00:00"/>
    <x v="238"/>
    <x v="0"/>
    <n v="27"/>
    <s v="Above 50,000"/>
    <s v="Poor"/>
    <s v="True"/>
    <s v="True"/>
    <s v="Not From Marketing Department"/>
    <n v="7509796"/>
    <n v="7532860"/>
    <n v="180"/>
    <n v="97"/>
    <n v="55350.020304568527"/>
    <n v="25843.824817518249"/>
    <n v="79673"/>
    <n v="20"/>
    <n v="61964"/>
    <s v="#SPILL!"/>
    <m/>
  </r>
  <r>
    <n v="1"/>
    <s v="Scott French"/>
    <n v="47"/>
    <s v="F"/>
    <x v="0"/>
    <n v="45796"/>
    <d v="2016-11-23T00:00:00"/>
    <x v="239"/>
    <x v="0"/>
    <n v="35"/>
    <s v="Below 50,000"/>
    <s v="Average"/>
    <s v="False"/>
    <s v="False"/>
    <s v=" from Marketing Department"/>
    <n v="7413438"/>
    <n v="7532860"/>
    <n v="180"/>
    <n v="97"/>
    <n v="55350.020304568527"/>
    <n v="25843.824817518249"/>
    <n v="79673"/>
    <n v="20"/>
    <n v="45796"/>
    <s v="#SPILL!"/>
    <m/>
  </r>
  <r>
    <n v="1"/>
    <s v="Dana Reeves"/>
    <n v="43"/>
    <s v="F"/>
    <x v="4"/>
    <n v="46796"/>
    <d v="2016-11-04T00:00:00"/>
    <x v="240"/>
    <x v="2"/>
    <n v="38"/>
    <s v="Below 50,000"/>
    <s v="Average"/>
    <s v="False"/>
    <s v="True"/>
    <s v="Not From Marketing Department"/>
    <n v="7130928"/>
    <n v="7532860"/>
    <n v="180"/>
    <n v="97"/>
    <n v="55350.020304568527"/>
    <n v="25843.824817518249"/>
    <n v="79673"/>
    <n v="20"/>
    <n v="46796"/>
    <s v="#SPILL!"/>
    <m/>
  </r>
  <r>
    <n v="1"/>
    <s v="Darren Hensley"/>
    <n v="30"/>
    <s v="F"/>
    <x v="2"/>
    <n v="30825"/>
    <d v="2021-04-21T00:00:00"/>
    <x v="241"/>
    <x v="3"/>
    <n v="50"/>
    <s v="Below 50,000"/>
    <s v="Excellent"/>
    <s v="False"/>
    <s v="False"/>
    <s v="Not From Marketing Department"/>
    <n v="7220312"/>
    <n v="7532860"/>
    <n v="180"/>
    <n v="97"/>
    <n v="55350.020304568527"/>
    <n v="25843.824817518249"/>
    <n v="79673"/>
    <n v="20"/>
    <n v="30825"/>
    <s v="#SPILL!"/>
    <m/>
  </r>
  <r>
    <n v="1"/>
    <s v="Ronald Mccarty"/>
    <n v="49"/>
    <s v="M"/>
    <x v="1"/>
    <n v="59967"/>
    <d v="2015-10-16T00:00:00"/>
    <x v="242"/>
    <x v="0"/>
    <n v="23"/>
    <s v="Above 50,000"/>
    <s v="Poor"/>
    <s v="True"/>
    <s v="False"/>
    <s v="Not From Marketing Department"/>
    <n v="7107746"/>
    <n v="7532860"/>
    <n v="180"/>
    <n v="97"/>
    <n v="55350.020304568527"/>
    <n v="25843.824817518249"/>
    <n v="79673"/>
    <n v="20"/>
    <n v="59967"/>
    <s v="#SPILL!"/>
    <m/>
  </r>
  <r>
    <n v="1"/>
    <s v="Brittney Garza"/>
    <n v="38"/>
    <s v="M"/>
    <x v="0"/>
    <n v="33489"/>
    <d v="2021-09-16T00:00:00"/>
    <x v="243"/>
    <x v="3"/>
    <n v="57"/>
    <s v="Below 50,000"/>
    <s v="Excellent"/>
    <s v="False"/>
    <s v="False"/>
    <s v=" from Marketing Department"/>
    <n v="7372634"/>
    <n v="7532860"/>
    <n v="180"/>
    <n v="97"/>
    <n v="55350.020304568527"/>
    <n v="25843.824817518249"/>
    <n v="79673"/>
    <n v="20"/>
    <n v="33489"/>
    <s v="#SPILL!"/>
    <m/>
  </r>
  <r>
    <n v="1"/>
    <s v="Anna Powell"/>
    <n v="20"/>
    <s v="M"/>
    <x v="4"/>
    <n v="40658"/>
    <d v="2019-03-25T00:00:00"/>
    <x v="244"/>
    <x v="0"/>
    <n v="52"/>
    <s v="Below 50,000"/>
    <s v="Excellent"/>
    <s v="True"/>
    <s v="True"/>
    <s v="Not From Marketing Department"/>
    <n v="7377015"/>
    <n v="7532860"/>
    <n v="180"/>
    <n v="97"/>
    <n v="55350.020304568527"/>
    <n v="25843.824817518249"/>
    <n v="79673"/>
    <n v="20"/>
    <n v="40658"/>
    <s v="#SPILL!"/>
    <m/>
  </r>
  <r>
    <n v="1"/>
    <s v="Dr. Cynthia Levy"/>
    <n v="52"/>
    <s v="F"/>
    <x v="2"/>
    <n v="30084"/>
    <d v="2022-11-05T00:00:00"/>
    <x v="245"/>
    <x v="1"/>
    <n v="50"/>
    <s v="Below 50,000"/>
    <s v="Excellent"/>
    <s v="False"/>
    <s v="False"/>
    <s v="Not From Marketing Department"/>
    <n v="7368439"/>
    <n v="7532860"/>
    <n v="180"/>
    <n v="97"/>
    <n v="55350.020304568527"/>
    <n v="25843.824817518249"/>
    <n v="79673"/>
    <n v="20"/>
    <n v="30084"/>
    <s v="#SPILL!"/>
    <m/>
  </r>
  <r>
    <n v="1"/>
    <s v="Catherine Bender"/>
    <n v="52"/>
    <s v="M"/>
    <x v="0"/>
    <n v="75176"/>
    <d v="2016-06-24T00:00:00"/>
    <x v="246"/>
    <x v="1"/>
    <n v="37"/>
    <s v="Above 50,000"/>
    <s v="Average"/>
    <s v="False"/>
    <s v="True"/>
    <s v=" from Marketing Department"/>
    <n v="7153631"/>
    <n v="7532860"/>
    <n v="180"/>
    <n v="97"/>
    <n v="55350.020304568527"/>
    <n v="25843.824817518249"/>
    <n v="79673"/>
    <n v="20"/>
    <n v="75176"/>
    <s v="#SPILL!"/>
    <m/>
  </r>
  <r>
    <n v="1"/>
    <s v="Jason Massey"/>
    <n v="25"/>
    <s v="M"/>
    <x v="0"/>
    <n v="79270"/>
    <d v="2023-06-22T00:00:00"/>
    <x v="247"/>
    <x v="2"/>
    <n v="47"/>
    <s v="Above 50,000"/>
    <s v="good"/>
    <s v="False"/>
    <s v="True"/>
    <s v=" from Marketing Department"/>
    <n v="7029975"/>
    <n v="7532860"/>
    <n v="180"/>
    <n v="97"/>
    <n v="55350.020304568527"/>
    <n v="25843.824817518249"/>
    <n v="79673"/>
    <n v="20"/>
    <n v="79270"/>
    <s v="#SPILL!"/>
    <m/>
  </r>
  <r>
    <n v="1"/>
    <s v="Dr. Robert Cox DDS"/>
    <n v="32"/>
    <s v="M"/>
    <x v="3"/>
    <n v="69942"/>
    <d v="2016-05-21T00:00:00"/>
    <x v="63"/>
    <x v="3"/>
    <n v="56"/>
    <s v="Above 50,000"/>
    <s v="Excellent"/>
    <s v="False"/>
    <s v="True"/>
    <s v="Not From Marketing Department"/>
    <n v="7339842"/>
    <n v="7532860"/>
    <n v="180"/>
    <n v="97"/>
    <n v="55350.020304568527"/>
    <n v="25843.824817518249"/>
    <n v="79673"/>
    <n v="20"/>
    <n v="69942"/>
    <s v="#SPILL!"/>
    <m/>
  </r>
  <r>
    <n v="1"/>
    <s v="Jose Torres"/>
    <n v="47"/>
    <s v="F"/>
    <x v="1"/>
    <n v="39226"/>
    <d v="2020-02-28T00:00:00"/>
    <x v="248"/>
    <x v="1"/>
    <n v="42"/>
    <s v="Below 50,000"/>
    <s v="good"/>
    <s v="False"/>
    <s v="False"/>
    <s v="Not From Marketing Department"/>
    <n v="7416320"/>
    <n v="7532860"/>
    <n v="180"/>
    <n v="97"/>
    <n v="55350.020304568527"/>
    <n v="25843.824817518249"/>
    <n v="79673"/>
    <n v="20"/>
    <n v="39226"/>
    <s v="#SPILL!"/>
    <m/>
  </r>
  <r>
    <n v="1"/>
    <s v="Misty Moore"/>
    <n v="33"/>
    <s v="F"/>
    <x v="3"/>
    <n v="43232"/>
    <d v="2015-10-06T00:00:00"/>
    <x v="249"/>
    <x v="2"/>
    <n v="31"/>
    <s v="Below 50,000"/>
    <s v="Average"/>
    <s v="False"/>
    <s v="False"/>
    <s v="Not From Marketing Department"/>
    <n v="7326542"/>
    <n v="7532860"/>
    <n v="180"/>
    <n v="97"/>
    <n v="55350.020304568527"/>
    <n v="25843.824817518249"/>
    <n v="79673"/>
    <n v="20"/>
    <n v="43232"/>
    <s v="#SPILL!"/>
    <m/>
  </r>
  <r>
    <n v="1"/>
    <s v="Teresa Miller"/>
    <n v="48"/>
    <s v="M"/>
    <x v="0"/>
    <n v="59896"/>
    <d v="2019-09-02T00:00:00"/>
    <x v="250"/>
    <x v="2"/>
    <n v="34"/>
    <s v="Above 50,000"/>
    <s v="Average"/>
    <s v="False"/>
    <s v="False"/>
    <s v=" from Marketing Department"/>
    <n v="7103023"/>
    <n v="7532860"/>
    <n v="180"/>
    <n v="97"/>
    <n v="55350.020304568527"/>
    <n v="25843.824817518249"/>
    <n v="79673"/>
    <n v="20"/>
    <n v="59896"/>
    <s v="#SPILL!"/>
    <m/>
  </r>
  <r>
    <n v="1"/>
    <s v="Deborah Vaughan"/>
    <n v="26"/>
    <s v="F"/>
    <x v="2"/>
    <n v="79820"/>
    <d v="2023-12-17T00:00:00"/>
    <x v="251"/>
    <x v="3"/>
    <n v="44"/>
    <s v="Above 50,000"/>
    <s v="good"/>
    <s v="False"/>
    <s v="True"/>
    <s v="Not From Marketing Department"/>
    <n v="7451103"/>
    <n v="7532860"/>
    <n v="180"/>
    <n v="97"/>
    <n v="55350.020304568527"/>
    <n v="25843.824817518249"/>
    <n v="79673"/>
    <n v="20"/>
    <n v="79820"/>
    <s v="#SPILL!"/>
    <m/>
  </r>
  <r>
    <n v="1"/>
    <s v="Karen Strong"/>
    <n v="34"/>
    <s v="M"/>
    <x v="2"/>
    <n v="38345"/>
    <d v="2021-05-27T00:00:00"/>
    <x v="252"/>
    <x v="2"/>
    <n v="20"/>
    <s v="Below 50,000"/>
    <s v="Poor"/>
    <s v="False"/>
    <s v="False"/>
    <s v="Not From Marketing Department"/>
    <n v="7225293"/>
    <n v="7532860"/>
    <n v="180"/>
    <n v="97"/>
    <n v="55350.020304568527"/>
    <n v="25843.824817518249"/>
    <n v="79673"/>
    <n v="20"/>
    <n v="38345"/>
    <s v="#SPILL!"/>
    <m/>
  </r>
  <r>
    <n v="1"/>
    <s v="Colleen Campbell"/>
    <n v="40"/>
    <s v="M"/>
    <x v="2"/>
    <n v="35825"/>
    <d v="2020-01-10T00:00:00"/>
    <x v="253"/>
    <x v="3"/>
    <n v="43"/>
    <s v="Below 50,000"/>
    <s v="good"/>
    <s v="False"/>
    <s v="False"/>
    <s v="Not From Marketing Department"/>
    <n v="6988611"/>
    <n v="7532860"/>
    <n v="180"/>
    <n v="97"/>
    <n v="55350.020304568527"/>
    <n v="25843.824817518249"/>
    <n v="79673"/>
    <n v="20"/>
    <n v="35825"/>
    <s v="#SPILL!"/>
    <m/>
  </r>
  <r>
    <n v="1"/>
    <s v="Amanda Flores"/>
    <n v="47"/>
    <s v="M"/>
    <x v="0"/>
    <n v="44713"/>
    <d v="2021-06-30T00:00:00"/>
    <x v="254"/>
    <x v="2"/>
    <n v="27"/>
    <s v="Below 50,000"/>
    <s v="Poor"/>
    <s v="False"/>
    <s v="False"/>
    <s v=" from Marketing Department"/>
    <n v="7354524"/>
    <n v="7532860"/>
    <n v="180"/>
    <n v="97"/>
    <n v="55350.020304568527"/>
    <n v="25843.824817518249"/>
    <n v="79673"/>
    <n v="20"/>
    <n v="44713"/>
    <s v="#SPILL!"/>
    <m/>
  </r>
  <r>
    <n v="1"/>
    <s v="Dustin Gonzalez"/>
    <n v="22"/>
    <s v="M"/>
    <x v="2"/>
    <n v="45065"/>
    <d v="2016-02-09T00:00:00"/>
    <x v="255"/>
    <x v="2"/>
    <n v="22"/>
    <s v="Below 50,000"/>
    <s v="Poor"/>
    <s v="False"/>
    <s v="False"/>
    <s v="Not From Marketing Department"/>
    <n v="7166703"/>
    <n v="7532860"/>
    <n v="180"/>
    <n v="97"/>
    <n v="55350.020304568527"/>
    <n v="25843.824817518249"/>
    <n v="79673"/>
    <n v="20"/>
    <n v="45065"/>
    <s v="#SPILL!"/>
    <m/>
  </r>
  <r>
    <n v="1"/>
    <s v="Angela Leonard"/>
    <n v="39"/>
    <s v="M"/>
    <x v="0"/>
    <n v="44725"/>
    <d v="2019-05-07T00:00:00"/>
    <x v="256"/>
    <x v="2"/>
    <n v="58"/>
    <s v="Below 50,000"/>
    <s v="Excellent"/>
    <s v="False"/>
    <s v="False"/>
    <s v=" from Marketing Department"/>
    <n v="7094542"/>
    <n v="7532860"/>
    <n v="180"/>
    <n v="97"/>
    <n v="55350.020304568527"/>
    <n v="25843.824817518249"/>
    <n v="79673"/>
    <n v="20"/>
    <n v="44725"/>
    <s v="#SPILL!"/>
    <m/>
  </r>
  <r>
    <n v="1"/>
    <s v="Corey Gonzalez"/>
    <n v="50"/>
    <s v="M"/>
    <x v="2"/>
    <n v="56507"/>
    <d v="2020-11-17T00:00:00"/>
    <x v="257"/>
    <x v="2"/>
    <n v="57"/>
    <s v="Above 50,000"/>
    <s v="Excellent"/>
    <s v="False"/>
    <s v="False"/>
    <s v="Not From Marketing Department"/>
    <n v="6903350"/>
    <n v="7532860"/>
    <n v="180"/>
    <n v="97"/>
    <n v="55350.020304568527"/>
    <n v="25843.824817518249"/>
    <n v="79673"/>
    <n v="20"/>
    <n v="56507"/>
    <s v="#SPILL!"/>
    <m/>
  </r>
  <r>
    <n v="1"/>
    <s v="Robert Garner"/>
    <n v="58"/>
    <s v="M"/>
    <x v="3"/>
    <n v="63594"/>
    <d v="2024-01-10T00:00:00"/>
    <x v="258"/>
    <x v="3"/>
    <n v="35"/>
    <s v="Above 50,000"/>
    <s v="Average"/>
    <s v="False"/>
    <s v="True"/>
    <s v="Not From Marketing Department"/>
    <n v="7029491"/>
    <n v="7532860"/>
    <n v="180"/>
    <n v="97"/>
    <n v="55350.020304568527"/>
    <n v="25843.824817518249"/>
    <n v="79673"/>
    <n v="20"/>
    <n v="63594"/>
    <s v="#SPILL!"/>
    <m/>
  </r>
  <r>
    <n v="1"/>
    <s v="Shannon Aguilar"/>
    <n v="35"/>
    <s v="F"/>
    <x v="1"/>
    <n v="34341"/>
    <d v="2020-12-13T00:00:00"/>
    <x v="259"/>
    <x v="1"/>
    <n v="60"/>
    <s v="Below 50,000"/>
    <s v="Excellent"/>
    <s v="False"/>
    <s v="False"/>
    <s v="Not From Marketing Department"/>
    <n v="7159763"/>
    <n v="7532860"/>
    <n v="180"/>
    <n v="97"/>
    <n v="55350.020304568527"/>
    <n v="25843.824817518249"/>
    <n v="79673"/>
    <n v="20"/>
    <n v="34341"/>
    <s v="#SPILL!"/>
    <m/>
  </r>
  <r>
    <n v="1"/>
    <s v="Katherine Montes"/>
    <n v="38"/>
    <s v="F"/>
    <x v="4"/>
    <n v="35129"/>
    <d v="2023-05-20T00:00:00"/>
    <x v="260"/>
    <x v="0"/>
    <n v="23"/>
    <s v="Below 50,000"/>
    <s v="Poor"/>
    <s v="True"/>
    <s v="True"/>
    <s v="Not From Marketing Department"/>
    <n v="7119274"/>
    <n v="7532860"/>
    <n v="180"/>
    <n v="97"/>
    <n v="55350.020304568527"/>
    <n v="25843.824817518249"/>
    <n v="79673"/>
    <n v="20"/>
    <n v="35129"/>
    <s v="#SPILL!"/>
    <m/>
  </r>
  <r>
    <n v="1"/>
    <s v="Ashley Espinoza"/>
    <n v="47"/>
    <s v="F"/>
    <x v="4"/>
    <n v="67467"/>
    <d v="2018-04-15T00:00:00"/>
    <x v="261"/>
    <x v="3"/>
    <n v="28"/>
    <s v="Above 50,000"/>
    <s v="Poor"/>
    <s v="False"/>
    <s v="True"/>
    <s v="Not From Marketing Department"/>
    <n v="6877960"/>
    <n v="7532860"/>
    <n v="180"/>
    <n v="97"/>
    <n v="55350.020304568527"/>
    <n v="25843.824817518249"/>
    <n v="79673"/>
    <n v="20"/>
    <n v="67467"/>
    <s v="#SPILL!"/>
    <m/>
  </r>
  <r>
    <n v="1"/>
    <s v="Eric Warren"/>
    <n v="41"/>
    <s v="M"/>
    <x v="0"/>
    <n v="74798"/>
    <d v="2015-10-22T00:00:00"/>
    <x v="262"/>
    <x v="0"/>
    <n v="47"/>
    <s v="Above 50,000"/>
    <s v="good"/>
    <s v="True"/>
    <s v="True"/>
    <s v=" from Marketing Department"/>
    <n v="6806143"/>
    <n v="7532860"/>
    <n v="180"/>
    <n v="97"/>
    <n v="55350.020304568527"/>
    <n v="25843.824817518249"/>
    <n v="79673"/>
    <n v="20"/>
    <n v="74798"/>
    <s v="#SPILL!"/>
    <m/>
  </r>
  <r>
    <n v="1"/>
    <s v="Mary Lynn"/>
    <n v="46"/>
    <s v="M"/>
    <x v="4"/>
    <n v="72164"/>
    <d v="2015-11-03T00:00:00"/>
    <x v="263"/>
    <x v="0"/>
    <n v="56"/>
    <s v="Above 50,000"/>
    <s v="Excellent"/>
    <s v="True"/>
    <s v="True"/>
    <s v="Not From Marketing Department"/>
    <n v="6987415"/>
    <n v="7532860"/>
    <n v="180"/>
    <n v="97"/>
    <n v="55350.020304568527"/>
    <n v="25843.824817518249"/>
    <n v="79673"/>
    <n v="20"/>
    <n v="72164"/>
    <s v="#SPILL!"/>
    <m/>
  </r>
  <r>
    <n v="1"/>
    <s v="Thomas Smith"/>
    <n v="51"/>
    <s v="F"/>
    <x v="3"/>
    <n v="53939"/>
    <d v="2017-05-21T00:00:00"/>
    <x v="264"/>
    <x v="0"/>
    <n v="48"/>
    <s v="Above 50,000"/>
    <s v="good"/>
    <s v="True"/>
    <s v="False"/>
    <s v="Not From Marketing Department"/>
    <n v="6979285"/>
    <n v="7532860"/>
    <n v="180"/>
    <n v="97"/>
    <n v="55350.020304568527"/>
    <n v="25843.824817518249"/>
    <n v="79673"/>
    <n v="20"/>
    <n v="53939"/>
    <s v="#SPILL!"/>
    <m/>
  </r>
  <r>
    <n v="1"/>
    <s v="Laura Christian"/>
    <n v="54"/>
    <s v="F"/>
    <x v="4"/>
    <n v="35713"/>
    <d v="2016-09-22T00:00:00"/>
    <x v="265"/>
    <x v="0"/>
    <n v="36"/>
    <s v="Below 50,000"/>
    <s v="Average"/>
    <s v="True"/>
    <s v="True"/>
    <s v="Not From Marketing Department"/>
    <n v="6972635"/>
    <n v="7532860"/>
    <n v="180"/>
    <n v="97"/>
    <n v="55350.020304568527"/>
    <n v="25843.824817518249"/>
    <n v="79673"/>
    <n v="20"/>
    <n v="35713"/>
    <s v="#SPILL!"/>
    <m/>
  </r>
  <r>
    <n v="1"/>
    <s v="Samuel Jordan"/>
    <n v="60"/>
    <s v="M"/>
    <x v="3"/>
    <n v="60850"/>
    <d v="2019-09-14T00:00:00"/>
    <x v="266"/>
    <x v="3"/>
    <n v="48"/>
    <s v="Above 50,000"/>
    <s v="good"/>
    <s v="False"/>
    <s v="True"/>
    <s v="Not From Marketing Department"/>
    <n v="6680822"/>
    <n v="7532860"/>
    <n v="180"/>
    <n v="97"/>
    <n v="55350.020304568527"/>
    <n v="25843.824817518249"/>
    <n v="79673"/>
    <n v="20"/>
    <n v="60850"/>
    <s v="#SPILL!"/>
    <m/>
  </r>
  <r>
    <n v="1"/>
    <s v="Erin Johnson"/>
    <n v="47"/>
    <s v="M"/>
    <x v="4"/>
    <n v="53290"/>
    <d v="2020-02-28T00:00:00"/>
    <x v="267"/>
    <x v="0"/>
    <n v="56"/>
    <s v="Above 50,000"/>
    <s v="Excellent"/>
    <s v="True"/>
    <s v="True"/>
    <s v="Not From Marketing Department"/>
    <n v="7019199"/>
    <n v="7532860"/>
    <n v="180"/>
    <n v="97"/>
    <n v="55350.020304568527"/>
    <n v="25843.824817518249"/>
    <n v="79673"/>
    <n v="20"/>
    <n v="53290"/>
    <s v="#SPILL!"/>
    <m/>
  </r>
  <r>
    <n v="1"/>
    <s v="Valerie Wood"/>
    <n v="34"/>
    <s v="M"/>
    <x v="2"/>
    <n v="76180"/>
    <d v="2022-08-09T00:00:00"/>
    <x v="268"/>
    <x v="1"/>
    <n v="52"/>
    <s v="Above 50,000"/>
    <s v="Excellent"/>
    <s v="False"/>
    <s v="True"/>
    <s v="Not From Marketing Department"/>
    <n v="6841076"/>
    <n v="7532860"/>
    <n v="180"/>
    <n v="97"/>
    <n v="55350.020304568527"/>
    <n v="25843.824817518249"/>
    <n v="79673"/>
    <n v="20"/>
    <n v="76180"/>
    <s v="#SPILL!"/>
    <m/>
  </r>
  <r>
    <n v="1"/>
    <s v="Jordan Luna"/>
    <n v="39"/>
    <s v="M"/>
    <x v="2"/>
    <n v="62928"/>
    <d v="2015-08-04T00:00:00"/>
    <x v="269"/>
    <x v="0"/>
    <n v="36"/>
    <s v="Above 50,000"/>
    <s v="Average"/>
    <s v="True"/>
    <s v="True"/>
    <s v="Not From Marketing Department"/>
    <n v="7099709"/>
    <n v="7532860"/>
    <n v="180"/>
    <n v="97"/>
    <n v="55350.020304568527"/>
    <n v="25843.824817518249"/>
    <n v="79673"/>
    <n v="20"/>
    <n v="62928"/>
    <s v="#SPILL!"/>
    <m/>
  </r>
  <r>
    <n v="1"/>
    <s v="Jessica Gardner"/>
    <n v="58"/>
    <s v="F"/>
    <x v="0"/>
    <n v="48144"/>
    <d v="2015-10-11T00:00:00"/>
    <x v="270"/>
    <x v="0"/>
    <n v="48"/>
    <s v="Below 50,000"/>
    <s v="good"/>
    <s v="True"/>
    <s v="False"/>
    <s v=" from Marketing Department"/>
    <n v="6782552"/>
    <n v="7532860"/>
    <n v="180"/>
    <n v="97"/>
    <n v="55350.020304568527"/>
    <n v="25843.824817518249"/>
    <n v="79673"/>
    <n v="20"/>
    <n v="48144"/>
    <s v="#SPILL!"/>
    <m/>
  </r>
  <r>
    <n v="1"/>
    <s v="Lisa Vargas"/>
    <n v="22"/>
    <s v="M"/>
    <x v="2"/>
    <n v="52385"/>
    <d v="2018-12-31T00:00:00"/>
    <x v="271"/>
    <x v="3"/>
    <n v="52"/>
    <s v="Above 50,000"/>
    <s v="Excellent"/>
    <s v="False"/>
    <s v="False"/>
    <s v="Not From Marketing Department"/>
    <n v="6717410"/>
    <n v="7532860"/>
    <n v="180"/>
    <n v="97"/>
    <n v="55350.020304568527"/>
    <n v="25843.824817518249"/>
    <n v="79673"/>
    <n v="20"/>
    <n v="52385"/>
    <s v="#SPILL!"/>
    <m/>
  </r>
  <r>
    <n v="1"/>
    <s v="Cassandra Burns"/>
    <n v="22"/>
    <s v="F"/>
    <x v="3"/>
    <n v="76711"/>
    <d v="2015-05-12T00:00:00"/>
    <x v="272"/>
    <x v="2"/>
    <n v="26"/>
    <s v="Above 50,000"/>
    <s v="Poor"/>
    <s v="False"/>
    <s v="True"/>
    <s v="Not From Marketing Department"/>
    <n v="6704188"/>
    <n v="7532860"/>
    <n v="180"/>
    <n v="97"/>
    <n v="55350.020304568527"/>
    <n v="25843.824817518249"/>
    <n v="79673"/>
    <n v="20"/>
    <n v="76711"/>
    <s v="#SPILL!"/>
    <m/>
  </r>
  <r>
    <n v="1"/>
    <s v="Kristine Brown"/>
    <n v="45"/>
    <s v="F"/>
    <x v="1"/>
    <n v="51212"/>
    <d v="2017-08-28T00:00:00"/>
    <x v="273"/>
    <x v="2"/>
    <n v="53"/>
    <s v="Above 50,000"/>
    <s v="Excellent"/>
    <s v="False"/>
    <s v="False"/>
    <s v="Not From Marketing Department"/>
    <n v="6789096"/>
    <n v="7532860"/>
    <n v="180"/>
    <n v="97"/>
    <n v="55350.020304568527"/>
    <n v="25843.824817518249"/>
    <n v="79673"/>
    <n v="20"/>
    <n v="51212"/>
    <s v="#SPILL!"/>
    <m/>
  </r>
  <r>
    <n v="1"/>
    <s v="Ellen Jackson"/>
    <n v="54"/>
    <s v="M"/>
    <x v="0"/>
    <n v="73903"/>
    <d v="2019-12-11T00:00:00"/>
    <x v="274"/>
    <x v="2"/>
    <n v="52"/>
    <s v="Above 50,000"/>
    <s v="Excellent"/>
    <s v="False"/>
    <s v="True"/>
    <s v=" from Marketing Department"/>
    <n v="6936724"/>
    <n v="7532860"/>
    <n v="180"/>
    <n v="97"/>
    <n v="55350.020304568527"/>
    <n v="25843.824817518249"/>
    <n v="79673"/>
    <n v="20"/>
    <n v="73903"/>
    <s v="#SPILL!"/>
    <m/>
  </r>
  <r>
    <n v="1"/>
    <s v="Michael Ho"/>
    <n v="46"/>
    <s v="F"/>
    <x v="1"/>
    <n v="62301"/>
    <d v="2016-02-27T00:00:00"/>
    <x v="275"/>
    <x v="1"/>
    <n v="37"/>
    <s v="Above 50,000"/>
    <s v="Average"/>
    <s v="False"/>
    <s v="True"/>
    <s v="Not From Marketing Department"/>
    <n v="6986600"/>
    <n v="7532860"/>
    <n v="180"/>
    <n v="97"/>
    <n v="55350.020304568527"/>
    <n v="25843.824817518249"/>
    <n v="79673"/>
    <n v="20"/>
    <n v="62301"/>
    <s v="#SPILL!"/>
    <m/>
  </r>
  <r>
    <n v="1"/>
    <s v="James Martin"/>
    <n v="47"/>
    <s v="M"/>
    <x v="2"/>
    <n v="50752"/>
    <d v="2019-01-10T00:00:00"/>
    <x v="276"/>
    <x v="0"/>
    <n v="38"/>
    <s v="Above 50,000"/>
    <s v="Average"/>
    <s v="True"/>
    <s v="False"/>
    <s v="Not From Marketing Department"/>
    <n v="6964340"/>
    <n v="7532860"/>
    <n v="180"/>
    <n v="97"/>
    <n v="55350.020304568527"/>
    <n v="25843.824817518249"/>
    <n v="79673"/>
    <n v="20"/>
    <n v="50752"/>
    <s v="#SPILL!"/>
    <m/>
  </r>
  <r>
    <n v="1"/>
    <s v="Curtis Bass"/>
    <n v="25"/>
    <s v="M"/>
    <x v="0"/>
    <n v="38974"/>
    <d v="2022-03-06T00:00:00"/>
    <x v="277"/>
    <x v="1"/>
    <n v="30"/>
    <s v="Below 50,000"/>
    <s v="Average"/>
    <s v="False"/>
    <s v="False"/>
    <s v=" from Marketing Department"/>
    <n v="6532902"/>
    <n v="7532860"/>
    <n v="180"/>
    <n v="97"/>
    <n v="55350.020304568527"/>
    <n v="25843.824817518249"/>
    <n v="79673"/>
    <n v="20"/>
    <n v="38974"/>
    <s v="#SPILL!"/>
    <m/>
  </r>
  <r>
    <n v="1"/>
    <s v="Gabriel Nielsen"/>
    <n v="58"/>
    <s v="F"/>
    <x v="3"/>
    <n v="70389"/>
    <d v="2014-10-08T00:00:00"/>
    <x v="278"/>
    <x v="3"/>
    <n v="33"/>
    <s v="Above 50,000"/>
    <s v="Average"/>
    <s v="False"/>
    <s v="True"/>
    <s v="Not From Marketing Department"/>
    <n v="6547561"/>
    <n v="7532860"/>
    <n v="180"/>
    <n v="97"/>
    <n v="55350.020304568527"/>
    <n v="25843.824817518249"/>
    <n v="79673"/>
    <n v="20"/>
    <n v="70389"/>
    <s v="#SPILL!"/>
    <m/>
  </r>
  <r>
    <n v="1"/>
    <s v="Jennifer Hall"/>
    <n v="32"/>
    <s v="F"/>
    <x v="4"/>
    <n v="66709"/>
    <d v="2014-07-25T00:00:00"/>
    <x v="279"/>
    <x v="0"/>
    <n v="46"/>
    <s v="Above 50,000"/>
    <s v="good"/>
    <s v="True"/>
    <s v="True"/>
    <s v="Not From Marketing Department"/>
    <n v="6974454"/>
    <n v="7532860"/>
    <n v="180"/>
    <n v="97"/>
    <n v="55350.020304568527"/>
    <n v="25843.824817518249"/>
    <n v="79673"/>
    <n v="20"/>
    <n v="66709"/>
    <s v="#SPILL!"/>
    <m/>
  </r>
  <r>
    <n v="1"/>
    <s v="Stacey Bray"/>
    <n v="37"/>
    <s v="F"/>
    <x v="2"/>
    <n v="35434"/>
    <d v="2018-07-07T00:00:00"/>
    <x v="280"/>
    <x v="3"/>
    <n v="59"/>
    <s v="Below 50,000"/>
    <s v="Excellent"/>
    <s v="False"/>
    <s v="False"/>
    <s v="Not From Marketing Department"/>
    <n v="6788159"/>
    <n v="7532860"/>
    <n v="180"/>
    <n v="97"/>
    <n v="55350.020304568527"/>
    <n v="25843.824817518249"/>
    <n v="79673"/>
    <n v="20"/>
    <n v="35434"/>
    <s v="#SPILL!"/>
    <m/>
  </r>
  <r>
    <n v="1"/>
    <s v="Kevin Harris"/>
    <n v="38"/>
    <s v="F"/>
    <x v="0"/>
    <n v="76562"/>
    <d v="2019-02-07T00:00:00"/>
    <x v="281"/>
    <x v="0"/>
    <n v="46"/>
    <s v="Above 50,000"/>
    <s v="good"/>
    <s v="True"/>
    <s v="True"/>
    <s v=" from Marketing Department"/>
    <n v="6491488"/>
    <n v="7532860"/>
    <n v="180"/>
    <n v="97"/>
    <n v="55350.020304568527"/>
    <n v="25843.824817518249"/>
    <n v="79673"/>
    <n v="20"/>
    <n v="76562"/>
    <s v="#SPILL!"/>
    <m/>
  </r>
  <r>
    <n v="1"/>
    <s v="Danny Brown"/>
    <n v="56"/>
    <s v="M"/>
    <x v="1"/>
    <n v="30854"/>
    <d v="2021-05-03T00:00:00"/>
    <x v="282"/>
    <x v="1"/>
    <n v="21"/>
    <s v="Below 50,000"/>
    <s v="Poor"/>
    <s v="False"/>
    <s v="False"/>
    <s v="Not From Marketing Department"/>
    <n v="6403903"/>
    <n v="7532860"/>
    <n v="180"/>
    <n v="97"/>
    <n v="55350.020304568527"/>
    <n v="25843.824817518249"/>
    <n v="79673"/>
    <n v="20"/>
    <n v="30854"/>
    <s v="#SPILL!"/>
    <m/>
  </r>
  <r>
    <n v="1"/>
    <s v="Christopher Hubbard"/>
    <n v="52"/>
    <s v="F"/>
    <x v="0"/>
    <n v="30426"/>
    <d v="2019-08-20T00:00:00"/>
    <x v="283"/>
    <x v="2"/>
    <n v="40"/>
    <s v="Below 50,000"/>
    <s v="good"/>
    <s v="False"/>
    <s v="False"/>
    <s v=" from Marketing Department"/>
    <n v="6522283"/>
    <n v="7532860"/>
    <n v="180"/>
    <n v="97"/>
    <n v="55350.020304568527"/>
    <n v="25843.824817518249"/>
    <n v="79673"/>
    <n v="20"/>
    <n v="30426"/>
    <s v="#SPILL!"/>
    <m/>
  </r>
  <r>
    <n v="1"/>
    <s v="Jasmine Beasley"/>
    <n v="33"/>
    <s v="F"/>
    <x v="0"/>
    <n v="74564"/>
    <d v="2022-04-14T00:00:00"/>
    <x v="284"/>
    <x v="3"/>
    <n v="34"/>
    <s v="Above 50,000"/>
    <s v="Average"/>
    <s v="False"/>
    <s v="True"/>
    <s v=" from Marketing Department"/>
    <n v="6524497"/>
    <n v="7532860"/>
    <n v="180"/>
    <n v="97"/>
    <n v="55350.020304568527"/>
    <n v="25843.824817518249"/>
    <n v="79673"/>
    <n v="20"/>
    <n v="74564"/>
    <s v="#SPILL!"/>
    <m/>
  </r>
  <r>
    <n v="1"/>
    <s v="Michael Hansen Jr."/>
    <n v="52"/>
    <s v="M"/>
    <x v="0"/>
    <n v="48968"/>
    <d v="2017-02-21T00:00:00"/>
    <x v="285"/>
    <x v="0"/>
    <n v="34"/>
    <s v="Below 50,000"/>
    <s v="Average"/>
    <s v="True"/>
    <s v="False"/>
    <s v=" from Marketing Department"/>
    <n v="6720867"/>
    <n v="7532860"/>
    <n v="180"/>
    <n v="97"/>
    <n v="55350.020304568527"/>
    <n v="25843.824817518249"/>
    <n v="79673"/>
    <n v="20"/>
    <n v="48968"/>
    <s v="#SPILL!"/>
    <m/>
  </r>
  <r>
    <n v="1"/>
    <s v="Dean Hartman"/>
    <n v="52"/>
    <s v="M"/>
    <x v="3"/>
    <n v="45763"/>
    <d v="2022-09-04T00:00:00"/>
    <x v="286"/>
    <x v="1"/>
    <n v="49"/>
    <s v="Below 50,000"/>
    <s v="good"/>
    <s v="False"/>
    <s v="False"/>
    <s v="Not From Marketing Department"/>
    <n v="6549651"/>
    <n v="7532860"/>
    <n v="180"/>
    <n v="97"/>
    <n v="55350.020304568527"/>
    <n v="25843.824817518249"/>
    <n v="79673"/>
    <n v="20"/>
    <n v="45763"/>
    <s v="#SPILL!"/>
    <m/>
  </r>
  <r>
    <n v="1"/>
    <s v="Eric Sims"/>
    <n v="32"/>
    <s v="M"/>
    <x v="1"/>
    <n v="76053"/>
    <d v="2021-10-12T00:00:00"/>
    <x v="287"/>
    <x v="0"/>
    <n v="53"/>
    <s v="Above 50,000"/>
    <s v="Excellent"/>
    <s v="True"/>
    <s v="True"/>
    <s v="Not From Marketing Department"/>
    <n v="6920688"/>
    <n v="7532860"/>
    <n v="180"/>
    <n v="97"/>
    <n v="55350.020304568527"/>
    <n v="25843.824817518249"/>
    <n v="79673"/>
    <n v="20"/>
    <n v="76053"/>
    <s v="#SPILL!"/>
    <m/>
  </r>
  <r>
    <n v="1"/>
    <s v="Dr. Colleen Collier"/>
    <n v="50"/>
    <s v="M"/>
    <x v="4"/>
    <n v="54008"/>
    <d v="2021-06-25T00:00:00"/>
    <x v="288"/>
    <x v="3"/>
    <n v="27"/>
    <s v="Above 50,000"/>
    <s v="Poor"/>
    <s v="False"/>
    <s v="True"/>
    <s v="Not From Marketing Department"/>
    <n v="6501672"/>
    <n v="7532860"/>
    <n v="180"/>
    <n v="97"/>
    <n v="55350.020304568527"/>
    <n v="25843.824817518249"/>
    <n v="79673"/>
    <n v="20"/>
    <n v="54008"/>
    <s v="#SPILL!"/>
    <m/>
  </r>
  <r>
    <n v="1"/>
    <s v="Thomas Hughes"/>
    <n v="23"/>
    <s v="M"/>
    <x v="0"/>
    <n v="72621"/>
    <d v="2018-02-03T00:00:00"/>
    <x v="289"/>
    <x v="2"/>
    <n v="48"/>
    <s v="Above 50,000"/>
    <s v="good"/>
    <s v="False"/>
    <s v="True"/>
    <s v=" from Marketing Department"/>
    <n v="6651152"/>
    <n v="7532860"/>
    <n v="180"/>
    <n v="97"/>
    <n v="55350.020304568527"/>
    <n v="25843.824817518249"/>
    <n v="79673"/>
    <n v="20"/>
    <n v="72621"/>
    <s v="#SPILL!"/>
    <m/>
  </r>
  <r>
    <n v="1"/>
    <s v="William Edwards"/>
    <n v="52"/>
    <s v="F"/>
    <x v="4"/>
    <n v="43387"/>
    <d v="2015-08-31T00:00:00"/>
    <x v="290"/>
    <x v="3"/>
    <n v="24"/>
    <s v="Below 50,000"/>
    <s v="Poor"/>
    <s v="False"/>
    <s v="True"/>
    <s v="Not From Marketing Department"/>
    <n v="6593171"/>
    <n v="7532860"/>
    <n v="180"/>
    <n v="97"/>
    <n v="55350.020304568527"/>
    <n v="25843.824817518249"/>
    <n v="79673"/>
    <n v="20"/>
    <n v="43387"/>
    <s v="#SPILL!"/>
    <m/>
  </r>
  <r>
    <n v="1"/>
    <s v="Aaron Jackson"/>
    <n v="31"/>
    <s v="F"/>
    <x v="3"/>
    <n v="71190"/>
    <d v="2015-08-18T00:00:00"/>
    <x v="291"/>
    <x v="3"/>
    <n v="48"/>
    <s v="Above 50,000"/>
    <s v="good"/>
    <s v="False"/>
    <s v="True"/>
    <s v="Not From Marketing Department"/>
    <n v="6373187"/>
    <n v="7532860"/>
    <n v="180"/>
    <n v="97"/>
    <n v="55350.020304568527"/>
    <n v="25843.824817518249"/>
    <n v="79673"/>
    <n v="20"/>
    <n v="71190"/>
    <s v="#SPILL!"/>
    <m/>
  </r>
  <r>
    <n v="1"/>
    <s v="Kristin Phillips"/>
    <n v="31"/>
    <s v="M"/>
    <x v="3"/>
    <n v="79939"/>
    <d v="2022-07-02T00:00:00"/>
    <x v="292"/>
    <x v="0"/>
    <n v="41"/>
    <s v="Above 50,000"/>
    <s v="good"/>
    <s v="True"/>
    <s v="True"/>
    <s v="Not From Marketing Department"/>
    <n v="6429998"/>
    <n v="7532860"/>
    <n v="180"/>
    <n v="97"/>
    <n v="55350.020304568527"/>
    <n v="25843.824817518249"/>
    <n v="79673"/>
    <n v="20"/>
    <n v="79939"/>
    <s v="#SPILL!"/>
    <m/>
  </r>
  <r>
    <n v="1"/>
    <s v="Mary Collins"/>
    <n v="28"/>
    <s v="F"/>
    <x v="4"/>
    <n v="69862"/>
    <d v="2021-10-12T00:00:00"/>
    <x v="293"/>
    <x v="0"/>
    <n v="49"/>
    <s v="Above 50,000"/>
    <s v="good"/>
    <s v="False"/>
    <s v="True"/>
    <s v="Not From Marketing Department"/>
    <n v="6543616"/>
    <n v="7532860"/>
    <n v="180"/>
    <n v="97"/>
    <n v="55350.020304568527"/>
    <n v="25843.824817518249"/>
    <n v="79673"/>
    <n v="20"/>
    <n v="69862"/>
    <s v="#SPILL!"/>
    <m/>
  </r>
  <r>
    <n v="1"/>
    <s v="Gabriella Walker"/>
    <n v="47"/>
    <s v="M"/>
    <x v="3"/>
    <n v="72574"/>
    <d v="2017-10-24T00:00:00"/>
    <x v="294"/>
    <x v="3"/>
    <n v="36"/>
    <s v="Above 50,000"/>
    <s v="Average"/>
    <s v="False"/>
    <s v="True"/>
    <s v="Not From Marketing Department"/>
    <n v="6426004"/>
    <n v="7532860"/>
    <n v="180"/>
    <n v="97"/>
    <n v="55350.020304568527"/>
    <n v="25843.824817518249"/>
    <n v="79673"/>
    <n v="20"/>
    <n v="72574"/>
    <s v="#SPILL!"/>
    <m/>
  </r>
  <r>
    <n v="1"/>
    <s v="Benjamin Sanchez"/>
    <n v="54"/>
    <s v="F"/>
    <x v="3"/>
    <n v="36206"/>
    <d v="2023-04-27T00:00:00"/>
    <x v="295"/>
    <x v="1"/>
    <n v="51"/>
    <s v="Below 50,000"/>
    <s v="Excellent"/>
    <s v="False"/>
    <s v="False"/>
    <s v="Not From Marketing Department"/>
    <n v="6463108"/>
    <n v="7532860"/>
    <n v="180"/>
    <n v="97"/>
    <n v="55350.020304568527"/>
    <n v="25843.824817518249"/>
    <n v="79673"/>
    <n v="20"/>
    <n v="36206"/>
    <s v="#SPILL!"/>
    <m/>
  </r>
  <r>
    <n v="1"/>
    <s v="Julie White"/>
    <n v="40"/>
    <s v="M"/>
    <x v="3"/>
    <n v="51128"/>
    <d v="2016-03-28T00:00:00"/>
    <x v="296"/>
    <x v="0"/>
    <n v="52"/>
    <s v="Above 50,000"/>
    <s v="Excellent"/>
    <s v="False"/>
    <s v="False"/>
    <s v="Not From Marketing Department"/>
    <n v="6610743"/>
    <n v="7532860"/>
    <n v="180"/>
    <n v="97"/>
    <n v="55350.020304568527"/>
    <n v="25843.824817518249"/>
    <n v="79673"/>
    <n v="20"/>
    <n v="51128"/>
    <s v="#SPILL!"/>
    <m/>
  </r>
  <r>
    <n v="1"/>
    <s v="Kayla Pham"/>
    <n v="28"/>
    <s v="F"/>
    <x v="3"/>
    <n v="44858"/>
    <d v="2022-10-10T00:00:00"/>
    <x v="297"/>
    <x v="1"/>
    <n v="53"/>
    <s v="Below 50,000"/>
    <s v="Excellent"/>
    <s v="False"/>
    <s v="False"/>
    <s v="Not From Marketing Department"/>
    <n v="6402062"/>
    <n v="7532860"/>
    <n v="180"/>
    <n v="97"/>
    <n v="55350.020304568527"/>
    <n v="25843.824817518249"/>
    <n v="79673"/>
    <n v="20"/>
    <n v="44858"/>
    <s v="#SPILL!"/>
    <m/>
  </r>
  <r>
    <n v="1"/>
    <s v="Gregory Gray"/>
    <n v="31"/>
    <s v="M"/>
    <x v="0"/>
    <n v="37373"/>
    <d v="2019-03-06T00:00:00"/>
    <x v="298"/>
    <x v="3"/>
    <n v="40"/>
    <s v="Below 50,000"/>
    <s v="good"/>
    <s v="False"/>
    <s v="False"/>
    <s v=" from Marketing Department"/>
    <n v="6710278"/>
    <n v="7532860"/>
    <n v="180"/>
    <n v="97"/>
    <n v="55350.020304568527"/>
    <n v="25843.824817518249"/>
    <n v="79673"/>
    <n v="20"/>
    <n v="37373"/>
    <s v="#SPILL!"/>
    <m/>
  </r>
  <r>
    <n v="1"/>
    <s v="Melody Hamilton MD"/>
    <n v="37"/>
    <s v="M"/>
    <x v="2"/>
    <n v="32158"/>
    <d v="2017-06-24T00:00:00"/>
    <x v="299"/>
    <x v="2"/>
    <n v="43"/>
    <s v="Below 50,000"/>
    <s v="good"/>
    <s v="False"/>
    <s v="False"/>
    <s v="Not From Marketing Department"/>
    <n v="6732470"/>
    <n v="7532860"/>
    <n v="180"/>
    <n v="97"/>
    <n v="55350.020304568527"/>
    <n v="25843.824817518249"/>
    <n v="79673"/>
    <n v="20"/>
    <n v="32158"/>
    <s v="#SPILL!"/>
    <m/>
  </r>
  <r>
    <n v="1"/>
    <s v="Eric Colon"/>
    <n v="55"/>
    <s v="F"/>
    <x v="2"/>
    <n v="49004"/>
    <d v="2019-07-27T00:00:00"/>
    <x v="300"/>
    <x v="2"/>
    <n v="22"/>
    <s v="Below 50,000"/>
    <s v="Poor"/>
    <s v="False"/>
    <s v="False"/>
    <s v="Not From Marketing Department"/>
    <n v="6706499"/>
    <n v="7532860"/>
    <n v="180"/>
    <n v="97"/>
    <n v="55350.020304568527"/>
    <n v="25843.824817518249"/>
    <n v="79673"/>
    <n v="20"/>
    <n v="49004"/>
    <s v="#SPILL!"/>
    <m/>
  </r>
  <r>
    <n v="1"/>
    <s v="Melissa Gomez"/>
    <n v="31"/>
    <s v="M"/>
    <x v="1"/>
    <n v="68968"/>
    <d v="2017-04-19T00:00:00"/>
    <x v="301"/>
    <x v="2"/>
    <n v="22"/>
    <s v="Above 50,000"/>
    <s v="Poor"/>
    <s v="False"/>
    <s v="True"/>
    <s v="Not From Marketing Department"/>
    <n v="6624896"/>
    <n v="7532860"/>
    <n v="180"/>
    <n v="97"/>
    <n v="55350.020304568527"/>
    <n v="25843.824817518249"/>
    <n v="79673"/>
    <n v="20"/>
    <n v="68968"/>
    <s v="#SPILL!"/>
    <m/>
  </r>
  <r>
    <n v="1"/>
    <s v="Patricia Owens"/>
    <n v="28"/>
    <s v="F"/>
    <x v="1"/>
    <n v="38958"/>
    <d v="2016-11-16T00:00:00"/>
    <x v="302"/>
    <x v="0"/>
    <n v="58"/>
    <s v="Below 50,000"/>
    <s v="Excellent"/>
    <s v="True"/>
    <s v="False"/>
    <s v="Not From Marketing Department"/>
    <n v="6576757"/>
    <n v="7532860"/>
    <n v="180"/>
    <n v="97"/>
    <n v="55350.020304568527"/>
    <n v="25843.824817518249"/>
    <n v="79673"/>
    <n v="20"/>
    <n v="38958"/>
    <s v="#SPILL!"/>
    <m/>
  </r>
  <r>
    <n v="1"/>
    <s v="Crystal Kennedy"/>
    <n v="37"/>
    <s v="M"/>
    <x v="0"/>
    <n v="42312"/>
    <d v="2018-12-06T00:00:00"/>
    <x v="303"/>
    <x v="2"/>
    <n v="43"/>
    <s v="Below 50,000"/>
    <s v="good"/>
    <s v="False"/>
    <s v="False"/>
    <s v=" from Marketing Department"/>
    <n v="6639984"/>
    <n v="7532860"/>
    <n v="180"/>
    <n v="97"/>
    <n v="55350.020304568527"/>
    <n v="25843.824817518249"/>
    <n v="79673"/>
    <n v="20"/>
    <n v="42312"/>
    <s v="#SPILL!"/>
    <m/>
  </r>
  <r>
    <n v="1"/>
    <s v="Jessica Cobb"/>
    <n v="43"/>
    <s v="M"/>
    <x v="1"/>
    <n v="75537"/>
    <d v="2023-07-13T00:00:00"/>
    <x v="304"/>
    <x v="2"/>
    <n v="54"/>
    <s v="Above 50,000"/>
    <s v="Excellent"/>
    <s v="False"/>
    <s v="True"/>
    <s v="Not From Marketing Department"/>
    <n v="6499025"/>
    <n v="7532860"/>
    <n v="180"/>
    <n v="97"/>
    <n v="55350.020304568527"/>
    <n v="25843.824817518249"/>
    <n v="79673"/>
    <n v="20"/>
    <n v="75537"/>
    <s v="#SPILL!"/>
    <m/>
  </r>
  <r>
    <n v="1"/>
    <s v="Cynthia Mcpherson"/>
    <n v="59"/>
    <s v="F"/>
    <x v="4"/>
    <n v="44763"/>
    <d v="2019-11-29T00:00:00"/>
    <x v="305"/>
    <x v="2"/>
    <n v="31"/>
    <s v="Below 50,000"/>
    <s v="Average"/>
    <s v="False"/>
    <s v="True"/>
    <s v="Not From Marketing Department"/>
    <n v="6361386"/>
    <n v="7532860"/>
    <n v="180"/>
    <n v="97"/>
    <n v="55350.020304568527"/>
    <n v="25843.824817518249"/>
    <n v="79673"/>
    <n v="20"/>
    <n v="44763"/>
    <s v="#SPILL!"/>
    <m/>
  </r>
  <r>
    <n v="1"/>
    <s v="Paul Fowler"/>
    <n v="50"/>
    <s v="F"/>
    <x v="4"/>
    <n v="76157"/>
    <d v="2024-01-15T00:00:00"/>
    <x v="306"/>
    <x v="3"/>
    <n v="51"/>
    <s v="Above 50,000"/>
    <s v="Excellent"/>
    <s v="False"/>
    <s v="True"/>
    <s v="Not From Marketing Department"/>
    <n v="6509415"/>
    <n v="7532860"/>
    <n v="180"/>
    <n v="97"/>
    <n v="55350.020304568527"/>
    <n v="25843.824817518249"/>
    <n v="79673"/>
    <n v="20"/>
    <n v="76157"/>
    <s v="#SPILL!"/>
    <m/>
  </r>
  <r>
    <n v="1"/>
    <s v="Robert Woods"/>
    <n v="23"/>
    <s v="F"/>
    <x v="2"/>
    <n v="31895"/>
    <d v="2014-11-20T00:00:00"/>
    <x v="307"/>
    <x v="1"/>
    <n v="55"/>
    <s v="Below 50,000"/>
    <s v="Excellent"/>
    <s v="False"/>
    <s v="False"/>
    <s v="Not From Marketing Department"/>
    <n v="6472978"/>
    <n v="7532860"/>
    <n v="180"/>
    <n v="97"/>
    <n v="55350.020304568527"/>
    <n v="25843.824817518249"/>
    <n v="79673"/>
    <n v="20"/>
    <n v="31895"/>
    <s v="#SPILL!"/>
    <m/>
  </r>
  <r>
    <n v="1"/>
    <s v="Janet Green"/>
    <n v="38"/>
    <s v="M"/>
    <x v="0"/>
    <n v="44685"/>
    <d v="2014-09-26T00:00:00"/>
    <x v="308"/>
    <x v="3"/>
    <n v="60"/>
    <s v="Below 50,000"/>
    <s v="Excellent"/>
    <s v="False"/>
    <s v="False"/>
    <s v=" from Marketing Department"/>
    <n v="6253244"/>
    <n v="7532860"/>
    <n v="180"/>
    <n v="97"/>
    <n v="55350.020304568527"/>
    <n v="25843.824817518249"/>
    <n v="79673"/>
    <n v="20"/>
    <n v="44685"/>
    <s v="#SPILL!"/>
    <m/>
  </r>
  <r>
    <n v="1"/>
    <s v="Scott Mitchell"/>
    <n v="24"/>
    <s v="M"/>
    <x v="0"/>
    <n v="46552"/>
    <d v="2024-05-20T00:00:00"/>
    <x v="309"/>
    <x v="0"/>
    <n v="48"/>
    <s v="Below 50,000"/>
    <s v="good"/>
    <s v="True"/>
    <s v="False"/>
    <s v=" from Marketing Department"/>
    <n v="6558734"/>
    <n v="7532860"/>
    <n v="180"/>
    <n v="97"/>
    <n v="55350.020304568527"/>
    <n v="25843.824817518249"/>
    <n v="79673"/>
    <n v="20"/>
    <n v="46552"/>
    <s v="#SPILL!"/>
    <m/>
  </r>
  <r>
    <n v="1"/>
    <s v="Charles Knight"/>
    <n v="56"/>
    <s v="F"/>
    <x v="1"/>
    <n v="62601"/>
    <d v="2023-04-12T00:00:00"/>
    <x v="310"/>
    <x v="1"/>
    <n v="40"/>
    <s v="Above 50,000"/>
    <s v="good"/>
    <s v="False"/>
    <s v="True"/>
    <s v="Not From Marketing Department"/>
    <n v="6513421"/>
    <n v="7532860"/>
    <n v="180"/>
    <n v="97"/>
    <n v="55350.020304568527"/>
    <n v="25843.824817518249"/>
    <n v="79673"/>
    <n v="20"/>
    <n v="62601"/>
    <s v="#SPILL!"/>
    <m/>
  </r>
  <r>
    <n v="1"/>
    <s v="Darren Roberts"/>
    <n v="38"/>
    <s v="F"/>
    <x v="3"/>
    <n v="70327"/>
    <d v="2022-06-11T00:00:00"/>
    <x v="311"/>
    <x v="2"/>
    <n v="34"/>
    <s v="Above 50,000"/>
    <s v="Average"/>
    <s v="False"/>
    <s v="True"/>
    <s v="Not From Marketing Department"/>
    <n v="6454351"/>
    <n v="7532860"/>
    <n v="180"/>
    <n v="97"/>
    <n v="55350.020304568527"/>
    <n v="25843.824817518249"/>
    <n v="79673"/>
    <n v="20"/>
    <n v="70327"/>
    <s v="#SPILL!"/>
    <m/>
  </r>
  <r>
    <n v="1"/>
    <s v="Marcus Landry"/>
    <n v="27"/>
    <s v="F"/>
    <x v="0"/>
    <n v="73068"/>
    <d v="2022-12-05T00:00:00"/>
    <x v="312"/>
    <x v="1"/>
    <n v="31"/>
    <s v="Above 50,000"/>
    <s v="Average"/>
    <s v="False"/>
    <s v="True"/>
    <s v=" from Marketing Department"/>
    <n v="6575518"/>
    <n v="7532860"/>
    <n v="180"/>
    <n v="97"/>
    <n v="55350.020304568527"/>
    <n v="25843.824817518249"/>
    <n v="79673"/>
    <n v="20"/>
    <n v="73068"/>
    <s v="#SPILL!"/>
    <m/>
  </r>
  <r>
    <n v="1"/>
    <s v="Scott Olson"/>
    <n v="49"/>
    <s v="M"/>
    <x v="4"/>
    <n v="62646"/>
    <d v="2017-03-18T00:00:00"/>
    <x v="313"/>
    <x v="1"/>
    <n v="55"/>
    <s v="Above 50,000"/>
    <s v="Excellent"/>
    <s v="False"/>
    <s v="True"/>
    <s v="Not From Marketing Department"/>
    <n v="6449347"/>
    <n v="7532860"/>
    <n v="180"/>
    <n v="97"/>
    <n v="55350.020304568527"/>
    <n v="25843.824817518249"/>
    <n v="79673"/>
    <n v="20"/>
    <n v="62646"/>
    <s v="#SPILL!"/>
    <m/>
  </r>
  <r>
    <n v="1"/>
    <s v="Yesenia Hart"/>
    <n v="39"/>
    <s v="M"/>
    <x v="3"/>
    <n v="79532"/>
    <d v="2016-12-07T00:00:00"/>
    <x v="314"/>
    <x v="3"/>
    <n v="30"/>
    <s v="Above 50,000"/>
    <s v="Average"/>
    <s v="False"/>
    <s v="True"/>
    <s v="Not From Marketing Department"/>
    <n v="6420482"/>
    <n v="7532860"/>
    <n v="180"/>
    <n v="97"/>
    <n v="55350.020304568527"/>
    <n v="25843.824817518249"/>
    <n v="79673"/>
    <n v="20"/>
    <n v="79532"/>
    <s v="#SPILL!"/>
    <m/>
  </r>
  <r>
    <n v="1"/>
    <s v="Michelle Williams"/>
    <n v="49"/>
    <s v="M"/>
    <x v="0"/>
    <n v="65119"/>
    <d v="2018-04-25T00:00:00"/>
    <x v="315"/>
    <x v="2"/>
    <n v="51"/>
    <s v="Above 50,000"/>
    <s v="Excellent"/>
    <s v="False"/>
    <s v="True"/>
    <s v=" from Marketing Department"/>
    <n v="6451898"/>
    <n v="7532860"/>
    <n v="180"/>
    <n v="97"/>
    <n v="55350.020304568527"/>
    <n v="25843.824817518249"/>
    <n v="79673"/>
    <n v="20"/>
    <n v="65119"/>
    <s v="#SPILL!"/>
    <m/>
  </r>
  <r>
    <n v="1"/>
    <s v="Daniel Grant"/>
    <n v="50"/>
    <s v="M"/>
    <x v="1"/>
    <n v="52596"/>
    <d v="2017-09-18T00:00:00"/>
    <x v="316"/>
    <x v="3"/>
    <n v="29"/>
    <s v="Above 50,000"/>
    <s v="Poor"/>
    <s v="False"/>
    <s v="False"/>
    <s v="Not From Marketing Department"/>
    <n v="6436078"/>
    <n v="7532860"/>
    <n v="180"/>
    <n v="97"/>
    <n v="55350.020304568527"/>
    <n v="25843.824817518249"/>
    <n v="79673"/>
    <n v="20"/>
    <n v="52596"/>
    <s v="#SPILL!"/>
    <m/>
  </r>
  <r>
    <n v="1"/>
    <s v="Cheryl Shea"/>
    <n v="36"/>
    <s v="F"/>
    <x v="1"/>
    <n v="56270"/>
    <d v="2022-10-28T00:00:00"/>
    <x v="317"/>
    <x v="1"/>
    <n v="22"/>
    <s v="Above 50,000"/>
    <s v="Poor"/>
    <s v="False"/>
    <s v="False"/>
    <s v="Not From Marketing Department"/>
    <n v="6492626"/>
    <n v="7532860"/>
    <n v="180"/>
    <n v="97"/>
    <n v="55350.020304568527"/>
    <n v="25843.824817518249"/>
    <n v="79673"/>
    <n v="20"/>
    <n v="56270"/>
    <s v="#SPILL!"/>
    <m/>
  </r>
  <r>
    <n v="1"/>
    <s v="Julie Wilson"/>
    <n v="47"/>
    <s v="F"/>
    <x v="3"/>
    <n v="41737"/>
    <d v="2015-04-29T00:00:00"/>
    <x v="318"/>
    <x v="0"/>
    <n v="24"/>
    <s v="Below 50,000"/>
    <s v="Poor"/>
    <s v="True"/>
    <s v="False"/>
    <s v="Not From Marketing Department"/>
    <n v="6372676"/>
    <n v="7532860"/>
    <n v="180"/>
    <n v="97"/>
    <n v="55350.020304568527"/>
    <n v="25843.824817518249"/>
    <n v="79673"/>
    <n v="20"/>
    <n v="41737"/>
    <s v="#SPILL!"/>
    <m/>
  </r>
  <r>
    <n v="1"/>
    <s v="Maria Faulkner"/>
    <n v="35"/>
    <s v="F"/>
    <x v="2"/>
    <n v="69545"/>
    <d v="2015-07-23T00:00:00"/>
    <x v="319"/>
    <x v="0"/>
    <n v="46"/>
    <s v="Above 50,000"/>
    <s v="good"/>
    <s v="True"/>
    <s v="True"/>
    <s v="Not From Marketing Department"/>
    <n v="6688699"/>
    <n v="7532860"/>
    <n v="180"/>
    <n v="97"/>
    <n v="55350.020304568527"/>
    <n v="25843.824817518249"/>
    <n v="79673"/>
    <n v="20"/>
    <n v="69545"/>
    <s v="#SPILL!"/>
    <m/>
  </r>
  <r>
    <n v="1"/>
    <s v="Timothy Jennings"/>
    <n v="50"/>
    <s v="M"/>
    <x v="1"/>
    <n v="65471"/>
    <d v="2020-09-23T00:00:00"/>
    <x v="320"/>
    <x v="3"/>
    <n v="22"/>
    <s v="Above 50,000"/>
    <s v="Poor"/>
    <s v="False"/>
    <s v="True"/>
    <s v="Not From Marketing Department"/>
    <n v="6518460"/>
    <n v="7532860"/>
    <n v="180"/>
    <n v="97"/>
    <n v="55350.020304568527"/>
    <n v="25843.824817518249"/>
    <n v="79673"/>
    <n v="20"/>
    <n v="65471"/>
    <s v="#SPILL!"/>
    <m/>
  </r>
  <r>
    <n v="1"/>
    <s v="Jennifer Beard"/>
    <n v="36"/>
    <s v="M"/>
    <x v="3"/>
    <n v="38612"/>
    <d v="2017-10-05T00:00:00"/>
    <x v="321"/>
    <x v="2"/>
    <n v="31"/>
    <s v="Below 50,000"/>
    <s v="Average"/>
    <s v="False"/>
    <s v="False"/>
    <s v="Not From Marketing Department"/>
    <n v="6193882"/>
    <n v="7532860"/>
    <n v="180"/>
    <n v="97"/>
    <n v="55350.020304568527"/>
    <n v="25843.824817518249"/>
    <n v="79673"/>
    <n v="20"/>
    <n v="38612"/>
    <s v="#SPILL!"/>
    <m/>
  </r>
  <r>
    <n v="1"/>
    <s v="Michael Martinez MD"/>
    <n v="57"/>
    <s v="F"/>
    <x v="1"/>
    <n v="42942"/>
    <d v="2021-12-23T00:00:00"/>
    <x v="322"/>
    <x v="1"/>
    <n v="24"/>
    <s v="Below 50,000"/>
    <s v="Poor"/>
    <s v="False"/>
    <s v="False"/>
    <s v="Not From Marketing Department"/>
    <n v="6259087"/>
    <n v="7532860"/>
    <n v="180"/>
    <n v="97"/>
    <n v="55350.020304568527"/>
    <n v="25843.824817518249"/>
    <n v="79673"/>
    <n v="20"/>
    <n v="42942"/>
    <s v="#SPILL!"/>
    <m/>
  </r>
  <r>
    <n v="1"/>
    <s v="Ryan Ellison"/>
    <n v="23"/>
    <s v="F"/>
    <x v="0"/>
    <n v="65952"/>
    <d v="2015-11-27T00:00:00"/>
    <x v="323"/>
    <x v="2"/>
    <n v="41"/>
    <s v="Above 50,000"/>
    <s v="good"/>
    <s v="False"/>
    <s v="True"/>
    <s v=" from Marketing Department"/>
    <n v="6670337"/>
    <n v="7532860"/>
    <n v="180"/>
    <n v="97"/>
    <n v="55350.020304568527"/>
    <n v="25843.824817518249"/>
    <n v="79673"/>
    <n v="20"/>
    <n v="65952"/>
    <s v="#SPILL!"/>
    <m/>
  </r>
  <r>
    <n v="1"/>
    <s v="Pamela Carpenter"/>
    <n v="52"/>
    <s v="M"/>
    <x v="4"/>
    <n v="42134"/>
    <d v="2016-09-09T00:00:00"/>
    <x v="324"/>
    <x v="1"/>
    <n v="37"/>
    <s v="Below 50,000"/>
    <s v="Average"/>
    <s v="False"/>
    <s v="True"/>
    <s v="Not From Marketing Department"/>
    <n v="6574352"/>
    <n v="7532860"/>
    <n v="180"/>
    <n v="97"/>
    <n v="55350.020304568527"/>
    <n v="25843.824817518249"/>
    <n v="79673"/>
    <n v="20"/>
    <n v="42134"/>
    <s v="#SPILL!"/>
    <m/>
  </r>
  <r>
    <n v="1"/>
    <s v="Caitlin Santiago"/>
    <n v="54"/>
    <s v="F"/>
    <x v="4"/>
    <n v="44988"/>
    <d v="2019-09-25T00:00:00"/>
    <x v="325"/>
    <x v="3"/>
    <n v="21"/>
    <s v="Below 50,000"/>
    <s v="Poor"/>
    <s v="False"/>
    <s v="True"/>
    <s v="Not From Marketing Department"/>
    <n v="6498220"/>
    <n v="7532860"/>
    <n v="180"/>
    <n v="97"/>
    <n v="55350.020304568527"/>
    <n v="25843.824817518249"/>
    <n v="79673"/>
    <n v="20"/>
    <n v="44988"/>
    <s v="#SPILL!"/>
    <m/>
  </r>
  <r>
    <n v="1"/>
    <s v="Jennifer Ortega"/>
    <n v="55"/>
    <s v="M"/>
    <x v="4"/>
    <n v="43982"/>
    <d v="2020-09-19T00:00:00"/>
    <x v="326"/>
    <x v="2"/>
    <n v="52"/>
    <s v="Below 50,000"/>
    <s v="Excellent"/>
    <s v="False"/>
    <s v="True"/>
    <s v="Not From Marketing Department"/>
    <n v="6782547"/>
    <n v="7532860"/>
    <n v="180"/>
    <n v="97"/>
    <n v="55350.020304568527"/>
    <n v="25843.824817518249"/>
    <n v="79673"/>
    <n v="20"/>
    <n v="43982"/>
    <s v="#SPILL!"/>
    <m/>
  </r>
  <r>
    <n v="1"/>
    <s v="Melinda Koch"/>
    <n v="27"/>
    <s v="F"/>
    <x v="4"/>
    <n v="73863"/>
    <d v="2018-02-08T00:00:00"/>
    <x v="327"/>
    <x v="1"/>
    <n v="46"/>
    <s v="Above 50,000"/>
    <s v="good"/>
    <s v="False"/>
    <s v="True"/>
    <s v="Not From Marketing Department"/>
    <n v="6536805"/>
    <n v="7532860"/>
    <n v="180"/>
    <n v="97"/>
    <n v="55350.020304568527"/>
    <n v="25843.824817518249"/>
    <n v="79673"/>
    <n v="20"/>
    <n v="73863"/>
    <s v="#SPILL!"/>
    <m/>
  </r>
  <r>
    <n v="1"/>
    <s v="Gregory Griffith"/>
    <n v="40"/>
    <s v="M"/>
    <x v="0"/>
    <n v="44824"/>
    <d v="2023-09-04T00:00:00"/>
    <x v="328"/>
    <x v="2"/>
    <n v="32"/>
    <s v="Below 50,000"/>
    <s v="Average"/>
    <s v="False"/>
    <s v="False"/>
    <s v=" from Marketing Department"/>
    <n v="6158640"/>
    <n v="7532860"/>
    <n v="180"/>
    <n v="97"/>
    <n v="55350.020304568527"/>
    <n v="25843.824817518249"/>
    <n v="79673"/>
    <n v="20"/>
    <n v="44824"/>
    <s v="#SPILL!"/>
    <m/>
  </r>
  <r>
    <n v="1"/>
    <s v="Jeffery Bautista"/>
    <n v="34"/>
    <s v="F"/>
    <x v="1"/>
    <n v="61526"/>
    <d v="2014-11-29T00:00:00"/>
    <x v="329"/>
    <x v="1"/>
    <n v="50"/>
    <s v="Above 50,000"/>
    <s v="Excellent"/>
    <s v="False"/>
    <s v="True"/>
    <s v="Not From Marketing Department"/>
    <n v="6525447"/>
    <n v="7532860"/>
    <n v="180"/>
    <n v="97"/>
    <n v="55350.020304568527"/>
    <n v="25843.824817518249"/>
    <n v="79673"/>
    <n v="20"/>
    <n v="61526"/>
    <s v="#SPILL!"/>
    <m/>
  </r>
  <r>
    <n v="1"/>
    <s v="Kaitlyn Cobb"/>
    <n v="29"/>
    <s v="M"/>
    <x v="2"/>
    <n v="45828"/>
    <d v="2019-10-05T00:00:00"/>
    <x v="330"/>
    <x v="3"/>
    <n v="51"/>
    <s v="Below 50,000"/>
    <s v="Excellent"/>
    <s v="False"/>
    <s v="False"/>
    <s v="Not From Marketing Department"/>
    <n v="6370938"/>
    <n v="7532860"/>
    <n v="180"/>
    <n v="97"/>
    <n v="55350.020304568527"/>
    <n v="25843.824817518249"/>
    <n v="79673"/>
    <n v="20"/>
    <n v="45828"/>
    <s v="#SPILL!"/>
    <m/>
  </r>
  <r>
    <n v="1"/>
    <s v="Carol Lee"/>
    <n v="27"/>
    <s v="F"/>
    <x v="1"/>
    <n v="68537"/>
    <d v="2023-09-08T00:00:00"/>
    <x v="331"/>
    <x v="1"/>
    <n v="46"/>
    <s v="Above 50,000"/>
    <s v="good"/>
    <s v="False"/>
    <s v="True"/>
    <s v="Not From Marketing Department"/>
    <n v="6573516"/>
    <n v="7532860"/>
    <n v="180"/>
    <n v="97"/>
    <n v="55350.020304568527"/>
    <n v="25843.824817518249"/>
    <n v="79673"/>
    <n v="20"/>
    <n v="68537"/>
    <s v="#SPILL!"/>
    <m/>
  </r>
  <r>
    <n v="1"/>
    <s v="Gregory Ewing"/>
    <n v="50"/>
    <s v="F"/>
    <x v="4"/>
    <n v="76875"/>
    <d v="2018-08-11T00:00:00"/>
    <x v="332"/>
    <x v="1"/>
    <n v="54"/>
    <s v="Above 50,000"/>
    <s v="Excellent"/>
    <s v="False"/>
    <s v="True"/>
    <s v="Not From Marketing Department"/>
    <n v="6336225"/>
    <n v="7532860"/>
    <n v="180"/>
    <n v="97"/>
    <n v="55350.020304568527"/>
    <n v="25843.824817518249"/>
    <n v="79673"/>
    <n v="20"/>
    <n v="76875"/>
    <s v="#SPILL!"/>
    <m/>
  </r>
  <r>
    <n v="1"/>
    <s v="Gabrielle Cobb"/>
    <n v="34"/>
    <s v="M"/>
    <x v="3"/>
    <n v="71010"/>
    <d v="2023-07-04T00:00:00"/>
    <x v="333"/>
    <x v="1"/>
    <n v="21"/>
    <s v="Above 50,000"/>
    <s v="Poor"/>
    <s v="False"/>
    <s v="True"/>
    <s v="Not From Marketing Department"/>
    <n v="6213640"/>
    <n v="7532860"/>
    <n v="180"/>
    <n v="97"/>
    <n v="55350.020304568527"/>
    <n v="25843.824817518249"/>
    <n v="79673"/>
    <n v="20"/>
    <n v="71010"/>
    <s v="#SPILL!"/>
    <m/>
  </r>
  <r>
    <n v="1"/>
    <s v="April Allen"/>
    <n v="50"/>
    <s v="F"/>
    <x v="1"/>
    <n v="46075"/>
    <d v="2018-08-17T00:00:00"/>
    <x v="334"/>
    <x v="1"/>
    <n v="29"/>
    <s v="Below 50,000"/>
    <s v="Poor"/>
    <s v="False"/>
    <s v="False"/>
    <s v="Not From Marketing Department"/>
    <n v="6380313"/>
    <n v="7532860"/>
    <n v="180"/>
    <n v="97"/>
    <n v="55350.020304568527"/>
    <n v="25843.824817518249"/>
    <n v="79673"/>
    <n v="20"/>
    <n v="46075"/>
    <s v="#SPILL!"/>
    <m/>
  </r>
  <r>
    <n v="1"/>
    <s v="Carol Richard"/>
    <n v="34"/>
    <s v="F"/>
    <x v="2"/>
    <n v="75290"/>
    <d v="2015-06-06T00:00:00"/>
    <x v="335"/>
    <x v="0"/>
    <n v="31"/>
    <s v="Above 50,000"/>
    <s v="Average"/>
    <s v="True"/>
    <s v="True"/>
    <s v="Not From Marketing Department"/>
    <n v="6526316"/>
    <n v="7532860"/>
    <n v="180"/>
    <n v="97"/>
    <n v="55350.020304568527"/>
    <n v="25843.824817518249"/>
    <n v="79673"/>
    <n v="20"/>
    <n v="75290"/>
    <s v="#SPILL!"/>
    <m/>
  </r>
  <r>
    <n v="1"/>
    <s v="Teresa Allen"/>
    <n v="29"/>
    <s v="M"/>
    <x v="3"/>
    <n v="65286"/>
    <d v="2017-02-24T00:00:00"/>
    <x v="336"/>
    <x v="0"/>
    <n v="60"/>
    <s v="Above 50,000"/>
    <s v="Excellent"/>
    <s v="True"/>
    <s v="True"/>
    <s v="Not From Marketing Department"/>
    <n v="6334545"/>
    <n v="7532860"/>
    <n v="180"/>
    <n v="97"/>
    <n v="55350.020304568527"/>
    <n v="25843.824817518249"/>
    <n v="79673"/>
    <n v="20"/>
    <n v="65286"/>
    <s v="#SPILL!"/>
    <m/>
  </r>
  <r>
    <n v="1"/>
    <s v="Madison Barber"/>
    <n v="41"/>
    <s v="M"/>
    <x v="0"/>
    <n v="40695"/>
    <d v="2018-10-07T00:00:00"/>
    <x v="337"/>
    <x v="0"/>
    <n v="56"/>
    <s v="Below 50,000"/>
    <s v="Excellent"/>
    <s v="True"/>
    <s v="False"/>
    <s v=" from Marketing Department"/>
    <n v="6385346"/>
    <n v="7532860"/>
    <n v="180"/>
    <n v="97"/>
    <n v="55350.020304568527"/>
    <n v="25843.824817518249"/>
    <n v="79673"/>
    <n v="20"/>
    <n v="40695"/>
    <s v="#SPILL!"/>
    <m/>
  </r>
  <r>
    <n v="1"/>
    <s v="Erin Scott"/>
    <n v="59"/>
    <s v="M"/>
    <x v="2"/>
    <n v="39290"/>
    <d v="2022-05-27T00:00:00"/>
    <x v="338"/>
    <x v="3"/>
    <n v="26"/>
    <s v="Below 50,000"/>
    <s v="Poor"/>
    <s v="False"/>
    <s v="False"/>
    <s v="Not From Marketing Department"/>
    <n v="6587901"/>
    <n v="7532860"/>
    <n v="180"/>
    <n v="97"/>
    <n v="55350.020304568527"/>
    <n v="25843.824817518249"/>
    <n v="79673"/>
    <n v="20"/>
    <n v="39290"/>
    <s v="#SPILL!"/>
    <m/>
  </r>
  <r>
    <n v="1"/>
    <s v="Erin Morton"/>
    <n v="47"/>
    <s v="M"/>
    <x v="3"/>
    <n v="56903"/>
    <d v="2019-11-13T00:00:00"/>
    <x v="339"/>
    <x v="1"/>
    <n v="53"/>
    <s v="Above 50,000"/>
    <s v="Excellent"/>
    <s v="False"/>
    <s v="False"/>
    <s v="Not From Marketing Department"/>
    <n v="6318398"/>
    <n v="7532860"/>
    <n v="180"/>
    <n v="97"/>
    <n v="55350.020304568527"/>
    <n v="25843.824817518249"/>
    <n v="79673"/>
    <n v="20"/>
    <n v="56903"/>
    <s v="#SPILL!"/>
    <m/>
  </r>
  <r>
    <n v="1"/>
    <s v="Madeline Orozco"/>
    <n v="20"/>
    <s v="M"/>
    <x v="2"/>
    <n v="45470"/>
    <d v="2023-04-10T00:00:00"/>
    <x v="340"/>
    <x v="0"/>
    <n v="31"/>
    <s v="Below 50,000"/>
    <s v="Average"/>
    <s v="False"/>
    <s v="False"/>
    <s v="Not From Marketing Department"/>
    <n v="6424590"/>
    <n v="7532860"/>
    <n v="180"/>
    <n v="97"/>
    <n v="55350.020304568527"/>
    <n v="25843.824817518249"/>
    <n v="79673"/>
    <n v="20"/>
    <n v="45470"/>
    <s v="#SPILL!"/>
    <m/>
  </r>
  <r>
    <n v="1"/>
    <s v="Natalie Nunez"/>
    <n v="52"/>
    <s v="F"/>
    <x v="3"/>
    <n v="79673"/>
    <d v="2018-09-14T00:00:00"/>
    <x v="341"/>
    <x v="2"/>
    <n v="27"/>
    <s v="Above 50,000"/>
    <s v="Poor"/>
    <s v="False"/>
    <s v="True"/>
    <s v="Not From Marketing Department"/>
    <n v="6079139"/>
    <n v="7532860"/>
    <n v="180"/>
    <n v="97"/>
    <n v="55350.020304568527"/>
    <n v="25843.824817518249"/>
    <n v="79673"/>
    <n v="20"/>
    <n v="79673"/>
    <s v="#SPILL!"/>
    <m/>
  </r>
  <r>
    <n v="1"/>
    <s v="Gerald Jones"/>
    <n v="28"/>
    <s v="M"/>
    <x v="4"/>
    <n v="50765"/>
    <d v="2019-08-20T00:00:00"/>
    <x v="342"/>
    <x v="1"/>
    <n v="54"/>
    <s v="Above 50,000"/>
    <s v="Excellent"/>
    <s v="False"/>
    <s v="True"/>
    <s v="Not From Marketing Department"/>
    <n v="6479508"/>
    <n v="7532860"/>
    <n v="180"/>
    <n v="97"/>
    <n v="55350.020304568527"/>
    <n v="25843.824817518249"/>
    <n v="79673"/>
    <n v="20"/>
    <n v="50765"/>
    <s v="#SPILL!"/>
    <m/>
  </r>
  <r>
    <n v="1"/>
    <s v="Jennifer Hoover"/>
    <n v="44"/>
    <s v="F"/>
    <x v="0"/>
    <n v="67572"/>
    <d v="2021-01-02T00:00:00"/>
    <x v="343"/>
    <x v="3"/>
    <n v="51"/>
    <s v="Above 50,000"/>
    <s v="Excellent"/>
    <s v="False"/>
    <s v="True"/>
    <s v=" from Marketing Department"/>
    <n v="5977178"/>
    <n v="7532860"/>
    <n v="180"/>
    <n v="97"/>
    <n v="55350.020304568527"/>
    <n v="25843.824817518249"/>
    <n v="79673"/>
    <n v="20"/>
    <n v="67572"/>
    <s v="#SPILL!"/>
    <m/>
  </r>
  <r>
    <n v="1"/>
    <s v="Jason Smith"/>
    <n v="45"/>
    <s v="M"/>
    <x v="2"/>
    <n v="67600"/>
    <d v="2014-11-12T00:00:00"/>
    <x v="344"/>
    <x v="1"/>
    <n v="23"/>
    <s v="Above 50,000"/>
    <s v="Poor"/>
    <s v="False"/>
    <s v="True"/>
    <s v="Not From Marketing Department"/>
    <n v="6227891"/>
    <n v="7532860"/>
    <n v="180"/>
    <n v="97"/>
    <n v="55350.020304568527"/>
    <n v="25843.824817518249"/>
    <n v="79673"/>
    <n v="20"/>
    <n v="67600"/>
    <s v="#SPILL!"/>
    <m/>
  </r>
  <r>
    <n v="1"/>
    <s v="Jake Rogers"/>
    <n v="41"/>
    <s v="M"/>
    <x v="2"/>
    <n v="54133"/>
    <d v="2020-07-05T00:00:00"/>
    <x v="345"/>
    <x v="3"/>
    <n v="27"/>
    <s v="Above 50,000"/>
    <s v="Poor"/>
    <s v="False"/>
    <s v="False"/>
    <s v="Not From Marketing Department"/>
    <n v="6063270"/>
    <n v="7532860"/>
    <n v="180"/>
    <n v="97"/>
    <n v="55350.020304568527"/>
    <n v="25843.824817518249"/>
    <n v="79673"/>
    <n v="20"/>
    <n v="54133"/>
    <s v="#SPILL!"/>
    <m/>
  </r>
  <r>
    <n v="1"/>
    <s v="Terry Mack"/>
    <n v="35"/>
    <s v="F"/>
    <x v="0"/>
    <n v="54193"/>
    <d v="2015-04-02T00:00:00"/>
    <x v="346"/>
    <x v="1"/>
    <n v="29"/>
    <s v="Above 50,000"/>
    <s v="Poor"/>
    <s v="False"/>
    <s v="False"/>
    <s v=" from Marketing Department"/>
    <n v="6043489"/>
    <n v="7532860"/>
    <n v="180"/>
    <n v="97"/>
    <n v="55350.020304568527"/>
    <n v="25843.824817518249"/>
    <n v="79673"/>
    <n v="20"/>
    <n v="54193"/>
    <s v="#SPILL!"/>
    <m/>
  </r>
  <r>
    <n v="1"/>
    <s v="Joseph Clements"/>
    <n v="44"/>
    <s v="F"/>
    <x v="1"/>
    <n v="72962"/>
    <d v="2021-12-20T00:00:00"/>
    <x v="347"/>
    <x v="1"/>
    <n v="40"/>
    <s v="Above 50,000"/>
    <s v="good"/>
    <s v="False"/>
    <s v="True"/>
    <s v="Not From Marketing Department"/>
    <n v="6025893"/>
    <n v="7532860"/>
    <n v="180"/>
    <n v="97"/>
    <n v="55350.020304568527"/>
    <n v="25843.824817518249"/>
    <n v="79673"/>
    <n v="20"/>
    <n v="72962"/>
    <s v="#SPILL!"/>
    <m/>
  </r>
  <r>
    <n v="1"/>
    <s v="Peggy Green"/>
    <n v="58"/>
    <s v="F"/>
    <x v="1"/>
    <n v="61515"/>
    <d v="2015-06-13T00:00:00"/>
    <x v="348"/>
    <x v="2"/>
    <n v="22"/>
    <s v="Above 50,000"/>
    <s v="Poor"/>
    <s v="False"/>
    <s v="True"/>
    <s v="Not From Marketing Department"/>
    <n v="5968951"/>
    <n v="7532860"/>
    <n v="180"/>
    <n v="97"/>
    <n v="55350.020304568527"/>
    <n v="25843.824817518249"/>
    <n v="79673"/>
    <n v="20"/>
    <n v="61515"/>
    <s v="#SPILL!"/>
    <m/>
  </r>
  <r>
    <n v="1"/>
    <s v="Rebecca Price"/>
    <n v="43"/>
    <s v="F"/>
    <x v="3"/>
    <n v="51021"/>
    <d v="2016-07-13T00:00:00"/>
    <x v="349"/>
    <x v="1"/>
    <n v="59"/>
    <s v="Above 50,000"/>
    <s v="Excellent"/>
    <s v="False"/>
    <s v="False"/>
    <s v="Not From Marketing Department"/>
    <n v="6084017"/>
    <n v="7532860"/>
    <n v="180"/>
    <n v="97"/>
    <n v="55350.020304568527"/>
    <n v="25843.824817518249"/>
    <n v="79673"/>
    <n v="20"/>
    <n v="51021"/>
    <s v="#SPILL!"/>
    <m/>
  </r>
  <r>
    <n v="1"/>
    <s v="Gregory Garcia"/>
    <n v="45"/>
    <s v="M"/>
    <x v="4"/>
    <n v="63575"/>
    <d v="2024-05-17T00:00:00"/>
    <x v="350"/>
    <x v="2"/>
    <n v="29"/>
    <s v="Above 50,000"/>
    <s v="Poor"/>
    <s v="False"/>
    <s v="True"/>
    <s v="Not From Marketing Department"/>
    <n v="6380488"/>
    <n v="7532860"/>
    <n v="180"/>
    <n v="97"/>
    <n v="55350.020304568527"/>
    <n v="25843.824817518249"/>
    <n v="79673"/>
    <n v="20"/>
    <n v="63575"/>
    <s v="#SPILL!"/>
    <m/>
  </r>
  <r>
    <n v="1"/>
    <s v="Melanie Tanner"/>
    <n v="22"/>
    <s v="F"/>
    <x v="0"/>
    <n v="72504"/>
    <d v="2024-06-14T00:00:00"/>
    <x v="351"/>
    <x v="1"/>
    <n v="45"/>
    <s v="Above 50,000"/>
    <s v="good"/>
    <s v="False"/>
    <s v="True"/>
    <s v=" from Marketing Department"/>
    <n v="6321132"/>
    <n v="7532860"/>
    <n v="180"/>
    <n v="97"/>
    <n v="55350.020304568527"/>
    <n v="25843.824817518249"/>
    <n v="79673"/>
    <n v="20"/>
    <n v="72504"/>
    <s v="#SPILL!"/>
    <m/>
  </r>
  <r>
    <n v="1"/>
    <s v="Laurie Santana"/>
    <n v="35"/>
    <s v="M"/>
    <x v="0"/>
    <n v="76365"/>
    <d v="2021-03-12T00:00:00"/>
    <x v="352"/>
    <x v="2"/>
    <n v="57"/>
    <s v="Above 50,000"/>
    <s v="Excellent"/>
    <s v="False"/>
    <s v="True"/>
    <s v=" from Marketing Department"/>
    <n v="6300830"/>
    <n v="7532860"/>
    <n v="180"/>
    <n v="97"/>
    <n v="55350.020304568527"/>
    <n v="25843.824817518249"/>
    <n v="79673"/>
    <n v="20"/>
    <n v="76365"/>
    <s v="#SPILL!"/>
    <m/>
  </r>
  <r>
    <n v="1"/>
    <s v="Jeffrey Robbins"/>
    <n v="35"/>
    <s v="M"/>
    <x v="3"/>
    <n v="67098"/>
    <d v="2021-10-24T00:00:00"/>
    <x v="353"/>
    <x v="1"/>
    <n v="59"/>
    <s v="Above 50,000"/>
    <s v="Excellent"/>
    <s v="False"/>
    <s v="True"/>
    <s v="Not From Marketing Department"/>
    <n v="5873191"/>
    <n v="7532860"/>
    <n v="180"/>
    <n v="97"/>
    <n v="55350.020304568527"/>
    <n v="25843.824817518249"/>
    <n v="79673"/>
    <n v="20"/>
    <n v="67098"/>
    <s v="#SPILL!"/>
    <m/>
  </r>
  <r>
    <n v="1"/>
    <s v="Danielle Martinez"/>
    <n v="32"/>
    <s v="F"/>
    <x v="0"/>
    <n v="57427"/>
    <d v="2018-12-02T00:00:00"/>
    <x v="354"/>
    <x v="3"/>
    <n v="60"/>
    <s v="Above 50,000"/>
    <s v="Excellent"/>
    <s v="False"/>
    <s v="False"/>
    <s v=" from Marketing Department"/>
    <n v="6116635"/>
    <n v="7532860"/>
    <n v="180"/>
    <n v="97"/>
    <n v="55350.020304568527"/>
    <n v="25843.824817518249"/>
    <n v="79673"/>
    <n v="20"/>
    <n v="57427"/>
    <s v="#SPILL!"/>
    <m/>
  </r>
  <r>
    <n v="1"/>
    <s v="Joanne Lopez"/>
    <n v="47"/>
    <s v="M"/>
    <x v="3"/>
    <n v="68391"/>
    <d v="2021-04-09T00:00:00"/>
    <x v="355"/>
    <x v="0"/>
    <n v="22"/>
    <s v="Above 50,000"/>
    <s v="Poor"/>
    <s v="True"/>
    <s v="True"/>
    <s v="Not From Marketing Department"/>
    <n v="6126602"/>
    <n v="7532860"/>
    <n v="180"/>
    <n v="97"/>
    <n v="55350.020304568527"/>
    <n v="25843.824817518249"/>
    <n v="79673"/>
    <n v="20"/>
    <n v="68391"/>
    <s v="#SPILL!"/>
    <m/>
  </r>
  <r>
    <n v="1"/>
    <s v="Charlotte Carpenter"/>
    <n v="22"/>
    <s v="M"/>
    <x v="3"/>
    <n v="73257"/>
    <d v="2021-11-10T00:00:00"/>
    <x v="356"/>
    <x v="1"/>
    <n v="59"/>
    <s v="Above 50,000"/>
    <s v="Excellent"/>
    <s v="False"/>
    <s v="True"/>
    <s v="Not From Marketing Department"/>
    <n v="6523536"/>
    <n v="7532860"/>
    <n v="180"/>
    <n v="97"/>
    <n v="55350.020304568527"/>
    <n v="25843.824817518249"/>
    <n v="79673"/>
    <n v="20"/>
    <n v="73257"/>
    <s v="#SPILL!"/>
    <m/>
  </r>
  <r>
    <n v="1"/>
    <s v="Aaron Eaton"/>
    <n v="30"/>
    <s v="M"/>
    <x v="4"/>
    <n v="59570"/>
    <d v="2024-04-13T00:00:00"/>
    <x v="357"/>
    <x v="0"/>
    <n v="35"/>
    <s v="Above 50,000"/>
    <s v="Average"/>
    <s v="False"/>
    <s v="True"/>
    <s v="Not From Marketing Department"/>
    <n v="5973148"/>
    <n v="7532860"/>
    <n v="180"/>
    <n v="97"/>
    <n v="55350.020304568527"/>
    <n v="25843.824817518249"/>
    <n v="79673"/>
    <n v="20"/>
    <n v="59570"/>
    <s v="#SPILL!"/>
    <m/>
  </r>
  <r>
    <n v="1"/>
    <s v="Lee Garcia"/>
    <n v="58"/>
    <s v="M"/>
    <x v="4"/>
    <n v="30751"/>
    <d v="2016-08-19T00:00:00"/>
    <x v="358"/>
    <x v="2"/>
    <n v="30"/>
    <s v="Below 50,000"/>
    <s v="Average"/>
    <s v="False"/>
    <s v="True"/>
    <s v="Not From Marketing Department"/>
    <n v="6198862"/>
    <n v="7532860"/>
    <n v="180"/>
    <n v="97"/>
    <n v="55350.020304568527"/>
    <n v="25843.824817518249"/>
    <n v="79673"/>
    <n v="20"/>
    <n v="30751"/>
    <s v="#SPILL!"/>
    <m/>
  </r>
  <r>
    <n v="1"/>
    <s v="Dawn Gonzalez"/>
    <n v="39"/>
    <s v="F"/>
    <x v="2"/>
    <n v="30807"/>
    <d v="2017-09-09T00:00:00"/>
    <x v="359"/>
    <x v="3"/>
    <n v="26"/>
    <s v="Below 50,000"/>
    <s v="Poor"/>
    <s v="False"/>
    <s v="False"/>
    <s v="Not From Marketing Department"/>
    <n v="6097184"/>
    <n v="7532860"/>
    <n v="180"/>
    <n v="97"/>
    <n v="55350.020304568527"/>
    <n v="25843.824817518249"/>
    <n v="79673"/>
    <n v="20"/>
    <n v="30807"/>
    <s v="#SPILL!"/>
    <m/>
  </r>
  <r>
    <n v="1"/>
    <s v="Dana Strong"/>
    <n v="25"/>
    <s v="F"/>
    <x v="3"/>
    <n v="60521"/>
    <d v="2021-03-14T00:00:00"/>
    <x v="360"/>
    <x v="0"/>
    <n v="52"/>
    <s v="Above 50,000"/>
    <s v="Excellent"/>
    <s v="False"/>
    <s v="True"/>
    <s v="Not From Marketing Department"/>
    <n v="6208954"/>
    <n v="7532860"/>
    <n v="180"/>
    <n v="97"/>
    <n v="55350.020304568527"/>
    <n v="25843.824817518249"/>
    <n v="79673"/>
    <n v="20"/>
    <n v="60521"/>
    <s v="#SPILL!"/>
    <m/>
  </r>
  <r>
    <n v="1"/>
    <s v="Joseph Johnson"/>
    <n v="56"/>
    <s v="F"/>
    <x v="3"/>
    <n v="49351"/>
    <d v="2023-09-29T00:00:00"/>
    <x v="361"/>
    <x v="3"/>
    <n v="58"/>
    <s v="Below 50,000"/>
    <s v="Excellent"/>
    <s v="False"/>
    <s v="False"/>
    <s v="Not From Marketing Department"/>
    <n v="6196106"/>
    <n v="7532860"/>
    <n v="180"/>
    <n v="97"/>
    <n v="55350.020304568527"/>
    <n v="25843.824817518249"/>
    <n v="79673"/>
    <n v="20"/>
    <n v="49351"/>
    <s v="#SPILL!"/>
    <m/>
  </r>
  <r>
    <n v="1"/>
    <s v="Allison Martin"/>
    <n v="20"/>
    <s v="M"/>
    <x v="4"/>
    <n v="36734"/>
    <d v="2015-09-16T00:00:00"/>
    <x v="362"/>
    <x v="3"/>
    <n v="50"/>
    <s v="Below 50,000"/>
    <s v="Excellent"/>
    <s v="False"/>
    <s v="True"/>
    <s v="Not From Marketing Department"/>
    <n v="6167395"/>
    <n v="7532860"/>
    <n v="180"/>
    <n v="97"/>
    <n v="55350.020304568527"/>
    <n v="25843.824817518249"/>
    <n v="79673"/>
    <n v="20"/>
    <n v="36734"/>
    <s v="#SPILL!"/>
    <m/>
  </r>
  <r>
    <n v="1"/>
    <s v="Jessica Tucker"/>
    <n v="26"/>
    <s v="F"/>
    <x v="2"/>
    <n v="39069"/>
    <d v="2019-03-13T00:00:00"/>
    <x v="363"/>
    <x v="2"/>
    <n v="54"/>
    <s v="Below 50,000"/>
    <s v="Excellent"/>
    <s v="False"/>
    <s v="False"/>
    <s v="Not From Marketing Department"/>
    <n v="6156936"/>
    <n v="7532860"/>
    <n v="180"/>
    <n v="97"/>
    <n v="55350.020304568527"/>
    <n v="25843.824817518249"/>
    <n v="79673"/>
    <n v="20"/>
    <n v="39069"/>
    <s v="#SPILL!"/>
    <m/>
  </r>
  <r>
    <n v="1"/>
    <s v="Michael Thomas"/>
    <n v="23"/>
    <s v="M"/>
    <x v="4"/>
    <n v="32145"/>
    <d v="2017-11-17T00:00:00"/>
    <x v="364"/>
    <x v="3"/>
    <n v="42"/>
    <s v="Below 50,000"/>
    <s v="good"/>
    <s v="False"/>
    <s v="True"/>
    <s v="Not From Marketing Department"/>
    <n v="6117025"/>
    <n v="7532860"/>
    <n v="180"/>
    <n v="97"/>
    <n v="55350.020304568527"/>
    <n v="25843.824817518249"/>
    <n v="79673"/>
    <n v="20"/>
    <n v="32145"/>
    <s v="#SPILL!"/>
    <m/>
  </r>
  <r>
    <n v="1"/>
    <s v="James Wall"/>
    <n v="28"/>
    <s v="F"/>
    <x v="2"/>
    <n v="70540"/>
    <d v="2023-04-28T00:00:00"/>
    <x v="365"/>
    <x v="0"/>
    <n v="46"/>
    <s v="Above 50,000"/>
    <s v="good"/>
    <s v="True"/>
    <s v="True"/>
    <s v="Not From Marketing Department"/>
    <n v="5872479"/>
    <n v="7532860"/>
    <n v="180"/>
    <n v="97"/>
    <n v="55350.020304568527"/>
    <n v="25843.824817518249"/>
    <n v="79673"/>
    <n v="20"/>
    <n v="70540"/>
    <s v="#SPILL!"/>
    <m/>
  </r>
  <r>
    <n v="1"/>
    <s v="Virginia Garcia"/>
    <n v="42"/>
    <s v="F"/>
    <x v="0"/>
    <n v="37474"/>
    <d v="2024-07-06T00:00:00"/>
    <x v="366"/>
    <x v="2"/>
    <n v="32"/>
    <s v="Below 50,000"/>
    <s v="Average"/>
    <s v="False"/>
    <s v="False"/>
    <s v=" from Marketing Department"/>
    <n v="5982584"/>
    <n v="7532860"/>
    <n v="180"/>
    <n v="97"/>
    <n v="55350.020304568527"/>
    <n v="25843.824817518249"/>
    <n v="79673"/>
    <n v="20"/>
    <n v="37474"/>
    <s v="#SPILL!"/>
    <m/>
  </r>
  <r>
    <n v="1"/>
    <s v="Nancy Moss"/>
    <n v="45"/>
    <s v="F"/>
    <x v="4"/>
    <n v="47466"/>
    <d v="2015-06-12T00:00:00"/>
    <x v="367"/>
    <x v="2"/>
    <n v="36"/>
    <s v="Below 50,000"/>
    <s v="Average"/>
    <s v="False"/>
    <s v="True"/>
    <s v="Not From Marketing Department"/>
    <n v="6054233"/>
    <n v="7532860"/>
    <n v="180"/>
    <n v="97"/>
    <n v="55350.020304568527"/>
    <n v="25843.824817518249"/>
    <n v="79673"/>
    <n v="20"/>
    <n v="47466"/>
    <s v="#SPILL!"/>
    <m/>
  </r>
  <r>
    <n v="1"/>
    <s v="Christine Tucker"/>
    <n v="26"/>
    <s v="F"/>
    <x v="1"/>
    <n v="74237"/>
    <d v="2020-06-08T00:00:00"/>
    <x v="368"/>
    <x v="3"/>
    <n v="44"/>
    <s v="Above 50,000"/>
    <s v="good"/>
    <s v="False"/>
    <s v="True"/>
    <s v="Not From Marketing Department"/>
    <n v="6033261"/>
    <n v="7532860"/>
    <n v="180"/>
    <n v="97"/>
    <n v="55350.020304568527"/>
    <n v="25843.824817518249"/>
    <n v="79673"/>
    <n v="20"/>
    <n v="74237"/>
    <s v="#SPILL!"/>
    <m/>
  </r>
  <r>
    <n v="1"/>
    <s v="Jason Garrett"/>
    <n v="36"/>
    <s v="F"/>
    <x v="1"/>
    <n v="46601"/>
    <d v="2023-05-21T00:00:00"/>
    <x v="369"/>
    <x v="1"/>
    <n v="23"/>
    <s v="Below 50,000"/>
    <s v="Poor"/>
    <s v="False"/>
    <s v="False"/>
    <s v="Not From Marketing Department"/>
    <n v="5884378"/>
    <n v="7532860"/>
    <n v="180"/>
    <n v="97"/>
    <n v="55350.020304568527"/>
    <n v="25843.824817518249"/>
    <n v="79673"/>
    <n v="20"/>
    <n v="46601"/>
    <s v="#SPILL!"/>
    <m/>
  </r>
  <r>
    <n v="1"/>
    <s v="Colleen Griffin"/>
    <n v="56"/>
    <s v="F"/>
    <x v="4"/>
    <n v="30142"/>
    <d v="2022-07-08T00:00:00"/>
    <x v="370"/>
    <x v="3"/>
    <n v="25"/>
    <s v="Below 50,000"/>
    <s v="Poor"/>
    <s v="False"/>
    <s v="True"/>
    <s v="Not From Marketing Department"/>
    <n v="5729715"/>
    <n v="7532860"/>
    <n v="180"/>
    <n v="97"/>
    <n v="55350.020304568527"/>
    <n v="25843.824817518249"/>
    <n v="79673"/>
    <n v="20"/>
    <n v="30142"/>
    <s v="#SPILL!"/>
    <m/>
  </r>
  <r>
    <n v="1"/>
    <s v="David King"/>
    <n v="35"/>
    <s v="F"/>
    <x v="0"/>
    <n v="78838"/>
    <d v="2022-01-07T00:00:00"/>
    <x v="371"/>
    <x v="2"/>
    <n v="56"/>
    <s v="Above 50,000"/>
    <s v="Excellent"/>
    <s v="False"/>
    <s v="True"/>
    <s v=" from Marketing Department"/>
    <n v="5786960"/>
    <n v="7532860"/>
    <n v="180"/>
    <n v="97"/>
    <n v="55350.020304568527"/>
    <n v="25843.824817518249"/>
    <n v="79673"/>
    <n v="20"/>
    <n v="78838"/>
    <s v="#SPILL!"/>
    <m/>
  </r>
  <r>
    <n v="1"/>
    <s v="Julie Ellison"/>
    <n v="23"/>
    <s v="F"/>
    <x v="4"/>
    <n v="46010"/>
    <d v="2015-03-29T00:00:00"/>
    <x v="372"/>
    <x v="3"/>
    <n v="39"/>
    <s v="Below 50,000"/>
    <s v="Average"/>
    <s v="False"/>
    <s v="True"/>
    <s v="Not From Marketing Department"/>
    <n v="5953950"/>
    <n v="7532860"/>
    <n v="180"/>
    <n v="97"/>
    <n v="55350.020304568527"/>
    <n v="25843.824817518249"/>
    <n v="79673"/>
    <n v="20"/>
    <n v="46010"/>
    <s v="#SPILL!"/>
    <m/>
  </r>
  <r>
    <n v="1"/>
    <s v="Benjamin Edwards"/>
    <n v="58"/>
    <s v="M"/>
    <x v="0"/>
    <n v="37639"/>
    <d v="2016-06-02T00:00:00"/>
    <x v="373"/>
    <x v="2"/>
    <n v="53"/>
    <s v="Below 50,000"/>
    <s v="Excellent"/>
    <s v="False"/>
    <s v="False"/>
    <s v=" from Marketing Department"/>
    <n v="6029245"/>
    <n v="7532860"/>
    <n v="180"/>
    <n v="97"/>
    <n v="55350.020304568527"/>
    <n v="25843.824817518249"/>
    <n v="79673"/>
    <n v="20"/>
    <n v="37639"/>
    <s v="#SPILL!"/>
    <m/>
  </r>
  <r>
    <n v="1"/>
    <s v="Alan Robinson"/>
    <n v="56"/>
    <s v="F"/>
    <x v="0"/>
    <n v="39568"/>
    <d v="2018-08-14T00:00:00"/>
    <x v="374"/>
    <x v="0"/>
    <n v="32"/>
    <s v="Below 50,000"/>
    <s v="Average"/>
    <s v="True"/>
    <s v="False"/>
    <s v=" from Marketing Department"/>
    <n v="5916218"/>
    <n v="7532860"/>
    <n v="180"/>
    <n v="97"/>
    <n v="55350.020304568527"/>
    <n v="25843.824817518249"/>
    <n v="79673"/>
    <n v="20"/>
    <n v="39568"/>
    <s v="#SPILL!"/>
    <m/>
  </r>
  <r>
    <n v="1"/>
    <s v="Chris Munoz"/>
    <n v="42"/>
    <s v="F"/>
    <x v="3"/>
    <n v="50223"/>
    <d v="2023-08-15T00:00:00"/>
    <x v="375"/>
    <x v="1"/>
    <n v="31"/>
    <s v="Above 50,000"/>
    <s v="Average"/>
    <s v="False"/>
    <s v="False"/>
    <s v="Not From Marketing Department"/>
    <n v="6025491"/>
    <n v="7532860"/>
    <n v="180"/>
    <n v="97"/>
    <n v="55350.020304568527"/>
    <n v="25843.824817518249"/>
    <n v="79673"/>
    <n v="20"/>
    <n v="50223"/>
    <s v="#SPILL!"/>
    <m/>
  </r>
  <r>
    <n v="1"/>
    <s v="Julia Miranda"/>
    <n v="22"/>
    <s v="M"/>
    <x v="1"/>
    <n v="33191"/>
    <d v="2023-08-02T00:00:00"/>
    <x v="376"/>
    <x v="3"/>
    <n v="44"/>
    <s v="Below 50,000"/>
    <s v="good"/>
    <s v="False"/>
    <s v="False"/>
    <s v="Not From Marketing Department"/>
    <n v="5962786"/>
    <n v="7532860"/>
    <n v="180"/>
    <n v="97"/>
    <n v="55350.020304568527"/>
    <n v="25843.824817518249"/>
    <n v="79673"/>
    <n v="20"/>
    <n v="33191"/>
    <s v="#SPILL!"/>
    <m/>
  </r>
  <r>
    <n v="1"/>
    <s v="Robert Vaughn"/>
    <n v="27"/>
    <s v="M"/>
    <x v="2"/>
    <n v="43048"/>
    <d v="2018-08-27T00:00:00"/>
    <x v="377"/>
    <x v="0"/>
    <n v="21"/>
    <s v="Below 50,000"/>
    <s v="Poor"/>
    <s v="True"/>
    <s v="False"/>
    <s v="Not From Marketing Department"/>
    <n v="6065117"/>
    <n v="7532860"/>
    <n v="180"/>
    <n v="97"/>
    <n v="55350.020304568527"/>
    <n v="25843.824817518249"/>
    <n v="79673"/>
    <n v="20"/>
    <n v="43048"/>
    <s v="#SPILL!"/>
    <m/>
  </r>
  <r>
    <n v="1"/>
    <s v="Sara Blackburn"/>
    <n v="27"/>
    <s v="F"/>
    <x v="3"/>
    <n v="32565"/>
    <d v="2023-11-04T00:00:00"/>
    <x v="378"/>
    <x v="2"/>
    <n v="30"/>
    <s v="Below 50,000"/>
    <s v="Average"/>
    <s v="False"/>
    <s v="False"/>
    <s v="Not From Marketing Department"/>
    <n v="6154992"/>
    <n v="7532860"/>
    <n v="180"/>
    <n v="97"/>
    <n v="55350.020304568527"/>
    <n v="25843.824817518249"/>
    <n v="79673"/>
    <n v="20"/>
    <n v="32565"/>
    <s v="#SPILL!"/>
    <m/>
  </r>
  <r>
    <n v="1"/>
    <s v="Cynthia Graham"/>
    <n v="55"/>
    <s v="F"/>
    <x v="1"/>
    <n v="50852"/>
    <d v="2024-06-22T00:00:00"/>
    <x v="379"/>
    <x v="3"/>
    <n v="24"/>
    <s v="Above 50,000"/>
    <s v="Poor"/>
    <s v="False"/>
    <s v="False"/>
    <s v="Not From Marketing Department"/>
    <n v="5723114"/>
    <n v="7532860"/>
    <n v="180"/>
    <n v="97"/>
    <n v="55350.020304568527"/>
    <n v="25843.824817518249"/>
    <n v="79673"/>
    <n v="20"/>
    <n v="50852"/>
    <s v="#SPILL!"/>
    <m/>
  </r>
  <r>
    <n v="1"/>
    <s v="Matthew Cross"/>
    <n v="20"/>
    <s v="F"/>
    <x v="0"/>
    <n v="55916"/>
    <d v="2017-10-30T00:00:00"/>
    <x v="380"/>
    <x v="0"/>
    <n v="37"/>
    <s v="Above 50,000"/>
    <s v="Average"/>
    <s v="True"/>
    <s v="False"/>
    <s v=" from Marketing Department"/>
    <n v="5859403"/>
    <n v="7532860"/>
    <n v="180"/>
    <n v="97"/>
    <n v="55350.020304568527"/>
    <n v="25843.824817518249"/>
    <n v="79673"/>
    <n v="20"/>
    <n v="55916"/>
    <s v="#SPILL!"/>
    <m/>
  </r>
  <r>
    <n v="1"/>
    <s v="Lisa Short"/>
    <n v="53"/>
    <s v="M"/>
    <x v="1"/>
    <n v="49117"/>
    <d v="2018-12-14T00:00:00"/>
    <x v="381"/>
    <x v="3"/>
    <n v="41"/>
    <s v="Below 50,000"/>
    <s v="good"/>
    <s v="False"/>
    <s v="False"/>
    <s v="Not From Marketing Department"/>
    <n v="6058919"/>
    <n v="7532860"/>
    <n v="180"/>
    <n v="97"/>
    <n v="55350.020304568527"/>
    <n v="25843.824817518249"/>
    <n v="79673"/>
    <n v="20"/>
    <n v="49117"/>
    <s v="#SPILL!"/>
    <m/>
  </r>
  <r>
    <n v="1"/>
    <s v="Aaron Rodriguez"/>
    <n v="21"/>
    <s v="F"/>
    <x v="1"/>
    <n v="31313"/>
    <d v="2018-10-06T00:00:00"/>
    <x v="382"/>
    <x v="2"/>
    <n v="33"/>
    <s v="Below 50,000"/>
    <s v="Average"/>
    <s v="False"/>
    <s v="False"/>
    <s v="Not From Marketing Department"/>
    <n v="6054304"/>
    <n v="7532860"/>
    <n v="180"/>
    <n v="97"/>
    <n v="55350.020304568527"/>
    <n v="25843.824817518249"/>
    <n v="79673"/>
    <n v="20"/>
    <n v="31313"/>
    <s v="#SPILL!"/>
    <m/>
  </r>
  <r>
    <n v="1"/>
    <s v="Kimberly Jones"/>
    <n v="55"/>
    <s v="F"/>
    <x v="1"/>
    <n v="67923"/>
    <d v="2015-01-31T00:00:00"/>
    <x v="383"/>
    <x v="1"/>
    <n v="28"/>
    <s v="Above 50,000"/>
    <s v="Poor"/>
    <s v="False"/>
    <s v="True"/>
    <s v="Not From Marketing Department"/>
    <n v="5983762"/>
    <n v="7532860"/>
    <n v="180"/>
    <n v="97"/>
    <n v="55350.020304568527"/>
    <n v="25843.824817518249"/>
    <n v="79673"/>
    <n v="20"/>
    <n v="67923"/>
    <s v="#SPILL!"/>
    <m/>
  </r>
  <r>
    <n v="1"/>
    <s v="Michael Kent"/>
    <n v="31"/>
    <s v="M"/>
    <x v="1"/>
    <n v="79647"/>
    <d v="2017-06-01T00:00:00"/>
    <x v="384"/>
    <x v="2"/>
    <n v="39"/>
    <s v="Above 50,000"/>
    <s v="Average"/>
    <s v="False"/>
    <s v="True"/>
    <s v="Not From Marketing Department"/>
    <n v="5653741"/>
    <n v="7532860"/>
    <n v="180"/>
    <n v="97"/>
    <n v="55350.020304568527"/>
    <n v="25843.824817518249"/>
    <n v="79673"/>
    <n v="20"/>
    <n v="79647"/>
    <s v="#SPILL!"/>
    <m/>
  </r>
  <r>
    <n v="1"/>
    <s v="Megan Chapman"/>
    <n v="26"/>
    <s v="F"/>
    <x v="1"/>
    <n v="32754"/>
    <d v="2022-09-11T00:00:00"/>
    <x v="385"/>
    <x v="3"/>
    <n v="26"/>
    <s v="Below 50,000"/>
    <s v="Poor"/>
    <s v="False"/>
    <s v="False"/>
    <s v="Not From Marketing Department"/>
    <n v="5984017"/>
    <n v="7532860"/>
    <n v="180"/>
    <n v="97"/>
    <n v="55350.020304568527"/>
    <n v="25843.824817518249"/>
    <n v="79673"/>
    <n v="20"/>
    <n v="32754"/>
    <s v="#SPILL!"/>
    <m/>
  </r>
  <r>
    <n v="1"/>
    <s v="Robert Jones"/>
    <n v="37"/>
    <s v="M"/>
    <x v="3"/>
    <n v="69760"/>
    <d v="2017-02-07T00:00:00"/>
    <x v="386"/>
    <x v="1"/>
    <n v="45"/>
    <s v="Above 50,000"/>
    <s v="good"/>
    <s v="False"/>
    <s v="True"/>
    <s v="Not From Marketing Department"/>
    <n v="5784407"/>
    <n v="7532860"/>
    <n v="180"/>
    <n v="97"/>
    <n v="55350.020304568527"/>
    <n v="25843.824817518249"/>
    <n v="79673"/>
    <n v="20"/>
    <n v="69760"/>
    <s v="#SPILL!"/>
    <m/>
  </r>
  <r>
    <n v="1"/>
    <s v="Andrew Myers"/>
    <n v="40"/>
    <s v="M"/>
    <x v="3"/>
    <n v="54004"/>
    <d v="2017-09-10T00:00:00"/>
    <x v="387"/>
    <x v="0"/>
    <n v="49"/>
    <s v="Above 50,000"/>
    <s v="good"/>
    <s v="True"/>
    <s v="False"/>
    <s v="Not From Marketing Department"/>
    <n v="6007051"/>
    <n v="7532860"/>
    <n v="180"/>
    <n v="97"/>
    <n v="55350.020304568527"/>
    <n v="25843.824817518249"/>
    <n v="79673"/>
    <n v="20"/>
    <n v="54004"/>
    <s v="#SPILL!"/>
    <m/>
  </r>
  <r>
    <n v="1"/>
    <s v="Bill Kelly"/>
    <n v="40"/>
    <s v="M"/>
    <x v="2"/>
    <n v="75329"/>
    <d v="2017-04-15T00:00:00"/>
    <x v="388"/>
    <x v="0"/>
    <n v="21"/>
    <s v="Above 50,000"/>
    <s v="Poor"/>
    <s v="True"/>
    <s v="True"/>
    <s v="Not From Marketing Department"/>
    <n v="5650210"/>
    <n v="7532860"/>
    <n v="180"/>
    <n v="97"/>
    <n v="55350.020304568527"/>
    <n v="25843.824817518249"/>
    <n v="79673"/>
    <n v="20"/>
    <n v="75329"/>
    <s v="#SPILL!"/>
    <m/>
  </r>
  <r>
    <n v="1"/>
    <s v="Karen Tyler"/>
    <n v="29"/>
    <s v="F"/>
    <x v="1"/>
    <n v="73421"/>
    <d v="2018-02-17T00:00:00"/>
    <x v="389"/>
    <x v="1"/>
    <n v="31"/>
    <s v="Above 50,000"/>
    <s v="Average"/>
    <s v="False"/>
    <s v="True"/>
    <s v="Not From Marketing Department"/>
    <n v="5818772"/>
    <n v="7532860"/>
    <n v="180"/>
    <n v="97"/>
    <n v="55350.020304568527"/>
    <n v="25843.824817518249"/>
    <n v="79673"/>
    <n v="20"/>
    <n v="73421"/>
    <s v="#SPILL!"/>
    <m/>
  </r>
  <r>
    <n v="1"/>
    <s v="Kimberly Decker"/>
    <n v="22"/>
    <s v="F"/>
    <x v="4"/>
    <n v="30283"/>
    <d v="2017-04-28T00:00:00"/>
    <x v="390"/>
    <x v="3"/>
    <n v="22"/>
    <s v="Below 50,000"/>
    <s v="Poor"/>
    <s v="False"/>
    <s v="True"/>
    <s v="Not From Marketing Department"/>
    <n v="5650527"/>
    <n v="7532860"/>
    <n v="180"/>
    <n v="97"/>
    <n v="55350.020304568527"/>
    <n v="25843.824817518249"/>
    <n v="79673"/>
    <n v="20"/>
    <n v="30283"/>
    <s v="#SPILL!"/>
    <m/>
  </r>
  <r>
    <n v="1"/>
    <s v="Amy Simon"/>
    <n v="25"/>
    <s v="M"/>
    <x v="3"/>
    <n v="72123"/>
    <d v="2023-05-04T00:00:00"/>
    <x v="391"/>
    <x v="3"/>
    <n v="34"/>
    <s v="Above 50,000"/>
    <s v="Average"/>
    <s v="False"/>
    <s v="True"/>
    <s v="Not From Marketing Department"/>
    <n v="5894543"/>
    <n v="7532860"/>
    <n v="180"/>
    <n v="97"/>
    <n v="55350.020304568527"/>
    <n v="25843.824817518249"/>
    <n v="79673"/>
    <n v="20"/>
    <n v="72123"/>
    <s v="#SPILL!"/>
    <m/>
  </r>
  <r>
    <n v="1"/>
    <s v="Calvin Jones"/>
    <n v="53"/>
    <s v="M"/>
    <x v="1"/>
    <n v="42147"/>
    <d v="2015-09-27T00:00:00"/>
    <x v="392"/>
    <x v="3"/>
    <n v="24"/>
    <s v="Below 50,000"/>
    <s v="Poor"/>
    <s v="False"/>
    <s v="False"/>
    <s v="Not From Marketing Department"/>
    <n v="5954967"/>
    <n v="7532860"/>
    <n v="180"/>
    <n v="97"/>
    <n v="55350.020304568527"/>
    <n v="25843.824817518249"/>
    <n v="79673"/>
    <n v="20"/>
    <n v="42147"/>
    <s v="#SPILL!"/>
    <m/>
  </r>
  <r>
    <n v="1"/>
    <s v="Amber Johnson"/>
    <n v="38"/>
    <s v="M"/>
    <x v="1"/>
    <n v="46834"/>
    <d v="2018-10-07T00:00:00"/>
    <x v="393"/>
    <x v="0"/>
    <n v="44"/>
    <s v="Below 50,000"/>
    <s v="good"/>
    <s v="False"/>
    <s v="False"/>
    <s v="Not From Marketing Department"/>
    <n v="5846148"/>
    <n v="7532860"/>
    <n v="180"/>
    <n v="97"/>
    <n v="55350.020304568527"/>
    <n v="25843.824817518249"/>
    <n v="79673"/>
    <n v="20"/>
    <n v="46834"/>
    <s v="#SPILL!"/>
    <m/>
  </r>
  <r>
    <n v="1"/>
    <s v="Crystal Burch"/>
    <n v="38"/>
    <s v="M"/>
    <x v="4"/>
    <n v="73173"/>
    <d v="2016-10-14T00:00:00"/>
    <x v="394"/>
    <x v="1"/>
    <n v="45"/>
    <s v="Above 50,000"/>
    <s v="good"/>
    <s v="False"/>
    <s v="True"/>
    <s v="Not From Marketing Department"/>
    <n v="5734328"/>
    <n v="7532860"/>
    <n v="180"/>
    <n v="97"/>
    <n v="55350.020304568527"/>
    <n v="25843.824817518249"/>
    <n v="79673"/>
    <n v="20"/>
    <n v="73173"/>
    <s v="#SPILL!"/>
    <m/>
  </r>
  <r>
    <n v="1"/>
    <s v="Patrick Powers"/>
    <n v="26"/>
    <s v="F"/>
    <x v="0"/>
    <n v="46135"/>
    <d v="2015-07-05T00:00:00"/>
    <x v="395"/>
    <x v="2"/>
    <n v="44"/>
    <s v="Below 50,000"/>
    <s v="good"/>
    <s v="False"/>
    <s v="False"/>
    <s v=" from Marketing Department"/>
    <n v="6054142"/>
    <n v="7532860"/>
    <n v="180"/>
    <n v="97"/>
    <n v="55350.020304568527"/>
    <n v="25843.824817518249"/>
    <n v="79673"/>
    <n v="20"/>
    <n v="46135"/>
    <s v="#SPILL!"/>
    <m/>
  </r>
  <r>
    <n v="1"/>
    <s v="Olivia Perez"/>
    <n v="44"/>
    <s v="F"/>
    <x v="3"/>
    <n v="41143"/>
    <d v="2020-09-06T00:00:00"/>
    <x v="396"/>
    <x v="1"/>
    <n v="41"/>
    <s v="Below 50,000"/>
    <s v="good"/>
    <s v="False"/>
    <s v="False"/>
    <s v="Not From Marketing Department"/>
    <n v="5852941"/>
    <n v="7532860"/>
    <n v="180"/>
    <n v="97"/>
    <n v="55350.020304568527"/>
    <n v="25843.824817518249"/>
    <n v="79673"/>
    <n v="20"/>
    <n v="41143"/>
    <s v="#SPILL!"/>
    <m/>
  </r>
  <r>
    <n v="1"/>
    <s v="Thomas Skinner"/>
    <n v="56"/>
    <s v="M"/>
    <x v="4"/>
    <n v="57419"/>
    <d v="2020-05-23T00:00:00"/>
    <x v="397"/>
    <x v="3"/>
    <n v="28"/>
    <s v="Above 50,000"/>
    <s v="Poor"/>
    <s v="False"/>
    <s v="True"/>
    <s v="Not From Marketing Department"/>
    <n v="5736757"/>
    <n v="7532860"/>
    <n v="180"/>
    <n v="97"/>
    <n v="55350.020304568527"/>
    <n v="25843.824817518249"/>
    <n v="79673"/>
    <n v="20"/>
    <n v="57419"/>
    <s v="#SPILL!"/>
    <m/>
  </r>
  <r>
    <n v="1"/>
    <s v="Miranda Reynolds"/>
    <n v="26"/>
    <s v="M"/>
    <x v="4"/>
    <n v="39155"/>
    <d v="2015-10-02T00:00:00"/>
    <x v="398"/>
    <x v="3"/>
    <n v="50"/>
    <s v="Below 50,000"/>
    <s v="Excellent"/>
    <s v="False"/>
    <s v="True"/>
    <s v="Not From Marketing Department"/>
    <n v="5896779"/>
    <n v="7532860"/>
    <n v="180"/>
    <n v="97"/>
    <n v="55350.020304568527"/>
    <n v="25843.824817518249"/>
    <n v="79673"/>
    <n v="20"/>
    <n v="39155"/>
    <s v="#SPILL!"/>
    <m/>
  </r>
  <r>
    <n v="1"/>
    <s v="Megan Wells"/>
    <n v="57"/>
    <s v="F"/>
    <x v="3"/>
    <n v="79481"/>
    <d v="2016-08-04T00:00:00"/>
    <x v="399"/>
    <x v="2"/>
    <n v="31"/>
    <s v="Above 50,000"/>
    <s v="Average"/>
    <s v="False"/>
    <s v="True"/>
    <s v="Not From Marketing Department"/>
    <n v="6059843"/>
    <n v="7532860"/>
    <n v="180"/>
    <n v="97"/>
    <n v="55350.020304568527"/>
    <n v="25843.824817518249"/>
    <n v="79673"/>
    <n v="20"/>
    <n v="79481"/>
    <s v="#SPILL!"/>
    <m/>
  </r>
  <r>
    <n v="1"/>
    <s v="Christopher Jackson"/>
    <n v="41"/>
    <s v="M"/>
    <x v="1"/>
    <n v="31392"/>
    <d v="2020-11-20T00:00:00"/>
    <x v="400"/>
    <x v="3"/>
    <n v="52"/>
    <s v="Below 50,000"/>
    <s v="Excellent"/>
    <s v="False"/>
    <s v="False"/>
    <s v="Not From Marketing Department"/>
    <n v="5568183"/>
    <n v="7532860"/>
    <n v="180"/>
    <n v="97"/>
    <n v="55350.020304568527"/>
    <n v="25843.824817518249"/>
    <n v="79673"/>
    <n v="20"/>
    <n v="31392"/>
    <s v="#SPILL!"/>
    <m/>
  </r>
  <r>
    <n v="1"/>
    <s v="Donna Taylor"/>
    <n v="44"/>
    <s v="M"/>
    <x v="0"/>
    <n v="64763"/>
    <d v="2018-12-27T00:00:00"/>
    <x v="394"/>
    <x v="3"/>
    <n v="59"/>
    <s v="Above 50,000"/>
    <s v="Excellent"/>
    <s v="False"/>
    <s v="True"/>
    <s v=" from Marketing Department"/>
    <n v="5935543"/>
    <n v="7532860"/>
    <n v="180"/>
    <n v="97"/>
    <n v="55350.020304568527"/>
    <n v="25843.824817518249"/>
    <n v="79673"/>
    <n v="20"/>
    <n v="64763"/>
    <s v="#SPILL!"/>
    <m/>
  </r>
  <r>
    <n v="1"/>
    <s v="Veronica Rivera"/>
    <n v="39"/>
    <s v="M"/>
    <x v="0"/>
    <n v="61157"/>
    <d v="2018-08-05T00:00:00"/>
    <x v="401"/>
    <x v="2"/>
    <n v="36"/>
    <s v="Above 50,000"/>
    <s v="Average"/>
    <s v="False"/>
    <s v="True"/>
    <s v=" from Marketing Department"/>
    <n v="5583361"/>
    <n v="7532860"/>
    <n v="180"/>
    <n v="97"/>
    <n v="55350.020304568527"/>
    <n v="25843.824817518249"/>
    <n v="79673"/>
    <n v="20"/>
    <n v="61157"/>
    <s v="#SPILL!"/>
    <m/>
  </r>
  <r>
    <n v="1"/>
    <s v="Rickey Nelson"/>
    <n v="51"/>
    <s v="F"/>
    <x v="2"/>
    <n v="49443"/>
    <d v="2022-07-26T00:00:00"/>
    <x v="402"/>
    <x v="0"/>
    <n v="31"/>
    <s v="Below 50,000"/>
    <s v="Average"/>
    <s v="False"/>
    <s v="False"/>
    <s v="Not From Marketing Department"/>
    <n v="5813928"/>
    <n v="7532860"/>
    <n v="180"/>
    <n v="97"/>
    <n v="55350.020304568527"/>
    <n v="25843.824817518249"/>
    <n v="79673"/>
    <n v="20"/>
    <n v="49443"/>
    <s v="#SPILL!"/>
    <m/>
  </r>
  <r>
    <n v="1"/>
    <s v="Roger Watson"/>
    <n v="58"/>
    <s v="F"/>
    <x v="0"/>
    <n v="68480"/>
    <d v="2016-10-12T00:00:00"/>
    <x v="403"/>
    <x v="1"/>
    <n v="43"/>
    <s v="Above 50,000"/>
    <s v="good"/>
    <s v="False"/>
    <s v="True"/>
    <s v=" from Marketing Department"/>
    <n v="5706922"/>
    <n v="7532860"/>
    <n v="180"/>
    <n v="97"/>
    <n v="55350.020304568527"/>
    <n v="25843.824817518249"/>
    <n v="79673"/>
    <n v="20"/>
    <n v="68480"/>
    <s v="#SPILL!"/>
    <m/>
  </r>
  <r>
    <n v="1"/>
    <s v="Lisa Lopez"/>
    <n v="48"/>
    <s v="M"/>
    <x v="2"/>
    <n v="54087"/>
    <d v="2024-01-21T00:00:00"/>
    <x v="404"/>
    <x v="0"/>
    <n v="48"/>
    <s v="Above 50,000"/>
    <s v="good"/>
    <s v="True"/>
    <s v="False"/>
    <s v="Not From Marketing Department"/>
    <n v="5711790"/>
    <n v="7532860"/>
    <n v="180"/>
    <n v="97"/>
    <n v="55350.020304568527"/>
    <n v="25843.824817518249"/>
    <n v="79673"/>
    <n v="20"/>
    <n v="54087"/>
    <s v="#SPILL!"/>
    <m/>
  </r>
  <r>
    <n v="1"/>
    <s v="Whitney Turner"/>
    <n v="55"/>
    <s v="M"/>
    <x v="2"/>
    <n v="37145"/>
    <d v="2015-11-11T00:00:00"/>
    <x v="405"/>
    <x v="1"/>
    <n v="58"/>
    <s v="Below 50,000"/>
    <s v="Excellent"/>
    <s v="False"/>
    <s v="False"/>
    <s v="Not From Marketing Department"/>
    <n v="5622382"/>
    <n v="7532860"/>
    <n v="180"/>
    <n v="97"/>
    <n v="55350.020304568527"/>
    <n v="25843.824817518249"/>
    <n v="79673"/>
    <n v="20"/>
    <n v="37145"/>
    <s v="#SPILL!"/>
    <m/>
  </r>
  <r>
    <n v="1"/>
    <s v="Christopher Clarke"/>
    <n v="58"/>
    <s v="M"/>
    <x v="0"/>
    <n v="64477"/>
    <d v="2020-03-22T00:00:00"/>
    <x v="406"/>
    <x v="0"/>
    <n v="34"/>
    <s v="Above 50,000"/>
    <s v="Average"/>
    <s v="True"/>
    <s v="True"/>
    <s v=" from Marketing Department"/>
    <n v="5684999"/>
    <n v="7532860"/>
    <n v="180"/>
    <n v="97"/>
    <n v="55350.020304568527"/>
    <n v="25843.824817518249"/>
    <n v="79673"/>
    <n v="20"/>
    <n v="64477"/>
    <s v="#SPILL!"/>
    <m/>
  </r>
  <r>
    <n v="1"/>
    <s v="Zachary Mason"/>
    <n v="30"/>
    <s v="M"/>
    <x v="3"/>
    <n v="42008"/>
    <d v="2019-01-26T00:00:00"/>
    <x v="407"/>
    <x v="1"/>
    <n v="39"/>
    <s v="Below 50,000"/>
    <s v="Average"/>
    <s v="False"/>
    <s v="False"/>
    <s v="Not From Marketing Department"/>
    <n v="5855328"/>
    <n v="7532860"/>
    <n v="180"/>
    <n v="97"/>
    <n v="55350.020304568527"/>
    <n v="25843.824817518249"/>
    <n v="79673"/>
    <n v="20"/>
    <n v="42008"/>
    <s v="#SPILL!"/>
    <m/>
  </r>
  <r>
    <n v="1"/>
    <s v="Brandon Jackson"/>
    <n v="24"/>
    <s v="M"/>
    <x v="4"/>
    <n v="47359"/>
    <d v="2014-07-22T00:00:00"/>
    <x v="408"/>
    <x v="0"/>
    <n v="29"/>
    <s v="Below 50,000"/>
    <s v="Poor"/>
    <s v="True"/>
    <s v="True"/>
    <s v="Not From Marketing Department"/>
    <n v="5728096"/>
    <n v="7532860"/>
    <n v="180"/>
    <n v="97"/>
    <n v="55350.020304568527"/>
    <n v="25843.824817518249"/>
    <n v="79673"/>
    <n v="20"/>
    <n v="47359"/>
    <s v="#SPILL!"/>
    <m/>
  </r>
  <r>
    <n v="1"/>
    <s v="Stephanie Jones"/>
    <n v="57"/>
    <s v="F"/>
    <x v="1"/>
    <n v="61444"/>
    <d v="2024-05-06T00:00:00"/>
    <x v="409"/>
    <x v="2"/>
    <n v="44"/>
    <s v="Above 50,000"/>
    <s v="good"/>
    <s v="False"/>
    <s v="True"/>
    <s v="Not From Marketing Department"/>
    <n v="5484512"/>
    <n v="7532860"/>
    <n v="180"/>
    <n v="97"/>
    <n v="55350.020304568527"/>
    <n v="25843.824817518249"/>
    <n v="79673"/>
    <n v="20"/>
    <n v="61444"/>
    <s v="#SPILL!"/>
    <m/>
  </r>
  <r>
    <n v="1"/>
    <s v="Kristin Nelson"/>
    <n v="58"/>
    <s v="F"/>
    <x v="0"/>
    <n v="71896"/>
    <d v="2015-05-20T00:00:00"/>
    <x v="410"/>
    <x v="3"/>
    <n v="36"/>
    <s v="Above 50,000"/>
    <s v="Average"/>
    <s v="False"/>
    <s v="True"/>
    <s v=" from Marketing Department"/>
    <n v="6026871"/>
    <n v="7532860"/>
    <n v="180"/>
    <n v="97"/>
    <n v="55350.020304568527"/>
    <n v="25843.824817518249"/>
    <n v="79673"/>
    <n v="20"/>
    <n v="71896"/>
    <s v="#SPILL!"/>
    <m/>
  </r>
  <r>
    <n v="1"/>
    <s v="John Burton"/>
    <n v="25"/>
    <s v="F"/>
    <x v="4"/>
    <n v="48840"/>
    <d v="2021-04-27T00:00:00"/>
    <x v="411"/>
    <x v="0"/>
    <n v="42"/>
    <s v="Below 50,000"/>
    <s v="good"/>
    <s v="True"/>
    <s v="True"/>
    <s v="Not From Marketing Department"/>
    <n v="5924244"/>
    <n v="7532860"/>
    <n v="180"/>
    <n v="97"/>
    <n v="55350.020304568527"/>
    <n v="25843.824817518249"/>
    <n v="79673"/>
    <n v="20"/>
    <n v="48840"/>
    <s v="#SPILL!"/>
    <m/>
  </r>
  <r>
    <n v="1"/>
    <s v="Mr. Alex Price"/>
    <n v="60"/>
    <s v="M"/>
    <x v="1"/>
    <n v="66426"/>
    <d v="2020-09-08T00:00:00"/>
    <x v="412"/>
    <x v="1"/>
    <n v="49"/>
    <s v="Above 50,000"/>
    <s v="good"/>
    <s v="False"/>
    <s v="True"/>
    <s v="Not From Marketing Department"/>
    <n v="5754637"/>
    <n v="7532860"/>
    <n v="180"/>
    <n v="97"/>
    <n v="55350.020304568527"/>
    <n v="25843.824817518249"/>
    <n v="79673"/>
    <n v="20"/>
    <n v="66426"/>
    <s v="#SPILL!"/>
    <m/>
  </r>
  <r>
    <n v="1"/>
    <s v="Christopher Hernandez"/>
    <n v="38"/>
    <s v="M"/>
    <x v="1"/>
    <n v="33288"/>
    <d v="2015-02-25T00:00:00"/>
    <x v="413"/>
    <x v="2"/>
    <n v="28"/>
    <s v="Below 50,000"/>
    <s v="Poor"/>
    <s v="False"/>
    <s v="False"/>
    <s v="Not From Marketing Department"/>
    <n v="5639978"/>
    <n v="7532860"/>
    <n v="180"/>
    <n v="97"/>
    <n v="55350.020304568527"/>
    <n v="25843.824817518249"/>
    <n v="79673"/>
    <n v="20"/>
    <n v="33288"/>
    <s v="#SPILL!"/>
    <m/>
  </r>
  <r>
    <n v="1"/>
    <s v="Matthew Francis"/>
    <n v="59"/>
    <s v="M"/>
    <x v="1"/>
    <n v="75136"/>
    <d v="2017-07-20T00:00:00"/>
    <x v="414"/>
    <x v="1"/>
    <n v="26"/>
    <s v="Above 50,000"/>
    <s v="Poor"/>
    <s v="False"/>
    <s v="True"/>
    <s v="Not From Marketing Department"/>
    <n v="5578959"/>
    <n v="7532860"/>
    <n v="180"/>
    <n v="97"/>
    <n v="55350.020304568527"/>
    <n v="25843.824817518249"/>
    <n v="79673"/>
    <n v="20"/>
    <n v="75136"/>
    <s v="#SPILL!"/>
    <m/>
  </r>
  <r>
    <n v="1"/>
    <s v="Jack Drake"/>
    <n v="43"/>
    <s v="F"/>
    <x v="2"/>
    <n v="57320"/>
    <d v="2023-01-14T00:00:00"/>
    <x v="415"/>
    <x v="2"/>
    <n v="42"/>
    <s v="Above 50,000"/>
    <s v="good"/>
    <s v="False"/>
    <s v="False"/>
    <s v="Not From Marketing Department"/>
    <n v="5820021"/>
    <n v="7532860"/>
    <n v="180"/>
    <n v="97"/>
    <n v="55350.020304568527"/>
    <n v="25843.824817518249"/>
    <n v="79673"/>
    <n v="20"/>
    <n v="57320"/>
    <s v="#SPILL!"/>
    <m/>
  </r>
  <r>
    <n v="1"/>
    <s v="Grace Reynolds"/>
    <n v="47"/>
    <s v="M"/>
    <x v="2"/>
    <n v="66086"/>
    <d v="2019-01-15T00:00:00"/>
    <x v="416"/>
    <x v="2"/>
    <n v="47"/>
    <s v="Above 50,000"/>
    <s v="good"/>
    <s v="False"/>
    <s v="True"/>
    <s v="Not From Marketing Department"/>
    <n v="5772082"/>
    <n v="7532860"/>
    <n v="180"/>
    <n v="97"/>
    <n v="55350.020304568527"/>
    <n v="25843.824817518249"/>
    <n v="79673"/>
    <n v="20"/>
    <n v="66086"/>
    <s v="#SPILL!"/>
    <m/>
  </r>
  <r>
    <n v="1"/>
    <s v="Timothy Chan"/>
    <n v="49"/>
    <s v="M"/>
    <x v="4"/>
    <n v="72010"/>
    <d v="2019-10-11T00:00:00"/>
    <x v="417"/>
    <x v="0"/>
    <n v="60"/>
    <s v="Above 50,000"/>
    <s v="Excellent"/>
    <s v="True"/>
    <s v="True"/>
    <s v="Not From Marketing Department"/>
    <n v="5739179"/>
    <n v="7532860"/>
    <n v="180"/>
    <n v="97"/>
    <n v="55350.020304568527"/>
    <n v="25843.824817518249"/>
    <n v="79673"/>
    <n v="20"/>
    <n v="72010"/>
    <s v="#SPILL!"/>
    <m/>
  </r>
  <r>
    <n v="1"/>
    <s v="Robert Wells"/>
    <n v="21"/>
    <s v="F"/>
    <x v="4"/>
    <n v="43542"/>
    <d v="2017-09-19T00:00:00"/>
    <x v="418"/>
    <x v="2"/>
    <n v="57"/>
    <s v="Below 50,000"/>
    <s v="Excellent"/>
    <s v="False"/>
    <s v="True"/>
    <s v="Not From Marketing Department"/>
    <n v="5797179"/>
    <n v="7532860"/>
    <n v="180"/>
    <n v="97"/>
    <n v="55350.020304568527"/>
    <n v="25843.824817518249"/>
    <n v="79673"/>
    <n v="20"/>
    <n v="43542"/>
    <s v="#SPILL!"/>
    <m/>
  </r>
  <r>
    <n v="1"/>
    <s v="Darius Parrish"/>
    <n v="30"/>
    <s v="M"/>
    <x v="4"/>
    <n v="52485"/>
    <d v="2020-01-05T00:00:00"/>
    <x v="419"/>
    <x v="3"/>
    <n v="55"/>
    <s v="Above 50,000"/>
    <s v="Excellent"/>
    <s v="False"/>
    <s v="True"/>
    <s v="Not From Marketing Department"/>
    <n v="5594748"/>
    <n v="7532860"/>
    <n v="180"/>
    <n v="97"/>
    <n v="55350.020304568527"/>
    <n v="25843.824817518249"/>
    <n v="79673"/>
    <n v="20"/>
    <n v="52485"/>
    <s v="#SPILL!"/>
    <m/>
  </r>
  <r>
    <n v="1"/>
    <s v="Stephen Anderson"/>
    <n v="21"/>
    <s v="F"/>
    <x v="1"/>
    <n v="35490"/>
    <d v="2017-02-03T00:00:00"/>
    <x v="420"/>
    <x v="2"/>
    <n v="29"/>
    <s v="Below 50,000"/>
    <s v="Poor"/>
    <s v="False"/>
    <s v="False"/>
    <s v="Not From Marketing Department"/>
    <n v="5467871"/>
    <n v="7532860"/>
    <n v="180"/>
    <n v="97"/>
    <n v="55350.020304568527"/>
    <n v="25843.824817518249"/>
    <n v="79673"/>
    <n v="20"/>
    <n v="35490"/>
    <s v="#SPILL!"/>
    <m/>
  </r>
  <r>
    <n v="1"/>
    <s v="Tina Gomez"/>
    <n v="31"/>
    <s v="F"/>
    <x v="4"/>
    <n v="63528"/>
    <d v="2014-11-23T00:00:00"/>
    <x v="421"/>
    <x v="1"/>
    <n v="24"/>
    <s v="Above 50,000"/>
    <s v="Poor"/>
    <s v="False"/>
    <s v="True"/>
    <s v="Not From Marketing Department"/>
    <n v="5555847"/>
    <n v="7532860"/>
    <n v="180"/>
    <n v="97"/>
    <n v="55350.020304568527"/>
    <n v="25843.824817518249"/>
    <n v="79673"/>
    <n v="20"/>
    <n v="63528"/>
    <s v="#SPILL!"/>
    <m/>
  </r>
  <r>
    <n v="1"/>
    <s v="Marilyn Beck"/>
    <n v="35"/>
    <s v="F"/>
    <x v="4"/>
    <n v="44093"/>
    <d v="2017-06-18T00:00:00"/>
    <x v="422"/>
    <x v="1"/>
    <n v="49"/>
    <s v="Below 50,000"/>
    <s v="good"/>
    <s v="False"/>
    <s v="True"/>
    <s v="Not From Marketing Department"/>
    <n v="5689459"/>
    <n v="7532860"/>
    <n v="180"/>
    <n v="97"/>
    <n v="55350.020304568527"/>
    <n v="25843.824817518249"/>
    <n v="79673"/>
    <n v="20"/>
    <n v="44093"/>
    <s v="#SPILL!"/>
    <m/>
  </r>
  <r>
    <n v="1"/>
    <s v="Scott Garrett"/>
    <n v="46"/>
    <s v="F"/>
    <x v="2"/>
    <n v="79846"/>
    <d v="2019-12-27T00:00:00"/>
    <x v="423"/>
    <x v="0"/>
    <n v="26"/>
    <s v="Above 50,000"/>
    <s v="Poor"/>
    <s v="True"/>
    <s v="True"/>
    <s v="Not From Marketing Department"/>
    <n v="5645664"/>
    <n v="7532860"/>
    <n v="180"/>
    <n v="97"/>
    <n v="55350.020304568527"/>
    <n v="25843.824817518249"/>
    <n v="79673"/>
    <n v="20"/>
    <n v="79846"/>
    <s v="#SPILL!"/>
    <m/>
  </r>
  <r>
    <n v="1"/>
    <s v="Vincent Riddle"/>
    <n v="22"/>
    <s v="F"/>
    <x v="4"/>
    <n v="35656"/>
    <d v="2015-06-11T00:00:00"/>
    <x v="424"/>
    <x v="2"/>
    <n v="22"/>
    <s v="Below 50,000"/>
    <s v="Poor"/>
    <s v="False"/>
    <s v="True"/>
    <s v="Not From Marketing Department"/>
    <n v="5999877"/>
    <n v="7532860"/>
    <n v="180"/>
    <n v="97"/>
    <n v="55350.020304568527"/>
    <n v="25843.824817518249"/>
    <n v="79673"/>
    <n v="20"/>
    <n v="35656"/>
    <s v="#SPILL!"/>
    <m/>
  </r>
  <r>
    <n v="1"/>
    <s v="Lisa Roberts"/>
    <n v="26"/>
    <s v="M"/>
    <x v="3"/>
    <n v="40122"/>
    <d v="2022-02-02T00:00:00"/>
    <x v="425"/>
    <x v="0"/>
    <n v="40"/>
    <s v="Below 50,000"/>
    <s v="good"/>
    <s v="True"/>
    <s v="False"/>
    <s v="Not From Marketing Department"/>
    <n v="5485750"/>
    <n v="7532860"/>
    <n v="180"/>
    <n v="97"/>
    <n v="55350.020304568527"/>
    <n v="25843.824817518249"/>
    <n v="79673"/>
    <n v="20"/>
    <n v="40122"/>
    <s v="#SPILL!"/>
    <m/>
  </r>
  <r>
    <n v="1"/>
    <s v="Oscar Gardner"/>
    <n v="48"/>
    <s v="F"/>
    <x v="0"/>
    <n v="60322"/>
    <d v="2015-07-29T00:00:00"/>
    <x v="426"/>
    <x v="0"/>
    <n v="28"/>
    <s v="Above 50,000"/>
    <s v="Poor"/>
    <s v="True"/>
    <s v="True"/>
    <s v=" from Marketing Department"/>
    <n v="5708664"/>
    <n v="7532860"/>
    <n v="180"/>
    <n v="97"/>
    <n v="55350.020304568527"/>
    <n v="25843.824817518249"/>
    <n v="79673"/>
    <n v="20"/>
    <n v="60322"/>
    <s v="#SPILL!"/>
    <m/>
  </r>
  <r>
    <n v="1"/>
    <s v="Christina Cummings"/>
    <n v="56"/>
    <s v="M"/>
    <x v="0"/>
    <n v="55188"/>
    <d v="2017-01-27T00:00:00"/>
    <x v="427"/>
    <x v="1"/>
    <n v="48"/>
    <s v="Above 50,000"/>
    <s v="good"/>
    <s v="False"/>
    <s v="False"/>
    <s v=" from Marketing Department"/>
    <n v="5464603"/>
    <n v="7532860"/>
    <n v="180"/>
    <n v="97"/>
    <n v="55350.020304568527"/>
    <n v="25843.824817518249"/>
    <n v="79673"/>
    <n v="20"/>
    <n v="55188"/>
    <s v="#SPILL!"/>
    <m/>
  </r>
  <r>
    <n v="1"/>
    <s v="Carolyn Washington"/>
    <n v="52"/>
    <s v="M"/>
    <x v="1"/>
    <n v="34664"/>
    <d v="2015-05-11T00:00:00"/>
    <x v="428"/>
    <x v="1"/>
    <n v="33"/>
    <s v="Below 50,000"/>
    <s v="Average"/>
    <s v="False"/>
    <s v="False"/>
    <s v="Not From Marketing Department"/>
    <n v="5765932"/>
    <n v="7532860"/>
    <n v="180"/>
    <n v="97"/>
    <n v="55350.020304568527"/>
    <n v="25843.824817518249"/>
    <n v="79673"/>
    <n v="20"/>
    <n v="34664"/>
    <s v="#SPILL!"/>
    <m/>
  </r>
  <r>
    <n v="1"/>
    <s v="Alexis Buckley"/>
    <n v="35"/>
    <s v="F"/>
    <x v="0"/>
    <n v="30327"/>
    <d v="2020-08-03T00:00:00"/>
    <x v="429"/>
    <x v="3"/>
    <n v="40"/>
    <s v="Below 50,000"/>
    <s v="good"/>
    <s v="False"/>
    <s v="False"/>
    <s v=" from Marketing Department"/>
    <n v="5652809"/>
    <n v="7532860"/>
    <n v="180"/>
    <n v="97"/>
    <n v="55350.020304568527"/>
    <n v="25843.824817518249"/>
    <n v="79673"/>
    <n v="20"/>
    <n v="30327"/>
    <s v="#SPILL!"/>
    <m/>
  </r>
  <r>
    <n v="1"/>
    <s v="David Jones"/>
    <n v="57"/>
    <s v="F"/>
    <x v="3"/>
    <n v="31072"/>
    <d v="2022-12-01T00:00:00"/>
    <x v="430"/>
    <x v="0"/>
    <n v="44"/>
    <s v="Below 50,000"/>
    <s v="good"/>
    <s v="True"/>
    <s v="False"/>
    <s v="Not From Marketing Department"/>
    <n v="5570946"/>
    <n v="7532860"/>
    <n v="180"/>
    <n v="97"/>
    <n v="55350.020304568527"/>
    <n v="25843.824817518249"/>
    <n v="79673"/>
    <n v="20"/>
    <n v="31072"/>
    <s v="#SPILL!"/>
    <m/>
  </r>
  <r>
    <n v="1"/>
    <s v="Karen Jimenez"/>
    <n v="46"/>
    <s v="F"/>
    <x v="4"/>
    <n v="38105"/>
    <d v="2015-03-27T00:00:00"/>
    <x v="431"/>
    <x v="1"/>
    <n v="39"/>
    <s v="Below 50,000"/>
    <s v="Average"/>
    <s v="False"/>
    <s v="True"/>
    <s v="Not From Marketing Department"/>
    <n v="5608063"/>
    <n v="7532860"/>
    <n v="180"/>
    <n v="97"/>
    <n v="55350.020304568527"/>
    <n v="25843.824817518249"/>
    <n v="79673"/>
    <n v="20"/>
    <n v="38105"/>
    <s v="#SPILL!"/>
    <m/>
  </r>
  <r>
    <n v="1"/>
    <s v="Frederick Rodriguez"/>
    <n v="41"/>
    <s v="M"/>
    <x v="4"/>
    <n v="42390"/>
    <d v="2017-04-06T00:00:00"/>
    <x v="432"/>
    <x v="1"/>
    <n v="25"/>
    <s v="Below 50,000"/>
    <s v="Poor"/>
    <s v="False"/>
    <s v="True"/>
    <s v="Not From Marketing Department"/>
    <n v="5610152"/>
    <n v="7532860"/>
    <n v="180"/>
    <n v="97"/>
    <n v="55350.020304568527"/>
    <n v="25843.824817518249"/>
    <n v="79673"/>
    <n v="20"/>
    <n v="42390"/>
    <s v="#SPILL!"/>
    <m/>
  </r>
  <r>
    <n v="1"/>
    <s v="Chad Mcmillan"/>
    <n v="29"/>
    <s v="F"/>
    <x v="3"/>
    <n v="78174"/>
    <d v="2019-04-05T00:00:00"/>
    <x v="433"/>
    <x v="2"/>
    <n v="29"/>
    <s v="Above 50,000"/>
    <s v="Poor"/>
    <s v="False"/>
    <s v="True"/>
    <s v="Not From Marketing Department"/>
    <n v="5527951"/>
    <n v="7532860"/>
    <n v="180"/>
    <n v="97"/>
    <n v="55350.020304568527"/>
    <n v="25843.824817518249"/>
    <n v="79673"/>
    <n v="20"/>
    <n v="78174"/>
    <s v="#SPILL!"/>
    <m/>
  </r>
  <r>
    <n v="1"/>
    <s v="Nicholas Hawkins"/>
    <n v="38"/>
    <s v="M"/>
    <x v="3"/>
    <n v="77677"/>
    <d v="2019-11-29T00:00:00"/>
    <x v="434"/>
    <x v="1"/>
    <n v="56"/>
    <s v="Above 50,000"/>
    <s v="Excellent"/>
    <s v="False"/>
    <s v="True"/>
    <s v="Not From Marketing Department"/>
    <n v="5520712"/>
    <n v="7532860"/>
    <n v="180"/>
    <n v="97"/>
    <n v="55350.020304568527"/>
    <n v="25843.824817518249"/>
    <n v="79673"/>
    <n v="20"/>
    <n v="77677"/>
    <s v="#SPILL!"/>
    <m/>
  </r>
  <r>
    <n v="1"/>
    <s v="Rita Frazier"/>
    <n v="50"/>
    <s v="M"/>
    <x v="3"/>
    <n v="43001"/>
    <d v="2023-05-20T00:00:00"/>
    <x v="435"/>
    <x v="3"/>
    <n v="50"/>
    <s v="Below 50,000"/>
    <s v="Excellent"/>
    <s v="False"/>
    <s v="False"/>
    <s v="Not From Marketing Department"/>
    <n v="5749500"/>
    <n v="7532860"/>
    <n v="180"/>
    <n v="97"/>
    <n v="55350.020304568527"/>
    <n v="25843.824817518249"/>
    <n v="79673"/>
    <n v="20"/>
    <n v="43001"/>
    <s v="#SPILL!"/>
    <m/>
  </r>
  <r>
    <n v="1"/>
    <s v="Roberta Dixon"/>
    <n v="51"/>
    <s v="F"/>
    <x v="3"/>
    <n v="42415"/>
    <d v="2020-01-23T00:00:00"/>
    <x v="436"/>
    <x v="1"/>
    <n v="54"/>
    <s v="Below 50,000"/>
    <s v="Excellent"/>
    <s v="False"/>
    <s v="False"/>
    <s v="Not From Marketing Department"/>
    <n v="5635048"/>
    <n v="7532860"/>
    <n v="180"/>
    <n v="97"/>
    <n v="55350.020304568527"/>
    <n v="25843.824817518249"/>
    <n v="79673"/>
    <n v="20"/>
    <n v="42415"/>
    <s v="#SPILL!"/>
    <m/>
  </r>
  <r>
    <n v="1"/>
    <s v="Paul May"/>
    <n v="31"/>
    <s v="M"/>
    <x v="3"/>
    <n v="61291"/>
    <d v="2021-03-18T00:00:00"/>
    <x v="437"/>
    <x v="0"/>
    <n v="23"/>
    <s v="Above 50,000"/>
    <s v="Poor"/>
    <s v="True"/>
    <s v="True"/>
    <s v="Not From Marketing Department"/>
    <n v="5498239"/>
    <n v="7532860"/>
    <n v="180"/>
    <n v="97"/>
    <n v="55350.020304568527"/>
    <n v="25843.824817518249"/>
    <n v="79673"/>
    <n v="20"/>
    <n v="61291"/>
    <s v="#SPILL!"/>
    <m/>
  </r>
  <r>
    <n v="1"/>
    <s v="Mark Wilkins"/>
    <n v="24"/>
    <s v="M"/>
    <x v="0"/>
    <n v="47007"/>
    <d v="2019-01-10T00:00:00"/>
    <x v="438"/>
    <x v="3"/>
    <n v="25"/>
    <s v="Below 50,000"/>
    <s v="Poor"/>
    <s v="False"/>
    <s v="False"/>
    <s v=" from Marketing Department"/>
    <n v="5480913"/>
    <n v="7532860"/>
    <n v="180"/>
    <n v="97"/>
    <n v="55350.020304568527"/>
    <n v="25843.824817518249"/>
    <n v="79673"/>
    <n v="20"/>
    <n v="47007"/>
    <s v="#SPILL!"/>
    <m/>
  </r>
  <r>
    <n v="1"/>
    <s v="Deanna Baker"/>
    <n v="38"/>
    <s v="F"/>
    <x v="0"/>
    <n v="60706"/>
    <d v="2020-08-06T00:00:00"/>
    <x v="439"/>
    <x v="2"/>
    <n v="59"/>
    <s v="Above 50,000"/>
    <s v="Excellent"/>
    <s v="False"/>
    <s v="True"/>
    <s v=" from Marketing Department"/>
    <n v="5590369"/>
    <n v="7532860"/>
    <n v="180"/>
    <n v="97"/>
    <n v="55350.020304568527"/>
    <n v="25843.824817518249"/>
    <n v="79673"/>
    <n v="20"/>
    <n v="60706"/>
    <s v="#SPILL!"/>
    <m/>
  </r>
  <r>
    <n v="1"/>
    <s v="Jason Cannon"/>
    <n v="46"/>
    <s v="M"/>
    <x v="1"/>
    <n v="74859"/>
    <d v="2021-04-20T00:00:00"/>
    <x v="440"/>
    <x v="2"/>
    <n v="23"/>
    <s v="Above 50,000"/>
    <s v="Poor"/>
    <s v="False"/>
    <s v="True"/>
    <s v="Not From Marketing Department"/>
    <n v="5612606"/>
    <n v="7532860"/>
    <n v="180"/>
    <n v="97"/>
    <n v="55350.020304568527"/>
    <n v="25843.824817518249"/>
    <n v="79673"/>
    <n v="20"/>
    <n v="74859"/>
    <s v="#SPILL!"/>
    <m/>
  </r>
  <r>
    <n v="1"/>
    <s v="Alexander Reynolds"/>
    <n v="29"/>
    <s v="M"/>
    <x v="4"/>
    <n v="78763"/>
    <d v="2016-04-22T00:00:00"/>
    <x v="441"/>
    <x v="1"/>
    <n v="47"/>
    <s v="Above 50,000"/>
    <s v="good"/>
    <s v="False"/>
    <s v="True"/>
    <s v="Not From Marketing Department"/>
    <n v="5542563"/>
    <n v="7532860"/>
    <n v="180"/>
    <n v="97"/>
    <n v="55350.020304568527"/>
    <n v="25843.824817518249"/>
    <n v="79673"/>
    <n v="20"/>
    <n v="78763"/>
    <s v="#SPILL!"/>
    <m/>
  </r>
  <r>
    <n v="1"/>
    <s v="Deborah Riley"/>
    <n v="42"/>
    <s v="F"/>
    <x v="2"/>
    <n v="77148"/>
    <d v="2022-05-28T00:00:00"/>
    <x v="442"/>
    <x v="0"/>
    <n v="44"/>
    <s v="Above 50,000"/>
    <s v="good"/>
    <s v="False"/>
    <s v="True"/>
    <s v="Not From Marketing Department"/>
    <n v="5518114"/>
    <n v="7532860"/>
    <n v="180"/>
    <n v="97"/>
    <n v="55350.020304568527"/>
    <n v="25843.824817518249"/>
    <n v="79673"/>
    <n v="20"/>
    <n v="77148"/>
    <s v="#SPILL!"/>
    <m/>
  </r>
  <r>
    <n v="1"/>
    <s v="James Rivera"/>
    <n v="59"/>
    <s v="F"/>
    <x v="4"/>
    <n v="47690"/>
    <d v="2016-12-04T00:00:00"/>
    <x v="443"/>
    <x v="3"/>
    <n v="45"/>
    <s v="Below 50,000"/>
    <s v="good"/>
    <s v="False"/>
    <s v="True"/>
    <s v="Not From Marketing Department"/>
    <n v="5572395"/>
    <n v="7532860"/>
    <n v="180"/>
    <n v="97"/>
    <n v="55350.020304568527"/>
    <n v="25843.824817518249"/>
    <n v="79673"/>
    <n v="20"/>
    <n v="47690"/>
    <s v="#SPILL!"/>
    <m/>
  </r>
  <r>
    <n v="1"/>
    <s v="Frank Espinoza"/>
    <n v="30"/>
    <s v="M"/>
    <x v="3"/>
    <n v="46827"/>
    <d v="2016-06-21T00:00:00"/>
    <x v="444"/>
    <x v="3"/>
    <n v="35"/>
    <s v="Below 50,000"/>
    <s v="Average"/>
    <s v="False"/>
    <s v="False"/>
    <s v="Not From Marketing Department"/>
    <n v="5460189"/>
    <n v="7532860"/>
    <n v="180"/>
    <n v="97"/>
    <n v="55350.020304568527"/>
    <n v="25843.824817518249"/>
    <n v="79673"/>
    <n v="20"/>
    <n v="46827"/>
    <s v="#SPILL!"/>
    <m/>
  </r>
  <r>
    <n v="1"/>
    <s v="Madison Davis"/>
    <n v="44"/>
    <s v="M"/>
    <x v="4"/>
    <n v="53078"/>
    <d v="2019-08-08T00:00:00"/>
    <x v="445"/>
    <x v="2"/>
    <n v="52"/>
    <s v="Above 50,000"/>
    <s v="Excellent"/>
    <s v="False"/>
    <s v="True"/>
    <s v="Not From Marketing Department"/>
    <n v="5864975"/>
    <n v="7532860"/>
    <n v="180"/>
    <n v="97"/>
    <n v="55350.020304568527"/>
    <n v="25843.824817518249"/>
    <n v="79673"/>
    <n v="20"/>
    <n v="53078"/>
    <s v="#SPILL!"/>
    <m/>
  </r>
  <r>
    <n v="1"/>
    <s v="Jonathon Lopez"/>
    <n v="49"/>
    <s v="M"/>
    <x v="0"/>
    <n v="36060"/>
    <d v="2018-04-30T00:00:00"/>
    <x v="446"/>
    <x v="0"/>
    <n v="29"/>
    <s v="Below 50,000"/>
    <s v="Poor"/>
    <s v="True"/>
    <s v="False"/>
    <s v=" from Marketing Department"/>
    <n v="5569684"/>
    <n v="7532860"/>
    <n v="180"/>
    <n v="97"/>
    <n v="55350.020304568527"/>
    <n v="25843.824817518249"/>
    <n v="79673"/>
    <n v="20"/>
    <n v="36060"/>
    <s v="#SPILL!"/>
    <m/>
  </r>
  <r>
    <n v="1"/>
    <s v="Misty Miller"/>
    <n v="30"/>
    <s v="M"/>
    <x v="1"/>
    <n v="39404"/>
    <d v="2021-12-21T00:00:00"/>
    <x v="447"/>
    <x v="0"/>
    <n v="20"/>
    <s v="Below 50,000"/>
    <s v="Poor"/>
    <s v="True"/>
    <s v="False"/>
    <s v="Not From Marketing Department"/>
    <n v="5541719"/>
    <n v="7532860"/>
    <n v="180"/>
    <n v="97"/>
    <n v="55350.020304568527"/>
    <n v="25843.824817518249"/>
    <n v="79673"/>
    <n v="20"/>
    <n v="39404"/>
    <s v="#SPILL!"/>
    <m/>
  </r>
  <r>
    <n v="1"/>
    <s v="David Murphy"/>
    <n v="43"/>
    <s v="M"/>
    <x v="2"/>
    <n v="64168"/>
    <d v="2019-03-02T00:00:00"/>
    <x v="448"/>
    <x v="1"/>
    <n v="22"/>
    <s v="Above 50,000"/>
    <s v="Poor"/>
    <s v="False"/>
    <s v="True"/>
    <s v="Not From Marketing Department"/>
    <n v="5681229"/>
    <n v="7532860"/>
    <n v="180"/>
    <n v="97"/>
    <n v="55350.020304568527"/>
    <n v="25843.824817518249"/>
    <n v="79673"/>
    <n v="20"/>
    <n v="64168"/>
    <s v="#SPILL!"/>
    <m/>
  </r>
  <r>
    <n v="1"/>
    <s v="Charles Parker"/>
    <n v="29"/>
    <s v="M"/>
    <x v="2"/>
    <n v="32733"/>
    <d v="2024-02-12T00:00:00"/>
    <x v="449"/>
    <x v="0"/>
    <n v="57"/>
    <s v="Below 50,000"/>
    <s v="Excellent"/>
    <s v="True"/>
    <s v="False"/>
    <s v="Not From Marketing Department"/>
    <n v="5486852"/>
    <n v="7532860"/>
    <n v="180"/>
    <n v="97"/>
    <n v="55350.020304568527"/>
    <n v="25843.824817518249"/>
    <n v="79673"/>
    <n v="20"/>
    <n v="32733"/>
    <s v="#SPILL!"/>
    <m/>
  </r>
  <r>
    <n v="1"/>
    <s v="Christina James"/>
    <n v="47"/>
    <s v="M"/>
    <x v="2"/>
    <n v="34325"/>
    <d v="2017-07-14T00:00:00"/>
    <x v="450"/>
    <x v="1"/>
    <n v="53"/>
    <s v="Below 50,000"/>
    <s v="Excellent"/>
    <s v="False"/>
    <s v="False"/>
    <s v="Not From Marketing Department"/>
    <n v="5542344"/>
    <n v="7532860"/>
    <n v="180"/>
    <n v="97"/>
    <n v="55350.020304568527"/>
    <n v="25843.824817518249"/>
    <n v="79673"/>
    <n v="20"/>
    <n v="34325"/>
    <s v="#SPILL!"/>
    <m/>
  </r>
  <r>
    <n v="1"/>
    <s v="Joe Summers"/>
    <n v="52"/>
    <s v="M"/>
    <x v="2"/>
    <n v="53742"/>
    <d v="2016-05-13T00:00:00"/>
    <x v="451"/>
    <x v="0"/>
    <n v="58"/>
    <s v="Above 50,000"/>
    <s v="Excellent"/>
    <s v="False"/>
    <s v="False"/>
    <s v="Not From Marketing Department"/>
    <n v="5349967"/>
    <n v="7532860"/>
    <n v="180"/>
    <n v="97"/>
    <n v="55350.020304568527"/>
    <n v="25843.824817518249"/>
    <n v="79673"/>
    <n v="20"/>
    <n v="53742"/>
    <s v="#SPILL!"/>
    <m/>
  </r>
  <r>
    <n v="1"/>
    <s v="William Spence"/>
    <n v="36"/>
    <s v="M"/>
    <x v="4"/>
    <n v="60073"/>
    <d v="2021-06-18T00:00:00"/>
    <x v="452"/>
    <x v="2"/>
    <n v="53"/>
    <s v="Above 50,000"/>
    <s v="Excellent"/>
    <s v="False"/>
    <s v="True"/>
    <s v="Not From Marketing Department"/>
    <n v="5301098"/>
    <n v="7532860"/>
    <n v="180"/>
    <n v="97"/>
    <n v="55350.020304568527"/>
    <n v="25843.824817518249"/>
    <n v="79673"/>
    <n v="20"/>
    <n v="60073"/>
    <s v="#SPILL!"/>
    <m/>
  </r>
  <r>
    <n v="1"/>
    <s v="Harry Zhang"/>
    <n v="26"/>
    <s v="F"/>
    <x v="2"/>
    <n v="68868"/>
    <d v="2017-06-22T00:00:00"/>
    <x v="453"/>
    <x v="2"/>
    <n v="44"/>
    <s v="Above 50,000"/>
    <s v="good"/>
    <s v="False"/>
    <s v="True"/>
    <s v="Not From Marketing Department"/>
    <n v="5123541"/>
    <n v="7532860"/>
    <n v="180"/>
    <n v="97"/>
    <n v="55350.020304568527"/>
    <n v="25843.824817518249"/>
    <n v="79673"/>
    <n v="20"/>
    <n v="68868"/>
    <s v="#SPILL!"/>
    <m/>
  </r>
  <r>
    <n v="1"/>
    <s v="Mr. Trevor Wilson"/>
    <n v="28"/>
    <s v="M"/>
    <x v="3"/>
    <n v="74355"/>
    <d v="2015-01-29T00:00:00"/>
    <x v="454"/>
    <x v="2"/>
    <n v="49"/>
    <s v="Above 50,000"/>
    <s v="good"/>
    <s v="False"/>
    <s v="True"/>
    <s v="Not From Marketing Department"/>
    <n v="5134726"/>
    <n v="7532860"/>
    <n v="180"/>
    <n v="97"/>
    <n v="55350.020304568527"/>
    <n v="25843.824817518249"/>
    <n v="79673"/>
    <n v="20"/>
    <n v="74355"/>
    <s v="#SPILL!"/>
    <m/>
  </r>
  <r>
    <n v="1"/>
    <s v="Debra Huang"/>
    <n v="55"/>
    <s v="F"/>
    <x v="2"/>
    <n v="46558"/>
    <d v="2018-09-24T00:00:00"/>
    <x v="455"/>
    <x v="1"/>
    <n v="20"/>
    <s v="Below 50,000"/>
    <s v="Poor"/>
    <s v="False"/>
    <s v="False"/>
    <s v="Not From Marketing Department"/>
    <n v="5277468"/>
    <n v="7532860"/>
    <n v="180"/>
    <n v="97"/>
    <n v="55350.020304568527"/>
    <n v="25843.824817518249"/>
    <n v="79673"/>
    <n v="20"/>
    <n v="46558"/>
    <s v="#SPILL!"/>
    <m/>
  </r>
  <r>
    <n v="1"/>
    <s v="Gregory Kennedy"/>
    <n v="35"/>
    <s v="F"/>
    <x v="1"/>
    <n v="38848"/>
    <d v="2019-10-01T00:00:00"/>
    <x v="456"/>
    <x v="2"/>
    <n v="37"/>
    <s v="Below 50,000"/>
    <s v="Average"/>
    <s v="False"/>
    <s v="False"/>
    <s v="Not From Marketing Department"/>
    <n v="5102459"/>
    <n v="7532860"/>
    <n v="180"/>
    <n v="97"/>
    <n v="55350.020304568527"/>
    <n v="25843.824817518249"/>
    <n v="79673"/>
    <n v="20"/>
    <n v="38848"/>
    <s v="#SPILL!"/>
    <m/>
  </r>
  <r>
    <n v="1"/>
    <s v="Gabrielle Sanchez"/>
    <n v="43"/>
    <s v="M"/>
    <x v="1"/>
    <n v="57011"/>
    <d v="2022-12-19T00:00:00"/>
    <x v="457"/>
    <x v="2"/>
    <n v="37"/>
    <s v="Above 50,000"/>
    <s v="Average"/>
    <s v="False"/>
    <s v="False"/>
    <s v="Not From Marketing Department"/>
    <n v="5165207"/>
    <n v="7532860"/>
    <n v="180"/>
    <n v="97"/>
    <n v="55350.020304568527"/>
    <n v="25843.824817518249"/>
    <n v="79673"/>
    <n v="20"/>
    <n v="57011"/>
    <s v="#SPILL!"/>
    <m/>
  </r>
  <r>
    <n v="1"/>
    <s v="Adam Fuentes"/>
    <n v="52"/>
    <s v="F"/>
    <x v="1"/>
    <n v="38902"/>
    <d v="2014-07-26T00:00:00"/>
    <x v="458"/>
    <x v="2"/>
    <n v="51"/>
    <s v="Below 50,000"/>
    <s v="Excellent"/>
    <s v="False"/>
    <s v="False"/>
    <s v="Not From Marketing Department"/>
    <n v="5234280"/>
    <n v="7532860"/>
    <n v="180"/>
    <n v="97"/>
    <n v="55350.020304568527"/>
    <n v="25843.824817518249"/>
    <n v="79673"/>
    <n v="20"/>
    <n v="38902"/>
    <s v="#SPILL!"/>
    <m/>
  </r>
  <r>
    <n v="1"/>
    <s v="Mrs. Denise Collins"/>
    <n v="56"/>
    <s v="F"/>
    <x v="3"/>
    <n v="37075"/>
    <d v="2020-01-16T00:00:00"/>
    <x v="322"/>
    <x v="1"/>
    <n v="41"/>
    <s v="Below 50,000"/>
    <s v="good"/>
    <s v="False"/>
    <s v="False"/>
    <s v="Not From Marketing Department"/>
    <n v="5298169"/>
    <n v="7532860"/>
    <n v="180"/>
    <n v="97"/>
    <n v="55350.020304568527"/>
    <n v="25843.824817518249"/>
    <n v="79673"/>
    <n v="20"/>
    <n v="37075"/>
    <s v="#SPILL!"/>
    <m/>
  </r>
  <r>
    <n v="1"/>
    <s v="Michael Smith"/>
    <n v="56"/>
    <s v="F"/>
    <x v="3"/>
    <n v="34264"/>
    <d v="2017-04-10T00:00:00"/>
    <x v="459"/>
    <x v="0"/>
    <n v="34"/>
    <s v="Below 50,000"/>
    <s v="Average"/>
    <s v="True"/>
    <s v="False"/>
    <s v="Not From Marketing Department"/>
    <n v="5033655"/>
    <n v="7532860"/>
    <n v="180"/>
    <n v="97"/>
    <n v="55350.020304568527"/>
    <n v="25843.824817518249"/>
    <n v="79673"/>
    <n v="20"/>
    <n v="34264"/>
    <s v="#SPILL!"/>
    <m/>
  </r>
  <r>
    <n v="1"/>
    <s v="Rose Alvarado"/>
    <n v="53"/>
    <s v="F"/>
    <x v="2"/>
    <n v="35457"/>
    <d v="2015-07-21T00:00:00"/>
    <x v="460"/>
    <x v="0"/>
    <n v="50"/>
    <s v="Below 50,000"/>
    <s v="Excellent"/>
    <s v="True"/>
    <s v="False"/>
    <s v="Not From Marketing Department"/>
    <n v="4843856"/>
    <n v="7532860"/>
    <n v="180"/>
    <n v="97"/>
    <n v="55350.020304568527"/>
    <n v="25843.824817518249"/>
    <n v="79673"/>
    <n v="20"/>
    <n v="35457"/>
    <s v="#SPILL!"/>
    <m/>
  </r>
  <r>
    <n v="1"/>
    <s v="Lisa Hunt"/>
    <n v="25"/>
    <s v="M"/>
    <x v="0"/>
    <n v="55434"/>
    <d v="2017-09-29T00:00:00"/>
    <x v="461"/>
    <x v="0"/>
    <n v="43"/>
    <s v="Above 50,000"/>
    <s v="good"/>
    <s v="True"/>
    <s v="False"/>
    <s v=" from Marketing Department"/>
    <n v="5020941"/>
    <n v="7532860"/>
    <n v="180"/>
    <n v="97"/>
    <n v="55350.020304568527"/>
    <n v="25843.824817518249"/>
    <n v="79673"/>
    <n v="20"/>
    <n v="55434"/>
    <s v="#SPILL!"/>
    <m/>
  </r>
  <r>
    <n v="1"/>
    <s v="Dennis Wagner"/>
    <n v="28"/>
    <s v="M"/>
    <x v="2"/>
    <n v="55874"/>
    <d v="2019-01-09T00:00:00"/>
    <x v="462"/>
    <x v="2"/>
    <n v="40"/>
    <s v="Above 50,000"/>
    <s v="good"/>
    <s v="False"/>
    <s v="False"/>
    <s v="Not From Marketing Department"/>
    <n v="5105115"/>
    <n v="7532860"/>
    <n v="180"/>
    <n v="97"/>
    <n v="55350.020304568527"/>
    <n v="25843.824817518249"/>
    <n v="79673"/>
    <n v="20"/>
    <n v="55874"/>
    <s v="#SPILL!"/>
    <m/>
  </r>
  <r>
    <n v="1"/>
    <s v="Joseph Nichols"/>
    <n v="39"/>
    <s v="F"/>
    <x v="1"/>
    <n v="34224"/>
    <d v="2022-01-20T00:00:00"/>
    <x v="463"/>
    <x v="1"/>
    <n v="30"/>
    <s v="Below 50,000"/>
    <s v="Average"/>
    <s v="False"/>
    <s v="False"/>
    <s v="Not From Marketing Department"/>
    <n v="5262427"/>
    <n v="7532860"/>
    <n v="180"/>
    <n v="97"/>
    <n v="55350.020304568527"/>
    <n v="25843.824817518249"/>
    <n v="79673"/>
    <n v="20"/>
    <n v="34224"/>
    <s v="#SPILL!"/>
    <m/>
  </r>
  <r>
    <n v="1"/>
    <s v="Wanda Trujillo"/>
    <n v="21"/>
    <s v="M"/>
    <x v="1"/>
    <n v="36272"/>
    <d v="2015-06-26T00:00:00"/>
    <x v="464"/>
    <x v="2"/>
    <n v="38"/>
    <s v="Below 50,000"/>
    <s v="Average"/>
    <s v="False"/>
    <s v="False"/>
    <s v="Not From Marketing Department"/>
    <n v="5148588"/>
    <n v="7532860"/>
    <n v="180"/>
    <n v="97"/>
    <n v="55350.020304568527"/>
    <n v="25843.824817518249"/>
    <n v="79673"/>
    <n v="20"/>
    <n v="36272"/>
    <s v="#SPILL!"/>
    <m/>
  </r>
  <r>
    <n v="1"/>
    <s v="Colton Boyle"/>
    <n v="40"/>
    <s v="M"/>
    <x v="4"/>
    <n v="30219"/>
    <d v="2021-07-02T00:00:00"/>
    <x v="465"/>
    <x v="3"/>
    <n v="28"/>
    <s v="Below 50,000"/>
    <s v="Poor"/>
    <s v="False"/>
    <s v="True"/>
    <s v="Not From Marketing Department"/>
    <n v="5089654"/>
    <n v="7532860"/>
    <n v="180"/>
    <n v="97"/>
    <n v="55350.020304568527"/>
    <n v="25843.824817518249"/>
    <n v="79673"/>
    <n v="20"/>
    <n v="30219"/>
    <s v="#SPILL!"/>
    <m/>
  </r>
  <r>
    <n v="1"/>
    <s v="Yesenia Scott"/>
    <n v="39"/>
    <s v="M"/>
    <x v="1"/>
    <n v="43963"/>
    <d v="2018-09-04T00:00:00"/>
    <x v="466"/>
    <x v="3"/>
    <n v="37"/>
    <s v="Below 50,000"/>
    <s v="Average"/>
    <s v="False"/>
    <s v="False"/>
    <s v="Not From Marketing Department"/>
    <n v="4973460"/>
    <n v="7532860"/>
    <n v="180"/>
    <n v="97"/>
    <n v="55350.020304568527"/>
    <n v="25843.824817518249"/>
    <n v="79673"/>
    <n v="20"/>
    <n v="43963"/>
    <s v="#SPILL!"/>
    <m/>
  </r>
  <r>
    <n v="1"/>
    <s v="Robert Carter"/>
    <n v="40"/>
    <s v="F"/>
    <x v="0"/>
    <n v="45322"/>
    <d v="2015-05-12T00:00:00"/>
    <x v="467"/>
    <x v="1"/>
    <n v="50"/>
    <s v="Below 50,000"/>
    <s v="Excellent"/>
    <s v="False"/>
    <s v="False"/>
    <s v=" from Marketing Department"/>
    <n v="5271644"/>
    <n v="7532860"/>
    <n v="180"/>
    <n v="97"/>
    <n v="55350.020304568527"/>
    <n v="25843.824817518249"/>
    <n v="79673"/>
    <n v="20"/>
    <n v="45322"/>
    <s v="#SPILL!"/>
    <m/>
  </r>
  <r>
    <n v="1"/>
    <s v="Traci Cook"/>
    <n v="30"/>
    <s v="F"/>
    <x v="2"/>
    <n v="40770"/>
    <d v="2014-09-25T00:00:00"/>
    <x v="468"/>
    <x v="2"/>
    <n v="25"/>
    <s v="Below 50,000"/>
    <s v="Poor"/>
    <s v="False"/>
    <s v="False"/>
    <s v="Not From Marketing Department"/>
    <n v="5402464"/>
    <n v="7532860"/>
    <n v="180"/>
    <n v="97"/>
    <n v="55350.020304568527"/>
    <n v="25843.824817518249"/>
    <n v="79673"/>
    <n v="20"/>
    <n v="40770"/>
    <s v="#SPILL!"/>
    <m/>
  </r>
  <r>
    <n v="1"/>
    <s v="Eric Rodriguez"/>
    <n v="40"/>
    <s v="M"/>
    <x v="4"/>
    <n v="57839"/>
    <d v="2019-10-06T00:00:00"/>
    <x v="469"/>
    <x v="2"/>
    <n v="46"/>
    <s v="Above 50,000"/>
    <s v="good"/>
    <s v="False"/>
    <s v="True"/>
    <s v="Not From Marketing Department"/>
    <n v="4895871"/>
    <n v="7532860"/>
    <n v="180"/>
    <n v="97"/>
    <n v="55350.020304568527"/>
    <n v="25843.824817518249"/>
    <n v="79673"/>
    <n v="20"/>
    <n v="57839"/>
    <s v="#SPILL!"/>
    <m/>
  </r>
  <r>
    <n v="1"/>
    <s v="Jeremy Scott"/>
    <n v="46"/>
    <s v="M"/>
    <x v="4"/>
    <n v="35388"/>
    <d v="2020-07-06T00:00:00"/>
    <x v="470"/>
    <x v="0"/>
    <n v="33"/>
    <s v="Below 50,000"/>
    <s v="Average"/>
    <s v="True"/>
    <s v="True"/>
    <s v="Not From Marketing Department"/>
    <n v="5236359"/>
    <n v="7532860"/>
    <n v="180"/>
    <n v="97"/>
    <n v="55350.020304568527"/>
    <n v="25843.824817518249"/>
    <n v="79673"/>
    <n v="20"/>
    <n v="35388"/>
    <s v="#SPILL!"/>
    <m/>
  </r>
  <r>
    <n v="1"/>
    <s v="Travis Cooper"/>
    <n v="32"/>
    <s v="F"/>
    <x v="0"/>
    <n v="32692"/>
    <d v="2015-03-25T00:00:00"/>
    <x v="471"/>
    <x v="3"/>
    <n v="51"/>
    <s v="Below 50,000"/>
    <s v="Excellent"/>
    <s v="False"/>
    <s v="False"/>
    <s v=" from Marketing Department"/>
    <n v="5144394"/>
    <n v="7532860"/>
    <n v="180"/>
    <n v="97"/>
    <n v="55350.020304568527"/>
    <n v="25843.824817518249"/>
    <n v="79673"/>
    <n v="20"/>
    <n v="32692"/>
    <s v="#SPILL!"/>
    <m/>
  </r>
  <r>
    <n v="1"/>
    <s v="Kiara Bailey"/>
    <n v="49"/>
    <s v="F"/>
    <x v="0"/>
    <n v="37658"/>
    <d v="2021-11-18T00:00:00"/>
    <x v="472"/>
    <x v="3"/>
    <n v="50"/>
    <s v="Below 50,000"/>
    <s v="Excellent"/>
    <s v="False"/>
    <s v="False"/>
    <s v=" from Marketing Department"/>
    <n v="5216702"/>
    <n v="7532860"/>
    <n v="180"/>
    <n v="97"/>
    <n v="55350.020304568527"/>
    <n v="25843.824817518249"/>
    <n v="79673"/>
    <n v="20"/>
    <n v="37658"/>
    <s v="#SPILL!"/>
    <m/>
  </r>
  <r>
    <n v="1"/>
    <s v="Jacob Kemp"/>
    <n v="35"/>
    <s v="F"/>
    <x v="0"/>
    <n v="55941"/>
    <d v="2022-10-10T00:00:00"/>
    <x v="473"/>
    <x v="3"/>
    <n v="50"/>
    <s v="Above 50,000"/>
    <s v="Excellent"/>
    <s v="False"/>
    <s v="False"/>
    <s v=" from Marketing Department"/>
    <n v="5114420"/>
    <n v="7532860"/>
    <n v="180"/>
    <n v="97"/>
    <n v="55350.020304568527"/>
    <n v="25843.824817518249"/>
    <n v="79673"/>
    <n v="20"/>
    <n v="55941"/>
    <s v="#SPILL!"/>
    <m/>
  </r>
  <r>
    <n v="1"/>
    <s v="Corey Dunn"/>
    <n v="55"/>
    <s v="M"/>
    <x v="4"/>
    <n v="40673"/>
    <d v="2016-08-07T00:00:00"/>
    <x v="474"/>
    <x v="1"/>
    <n v="21"/>
    <s v="Below 50,000"/>
    <s v="Poor"/>
    <s v="False"/>
    <s v="True"/>
    <s v="Not From Marketing Department"/>
    <n v="5111025"/>
    <n v="7532860"/>
    <n v="180"/>
    <n v="97"/>
    <n v="55350.020304568527"/>
    <n v="25843.824817518249"/>
    <n v="79673"/>
    <n v="20"/>
    <n v="40673"/>
    <s v="#SPILL!"/>
    <m/>
  </r>
  <r>
    <n v="1"/>
    <s v="Vincent Zavala"/>
    <n v="31"/>
    <s v="M"/>
    <x v="2"/>
    <n v="78783"/>
    <d v="2019-12-29T00:00:00"/>
    <x v="475"/>
    <x v="1"/>
    <n v="45"/>
    <s v="Above 50,000"/>
    <s v="good"/>
    <s v="False"/>
    <s v="True"/>
    <s v="Not From Marketing Department"/>
    <n v="4900197"/>
    <n v="7532860"/>
    <n v="180"/>
    <n v="97"/>
    <n v="55350.020304568527"/>
    <n v="25843.824817518249"/>
    <n v="79673"/>
    <n v="20"/>
    <n v="78783"/>
    <s v="#SPILL!"/>
    <m/>
  </r>
  <r>
    <n v="1"/>
    <s v="Bryan Brown"/>
    <n v="60"/>
    <s v="M"/>
    <x v="0"/>
    <n v="42378"/>
    <d v="2020-04-08T00:00:00"/>
    <x v="476"/>
    <x v="2"/>
    <n v="47"/>
    <s v="Below 50,000"/>
    <s v="good"/>
    <s v="False"/>
    <s v="False"/>
    <s v=" from Marketing Department"/>
    <n v="5251938"/>
    <n v="7532860"/>
    <n v="180"/>
    <n v="97"/>
    <n v="55350.020304568527"/>
    <n v="25843.824817518249"/>
    <n v="79673"/>
    <n v="20"/>
    <n v="42378"/>
    <s v="#SPILL!"/>
    <m/>
  </r>
  <r>
    <n v="1"/>
    <s v="Derek Bolton"/>
    <n v="38"/>
    <s v="M"/>
    <x v="0"/>
    <n v="79607"/>
    <d v="2024-06-28T00:00:00"/>
    <x v="477"/>
    <x v="0"/>
    <n v="34"/>
    <s v="Above 50,000"/>
    <s v="Average"/>
    <s v="True"/>
    <s v="True"/>
    <s v=" from Marketing Department"/>
    <n v="4832281"/>
    <n v="7532860"/>
    <n v="180"/>
    <n v="97"/>
    <n v="55350.020304568527"/>
    <n v="25843.824817518249"/>
    <n v="79673"/>
    <n v="20"/>
    <n v="79607"/>
    <s v="#SPILL!"/>
    <m/>
  </r>
  <r>
    <n v="1"/>
    <s v="Jacob Parker"/>
    <n v="47"/>
    <s v="M"/>
    <x v="3"/>
    <n v="75086"/>
    <d v="2018-04-04T00:00:00"/>
    <x v="478"/>
    <x v="0"/>
    <n v="46"/>
    <s v="Above 50,000"/>
    <s v="good"/>
    <s v="True"/>
    <s v="True"/>
    <s v="Not From Marketing Department"/>
    <n v="5075339"/>
    <n v="7532860"/>
    <n v="180"/>
    <n v="97"/>
    <n v="55350.020304568527"/>
    <n v="25843.824817518249"/>
    <n v="79673"/>
    <n v="20"/>
    <n v="75086"/>
    <s v="#SPILL!"/>
    <m/>
  </r>
  <r>
    <n v="1"/>
    <s v="Brittney Fitzpatrick"/>
    <n v="33"/>
    <s v="M"/>
    <x v="4"/>
    <n v="58925"/>
    <d v="2022-12-10T00:00:00"/>
    <x v="479"/>
    <x v="2"/>
    <n v="21"/>
    <s v="Above 50,000"/>
    <s v="Poor"/>
    <s v="False"/>
    <s v="True"/>
    <s v="Not From Marketing Department"/>
    <n v="5143948"/>
    <n v="7532860"/>
    <n v="180"/>
    <n v="97"/>
    <n v="55350.020304568527"/>
    <n v="25843.824817518249"/>
    <n v="79673"/>
    <n v="20"/>
    <n v="58925"/>
    <s v="#SPILL!"/>
    <m/>
  </r>
  <r>
    <n v="1"/>
    <s v="Vincent Miller"/>
    <n v="23"/>
    <s v="F"/>
    <x v="1"/>
    <n v="67169"/>
    <d v="2017-05-11T00:00:00"/>
    <x v="480"/>
    <x v="1"/>
    <n v="30"/>
    <s v="Above 50,000"/>
    <s v="Average"/>
    <s v="False"/>
    <s v="True"/>
    <s v="Not From Marketing Department"/>
    <n v="5064130"/>
    <n v="7532860"/>
    <n v="180"/>
    <n v="97"/>
    <n v="55350.020304568527"/>
    <n v="25843.824817518249"/>
    <n v="79673"/>
    <n v="20"/>
    <n v="67169"/>
    <s v="#SPILL!"/>
    <m/>
  </r>
  <r>
    <n v="1"/>
    <s v="Cindy Bennett"/>
    <n v="38"/>
    <s v="M"/>
    <x v="4"/>
    <n v="40408"/>
    <d v="2022-09-21T00:00:00"/>
    <x v="481"/>
    <x v="1"/>
    <n v="52"/>
    <s v="Below 50,000"/>
    <s v="Excellent"/>
    <s v="False"/>
    <s v="True"/>
    <s v="Not From Marketing Department"/>
    <n v="5195897"/>
    <n v="7532860"/>
    <n v="180"/>
    <n v="97"/>
    <n v="55350.020304568527"/>
    <n v="25843.824817518249"/>
    <n v="79673"/>
    <n v="20"/>
    <n v="40408"/>
    <s v="#SPILL!"/>
    <m/>
  </r>
  <r>
    <n v="1"/>
    <s v="Joseph Jones"/>
    <n v="39"/>
    <s v="F"/>
    <x v="3"/>
    <n v="39857"/>
    <d v="2017-01-27T00:00:00"/>
    <x v="482"/>
    <x v="0"/>
    <n v="56"/>
    <s v="Below 50,000"/>
    <s v="Excellent"/>
    <s v="True"/>
    <s v="False"/>
    <s v="Not From Marketing Department"/>
    <n v="4988345"/>
    <n v="7532860"/>
    <n v="180"/>
    <n v="97"/>
    <n v="55350.020304568527"/>
    <n v="25843.824817518249"/>
    <n v="79673"/>
    <n v="20"/>
    <n v="39857"/>
    <s v="#SPILL!"/>
    <m/>
  </r>
  <r>
    <n v="1"/>
    <s v="Thomas Thomas"/>
    <n v="41"/>
    <s v="F"/>
    <x v="2"/>
    <n v="75946"/>
    <d v="2017-02-25T00:00:00"/>
    <x v="483"/>
    <x v="1"/>
    <n v="38"/>
    <s v="Above 50,000"/>
    <s v="Average"/>
    <s v="False"/>
    <s v="True"/>
    <s v="Not From Marketing Department"/>
    <n v="4896538"/>
    <n v="7532860"/>
    <n v="180"/>
    <n v="97"/>
    <n v="55350.020304568527"/>
    <n v="25843.824817518249"/>
    <n v="79673"/>
    <n v="20"/>
    <n v="75946"/>
    <s v="#SPILL!"/>
    <m/>
  </r>
  <r>
    <n v="1"/>
    <s v="Frank Estrada"/>
    <n v="49"/>
    <s v="F"/>
    <x v="3"/>
    <n v="47044"/>
    <d v="2016-09-28T00:00:00"/>
    <x v="484"/>
    <x v="2"/>
    <n v="44"/>
    <s v="Below 50,000"/>
    <s v="good"/>
    <s v="False"/>
    <s v="False"/>
    <s v="Not From Marketing Department"/>
    <n v="5208656"/>
    <n v="7532860"/>
    <n v="180"/>
    <n v="97"/>
    <n v="55350.020304568527"/>
    <n v="25843.824817518249"/>
    <n v="79673"/>
    <n v="20"/>
    <n v="47044"/>
    <s v="#SPILL!"/>
    <m/>
  </r>
  <r>
    <n v="1"/>
    <s v="Jeffrey Rodriguez"/>
    <n v="20"/>
    <s v="M"/>
    <x v="4"/>
    <n v="58503"/>
    <d v="2014-07-31T00:00:00"/>
    <x v="485"/>
    <x v="2"/>
    <n v="36"/>
    <s v="Above 50,000"/>
    <s v="Average"/>
    <s v="False"/>
    <s v="True"/>
    <s v="Not From Marketing Department"/>
    <n v="5019538"/>
    <n v="7532860"/>
    <n v="180"/>
    <n v="97"/>
    <n v="55350.020304568527"/>
    <n v="25843.824817518249"/>
    <n v="79673"/>
    <n v="20"/>
    <n v="58503"/>
    <s v="#SPILL!"/>
    <m/>
  </r>
  <r>
    <n v="1"/>
    <s v="Larry Mckee"/>
    <n v="57"/>
    <s v="F"/>
    <x v="0"/>
    <n v="32000"/>
    <d v="2017-06-21T00:00:00"/>
    <x v="486"/>
    <x v="1"/>
    <n v="26"/>
    <s v="Below 50,000"/>
    <s v="Poor"/>
    <s v="False"/>
    <s v="False"/>
    <s v=" from Marketing Department"/>
    <n v="5118109"/>
    <n v="7532860"/>
    <n v="180"/>
    <n v="97"/>
    <n v="55350.020304568527"/>
    <n v="25843.824817518249"/>
    <n v="79673"/>
    <n v="20"/>
    <n v="32000"/>
    <s v="#SPILL!"/>
    <m/>
  </r>
  <r>
    <n v="1"/>
    <s v="Andrew Carter"/>
    <n v="55"/>
    <s v="M"/>
    <x v="3"/>
    <n v="46585"/>
    <d v="2024-06-30T00:00:00"/>
    <x v="487"/>
    <x v="1"/>
    <n v="37"/>
    <s v="Below 50,000"/>
    <s v="Average"/>
    <s v="False"/>
    <s v="False"/>
    <s v="Not From Marketing Department"/>
    <n v="4906819"/>
    <n v="7532860"/>
    <n v="180"/>
    <n v="97"/>
    <n v="55350.020304568527"/>
    <n v="25843.824817518249"/>
    <n v="79673"/>
    <n v="20"/>
    <n v="46585"/>
    <s v="#SPILL!"/>
    <m/>
  </r>
  <r>
    <n v="1"/>
    <s v="James Daugherty"/>
    <n v="31"/>
    <s v="M"/>
    <x v="4"/>
    <n v="76078"/>
    <d v="2019-11-24T00:00:00"/>
    <x v="488"/>
    <x v="2"/>
    <n v="60"/>
    <s v="Above 50,000"/>
    <s v="Excellent"/>
    <s v="False"/>
    <s v="True"/>
    <s v="Not From Marketing Department"/>
    <n v="4968029"/>
    <n v="7532860"/>
    <n v="180"/>
    <n v="97"/>
    <n v="55350.020304568527"/>
    <n v="25843.824817518249"/>
    <n v="79673"/>
    <n v="20"/>
    <n v="76078"/>
    <s v="#SPILL!"/>
    <m/>
  </r>
  <r>
    <n v="1"/>
    <s v="Kimberly Howard"/>
    <n v="58"/>
    <s v="F"/>
    <x v="0"/>
    <n v="59350"/>
    <d v="2015-10-02T00:00:00"/>
    <x v="489"/>
    <x v="1"/>
    <n v="59"/>
    <s v="Above 50,000"/>
    <s v="Excellent"/>
    <s v="False"/>
    <s v="False"/>
    <s v=" from Marketing Department"/>
    <n v="5122585"/>
    <n v="7532860"/>
    <n v="180"/>
    <n v="97"/>
    <n v="55350.020304568527"/>
    <n v="25843.824817518249"/>
    <n v="79673"/>
    <n v="20"/>
    <n v="59350"/>
    <s v="#SPILL!"/>
    <m/>
  </r>
  <r>
    <n v="1"/>
    <s v="Scott Long"/>
    <n v="31"/>
    <s v="M"/>
    <x v="4"/>
    <n v="30461"/>
    <d v="2023-05-15T00:00:00"/>
    <x v="490"/>
    <x v="3"/>
    <n v="58"/>
    <s v="Below 50,000"/>
    <s v="Excellent"/>
    <s v="False"/>
    <s v="True"/>
    <s v="Not From Marketing Department"/>
    <n v="4981436"/>
    <n v="7532860"/>
    <n v="180"/>
    <n v="97"/>
    <n v="55350.020304568527"/>
    <n v="25843.824817518249"/>
    <n v="79673"/>
    <n v="20"/>
    <n v="30461"/>
    <s v="#SPILL!"/>
    <m/>
  </r>
  <r>
    <n v="1"/>
    <s v="Kelly Munoz"/>
    <n v="40"/>
    <s v="M"/>
    <x v="0"/>
    <n v="78918"/>
    <d v="2021-03-14T00:00:00"/>
    <x v="491"/>
    <x v="2"/>
    <n v="60"/>
    <s v="Above 50,000"/>
    <s v="Excellent"/>
    <s v="False"/>
    <s v="True"/>
    <s v=" from Marketing Department"/>
    <n v="4914793"/>
    <n v="7532860"/>
    <n v="180"/>
    <n v="97"/>
    <n v="55350.020304568527"/>
    <n v="25843.824817518249"/>
    <n v="79673"/>
    <n v="20"/>
    <n v="78918"/>
    <s v="#SPILL!"/>
    <m/>
  </r>
  <r>
    <n v="1"/>
    <s v="Danielle Jones"/>
    <n v="27"/>
    <s v="F"/>
    <x v="3"/>
    <n v="34114"/>
    <d v="2021-07-03T00:00:00"/>
    <x v="492"/>
    <x v="3"/>
    <n v="30"/>
    <s v="Below 50,000"/>
    <s v="Average"/>
    <s v="False"/>
    <s v="False"/>
    <s v="Not From Marketing Department"/>
    <n v="4684704"/>
    <n v="7532860"/>
    <n v="180"/>
    <n v="97"/>
    <n v="55350.020304568527"/>
    <n v="25843.824817518249"/>
    <n v="79673"/>
    <n v="20"/>
    <n v="34114"/>
    <s v="#SPILL!"/>
    <m/>
  </r>
  <r>
    <n v="1"/>
    <s v="Matthew Kerr"/>
    <n v="26"/>
    <s v="F"/>
    <x v="3"/>
    <n v="39820"/>
    <d v="2019-03-20T00:00:00"/>
    <x v="493"/>
    <x v="0"/>
    <n v="44"/>
    <s v="Below 50,000"/>
    <s v="good"/>
    <s v="True"/>
    <s v="False"/>
    <s v="Not From Marketing Department"/>
    <n v="4938837"/>
    <n v="7532860"/>
    <n v="180"/>
    <n v="97"/>
    <n v="55350.020304568527"/>
    <n v="25843.824817518249"/>
    <n v="79673"/>
    <n v="20"/>
    <n v="39820"/>
    <s v="#SPILL!"/>
    <m/>
  </r>
  <r>
    <n v="1"/>
    <s v="Daisy Reyes DVM"/>
    <n v="29"/>
    <s v="F"/>
    <x v="4"/>
    <n v="53055"/>
    <d v="2023-03-25T00:00:00"/>
    <x v="494"/>
    <x v="2"/>
    <n v="53"/>
    <s v="Above 50,000"/>
    <s v="Excellent"/>
    <s v="False"/>
    <s v="True"/>
    <s v="Not From Marketing Department"/>
    <n v="4986260"/>
    <n v="7532860"/>
    <n v="180"/>
    <n v="97"/>
    <n v="55350.020304568527"/>
    <n v="25843.824817518249"/>
    <n v="79673"/>
    <n v="20"/>
    <n v="53055"/>
    <s v="#SPILL!"/>
    <m/>
  </r>
  <r>
    <n v="1"/>
    <s v="Nancy Brown"/>
    <n v="47"/>
    <s v="M"/>
    <x v="3"/>
    <n v="42383"/>
    <d v="2018-07-08T00:00:00"/>
    <x v="495"/>
    <x v="3"/>
    <n v="35"/>
    <s v="Below 50,000"/>
    <s v="Average"/>
    <s v="False"/>
    <s v="False"/>
    <s v="Not From Marketing Department"/>
    <n v="5185856"/>
    <n v="7532860"/>
    <n v="180"/>
    <n v="97"/>
    <n v="55350.020304568527"/>
    <n v="25843.824817518249"/>
    <n v="79673"/>
    <n v="20"/>
    <n v="42383"/>
    <s v="#SPILL!"/>
    <m/>
  </r>
  <r>
    <n v="1"/>
    <s v="Rebecca Zamora MD"/>
    <n v="50"/>
    <s v="F"/>
    <x v="4"/>
    <n v="45164"/>
    <d v="2023-03-12T00:00:00"/>
    <x v="496"/>
    <x v="0"/>
    <n v="40"/>
    <s v="Below 50,000"/>
    <s v="good"/>
    <s v="True"/>
    <s v="True"/>
    <s v="Not From Marketing Department"/>
    <n v="4896091"/>
    <n v="7532860"/>
    <n v="180"/>
    <n v="97"/>
    <n v="55350.020304568527"/>
    <n v="25843.824817518249"/>
    <n v="79673"/>
    <n v="20"/>
    <n v="45164"/>
    <s v="#SPILL!"/>
    <m/>
  </r>
  <r>
    <n v="1"/>
    <s v="David Thomas"/>
    <n v="36"/>
    <s v="F"/>
    <x v="3"/>
    <n v="65035"/>
    <d v="2017-03-24T00:00:00"/>
    <x v="497"/>
    <x v="1"/>
    <n v="60"/>
    <s v="Above 50,000"/>
    <s v="Excellent"/>
    <s v="False"/>
    <s v="True"/>
    <s v="Not From Marketing Department"/>
    <n v="5013383"/>
    <n v="7532860"/>
    <n v="180"/>
    <n v="97"/>
    <n v="55350.020304568527"/>
    <n v="25843.824817518249"/>
    <n v="79673"/>
    <n v="20"/>
    <n v="65035"/>
    <s v="#SPILL!"/>
    <m/>
  </r>
  <r>
    <n v="1"/>
    <s v="Beth Lewis"/>
    <n v="42"/>
    <s v="M"/>
    <x v="1"/>
    <n v="54745"/>
    <d v="2016-08-16T00:00:00"/>
    <x v="498"/>
    <x v="2"/>
    <n v="46"/>
    <s v="Above 50,000"/>
    <s v="good"/>
    <s v="False"/>
    <s v="False"/>
    <s v="Not From Marketing Department"/>
    <n v="5130407"/>
    <n v="7532860"/>
    <n v="180"/>
    <n v="97"/>
    <n v="55350.020304568527"/>
    <n v="25843.824817518249"/>
    <n v="79673"/>
    <n v="20"/>
    <n v="54745"/>
    <s v="#SPILL!"/>
    <m/>
  </r>
  <r>
    <n v="1"/>
    <s v="Amy Bean"/>
    <n v="44"/>
    <s v="F"/>
    <x v="1"/>
    <n v="56092"/>
    <d v="2018-01-22T00:00:00"/>
    <x v="499"/>
    <x v="2"/>
    <n v="38"/>
    <s v="Above 50,000"/>
    <s v="Average"/>
    <s v="False"/>
    <s v="False"/>
    <s v="Not From Marketing Department"/>
    <n v="5042393"/>
    <n v="7532860"/>
    <n v="180"/>
    <n v="97"/>
    <n v="55350.020304568527"/>
    <n v="25843.824817518249"/>
    <n v="79673"/>
    <n v="20"/>
    <n v="56092"/>
    <s v="#SPILL!"/>
    <m/>
  </r>
  <r>
    <n v="1"/>
    <s v="Carolyn Peters"/>
    <n v="33"/>
    <s v="M"/>
    <x v="2"/>
    <n v="74865"/>
    <d v="2020-08-10T00:00:00"/>
    <x v="500"/>
    <x v="3"/>
    <n v="47"/>
    <s v="Above 50,000"/>
    <s v="good"/>
    <s v="False"/>
    <s v="True"/>
    <s v="Not From Marketing Department"/>
    <n v="4805797"/>
    <n v="7532860"/>
    <n v="180"/>
    <n v="97"/>
    <n v="55350.020304568527"/>
    <n v="25843.824817518249"/>
    <n v="79673"/>
    <n v="20"/>
    <n v="74865"/>
    <s v="#SPILL!"/>
    <m/>
  </r>
  <r>
    <n v="1"/>
    <s v="Hannah Evans"/>
    <n v="46"/>
    <s v="M"/>
    <x v="0"/>
    <n v="72015"/>
    <d v="2014-12-22T00:00:00"/>
    <x v="501"/>
    <x v="0"/>
    <n v="29"/>
    <s v="Above 50,000"/>
    <s v="Poor"/>
    <s v="True"/>
    <s v="True"/>
    <s v=" from Marketing Department"/>
    <n v="4937763"/>
    <n v="7532860"/>
    <n v="180"/>
    <n v="97"/>
    <n v="55350.020304568527"/>
    <n v="25843.824817518249"/>
    <n v="79673"/>
    <n v="20"/>
    <n v="72015"/>
    <s v="#SPILL!"/>
    <m/>
  </r>
  <r>
    <n v="1"/>
    <s v="Janet Perry"/>
    <n v="58"/>
    <s v="F"/>
    <x v="2"/>
    <n v="63108"/>
    <d v="2019-07-04T00:00:00"/>
    <x v="502"/>
    <x v="3"/>
    <n v="37"/>
    <s v="Above 50,000"/>
    <s v="Average"/>
    <s v="False"/>
    <s v="True"/>
    <s v="Not From Marketing Department"/>
    <n v="4839113"/>
    <n v="7532860"/>
    <n v="180"/>
    <n v="97"/>
    <n v="55350.020304568527"/>
    <n v="25843.824817518249"/>
    <n v="79673"/>
    <n v="20"/>
    <n v="63108"/>
    <s v="#SPILL!"/>
    <m/>
  </r>
  <r>
    <n v="1"/>
    <s v="Heather Hawkins"/>
    <n v="44"/>
    <s v="M"/>
    <x v="1"/>
    <n v="76046"/>
    <d v="2021-05-16T00:00:00"/>
    <x v="503"/>
    <x v="0"/>
    <n v="20"/>
    <s v="Above 50,000"/>
    <s v="Poor"/>
    <s v="True"/>
    <s v="True"/>
    <s v="Not From Marketing Department"/>
    <n v="5035447"/>
    <n v="7532860"/>
    <n v="180"/>
    <n v="97"/>
    <n v="55350.020304568527"/>
    <n v="25843.824817518249"/>
    <n v="79673"/>
    <n v="20"/>
    <n v="76046"/>
    <s v="#SPILL!"/>
    <m/>
  </r>
  <r>
    <n v="1"/>
    <s v="Amanda Mitchell"/>
    <n v="43"/>
    <s v="M"/>
    <x v="4"/>
    <n v="32120"/>
    <d v="2015-02-27T00:00:00"/>
    <x v="504"/>
    <x v="3"/>
    <n v="58"/>
    <s v="Below 50,000"/>
    <s v="Excellent"/>
    <s v="False"/>
    <s v="True"/>
    <s v="Not From Marketing Department"/>
    <n v="4846923"/>
    <n v="7532860"/>
    <n v="180"/>
    <n v="97"/>
    <n v="55350.020304568527"/>
    <n v="25843.824817518249"/>
    <n v="79673"/>
    <n v="20"/>
    <n v="32120"/>
    <s v="#SPILL!"/>
    <m/>
  </r>
  <r>
    <n v="1"/>
    <s v="Ronald Kline"/>
    <n v="36"/>
    <s v="F"/>
    <x v="3"/>
    <n v="72463"/>
    <d v="2018-07-18T00:00:00"/>
    <x v="505"/>
    <x v="2"/>
    <n v="43"/>
    <s v="Above 50,000"/>
    <s v="good"/>
    <s v="False"/>
    <s v="True"/>
    <s v="Not From Marketing Department"/>
    <n v="4813802"/>
    <n v="7532860"/>
    <n v="180"/>
    <n v="97"/>
    <n v="55350.020304568527"/>
    <n v="25843.824817518249"/>
    <n v="79673"/>
    <n v="20"/>
    <n v="72463"/>
    <s v="#SPILL!"/>
    <m/>
  </r>
  <r>
    <n v="1"/>
    <s v="James Andrews"/>
    <n v="54"/>
    <s v="M"/>
    <x v="2"/>
    <n v="74989"/>
    <d v="2018-08-11T00:00:00"/>
    <x v="506"/>
    <x v="0"/>
    <n v="39"/>
    <s v="Above 50,000"/>
    <s v="Average"/>
    <s v="True"/>
    <s v="True"/>
    <s v="Not From Marketing Department"/>
    <n v="4841864"/>
    <n v="7532860"/>
    <n v="180"/>
    <n v="97"/>
    <n v="55350.020304568527"/>
    <n v="25843.824817518249"/>
    <n v="79673"/>
    <n v="20"/>
    <n v="74989"/>
    <s v="#SPILL!"/>
    <m/>
  </r>
  <r>
    <n v="1"/>
    <s v="Brendan Schroeder"/>
    <n v="23"/>
    <s v="M"/>
    <x v="2"/>
    <n v="70589"/>
    <d v="2023-12-25T00:00:00"/>
    <x v="507"/>
    <x v="3"/>
    <n v="55"/>
    <s v="Above 50,000"/>
    <s v="Excellent"/>
    <s v="False"/>
    <s v="True"/>
    <s v="Not From Marketing Department"/>
    <n v="4540566"/>
    <n v="7532860"/>
    <n v="180"/>
    <n v="97"/>
    <n v="55350.020304568527"/>
    <n v="25843.824817518249"/>
    <n v="79673"/>
    <n v="20"/>
    <n v="70589"/>
    <s v="#SPILL!"/>
    <m/>
  </r>
  <r>
    <n v="1"/>
    <s v="Amy Donaldson"/>
    <n v="36"/>
    <s v="F"/>
    <x v="4"/>
    <n v="57572"/>
    <d v="2017-09-08T00:00:00"/>
    <x v="508"/>
    <x v="1"/>
    <n v="32"/>
    <s v="Above 50,000"/>
    <s v="Average"/>
    <s v="False"/>
    <s v="True"/>
    <s v="Not From Marketing Department"/>
    <n v="4590116"/>
    <n v="7532860"/>
    <n v="180"/>
    <n v="97"/>
    <n v="55350.020304568527"/>
    <n v="25843.824817518249"/>
    <n v="79673"/>
    <n v="20"/>
    <n v="57572"/>
    <s v="#SPILL!"/>
    <m/>
  </r>
  <r>
    <n v="1"/>
    <s v="Lisa Johnson"/>
    <n v="31"/>
    <s v="F"/>
    <x v="4"/>
    <n v="76581"/>
    <d v="2017-06-27T00:00:00"/>
    <x v="509"/>
    <x v="2"/>
    <n v="40"/>
    <s v="Above 50,000"/>
    <s v="good"/>
    <s v="False"/>
    <s v="True"/>
    <s v="Not From Marketing Department"/>
    <n v="4593675"/>
    <n v="7532860"/>
    <n v="180"/>
    <n v="97"/>
    <n v="55350.020304568527"/>
    <n v="25843.824817518249"/>
    <n v="79673"/>
    <n v="20"/>
    <n v="76581"/>
    <s v="#SPILL!"/>
    <m/>
  </r>
  <r>
    <n v="1"/>
    <s v="Jennifer Scott"/>
    <n v="36"/>
    <s v="F"/>
    <x v="3"/>
    <n v="38505"/>
    <d v="2015-04-29T00:00:00"/>
    <x v="510"/>
    <x v="2"/>
    <n v="36"/>
    <s v="Below 50,000"/>
    <s v="Average"/>
    <s v="False"/>
    <s v="False"/>
    <s v="Not From Marketing Department"/>
    <n v="4707221"/>
    <n v="7532860"/>
    <n v="180"/>
    <n v="97"/>
    <n v="55350.020304568527"/>
    <n v="25843.824817518249"/>
    <n v="79673"/>
    <n v="20"/>
    <n v="38505"/>
    <s v="#SPILL!"/>
    <m/>
  </r>
  <r>
    <n v="1"/>
    <s v="Wendy Little"/>
    <n v="46"/>
    <s v="M"/>
    <x v="1"/>
    <n v="40093"/>
    <d v="2016-11-05T00:00:00"/>
    <x v="511"/>
    <x v="0"/>
    <n v="48"/>
    <s v="Below 50,000"/>
    <s v="good"/>
    <s v="True"/>
    <s v="False"/>
    <s v="Not From Marketing Department"/>
    <n v="4545511"/>
    <n v="7532860"/>
    <n v="180"/>
    <n v="97"/>
    <n v="55350.020304568527"/>
    <n v="25843.824817518249"/>
    <n v="79673"/>
    <n v="20"/>
    <n v="40093"/>
    <s v="#SPILL!"/>
    <m/>
  </r>
  <r>
    <n v="1"/>
    <s v="Jamie Roberts"/>
    <n v="24"/>
    <s v="F"/>
    <x v="1"/>
    <n v="30264"/>
    <d v="2021-01-03T00:00:00"/>
    <x v="512"/>
    <x v="0"/>
    <n v="59"/>
    <s v="Below 50,000"/>
    <s v="Excellent"/>
    <s v="True"/>
    <s v="False"/>
    <s v="Not From Marketing Department"/>
    <n v="4682190"/>
    <n v="7532860"/>
    <n v="180"/>
    <n v="97"/>
    <n v="55350.020304568527"/>
    <n v="25843.824817518249"/>
    <n v="79673"/>
    <n v="20"/>
    <n v="30264"/>
    <s v="#SPILL!"/>
    <m/>
  </r>
  <r>
    <n v="1"/>
    <s v="Bethany Fitzgerald"/>
    <n v="30"/>
    <s v="M"/>
    <x v="0"/>
    <n v="51990"/>
    <d v="2020-06-26T00:00:00"/>
    <x v="513"/>
    <x v="1"/>
    <n v="21"/>
    <s v="Above 50,000"/>
    <s v="Poor"/>
    <s v="False"/>
    <s v="False"/>
    <s v=" from Marketing Department"/>
    <n v="4672579"/>
    <n v="7532860"/>
    <n v="180"/>
    <n v="97"/>
    <n v="55350.020304568527"/>
    <n v="25843.824817518249"/>
    <n v="79673"/>
    <n v="20"/>
    <n v="51990"/>
    <s v="#SPILL!"/>
    <m/>
  </r>
  <r>
    <n v="1"/>
    <s v="Amy Young"/>
    <n v="21"/>
    <s v="M"/>
    <x v="1"/>
    <n v="61215"/>
    <d v="2023-11-03T00:00:00"/>
    <x v="514"/>
    <x v="0"/>
    <n v="60"/>
    <s v="Above 50,000"/>
    <s v="Excellent"/>
    <s v="True"/>
    <s v="True"/>
    <s v="Not From Marketing Department"/>
    <n v="4684077"/>
    <n v="7532860"/>
    <n v="180"/>
    <n v="97"/>
    <n v="55350.020304568527"/>
    <n v="25843.824817518249"/>
    <n v="79673"/>
    <n v="20"/>
    <n v="61215"/>
    <s v="#SPILL!"/>
    <m/>
  </r>
  <r>
    <n v="1"/>
    <s v="Jerome Sherman"/>
    <n v="22"/>
    <s v="M"/>
    <x v="0"/>
    <n v="46812"/>
    <d v="2015-06-09T00:00:00"/>
    <x v="515"/>
    <x v="3"/>
    <n v="40"/>
    <s v="Below 50,000"/>
    <s v="good"/>
    <s v="False"/>
    <s v="False"/>
    <s v=" from Marketing Department"/>
    <n v="4671077"/>
    <n v="7532860"/>
    <n v="180"/>
    <n v="97"/>
    <n v="55350.020304568527"/>
    <n v="25843.824817518249"/>
    <n v="79673"/>
    <n v="20"/>
    <n v="46812"/>
    <s v="#SPILL!"/>
    <m/>
  </r>
  <r>
    <n v="1"/>
    <s v="Margaret Stevens"/>
    <n v="54"/>
    <s v="M"/>
    <x v="3"/>
    <n v="53857"/>
    <d v="2019-07-24T00:00:00"/>
    <x v="516"/>
    <x v="1"/>
    <n v="59"/>
    <s v="Above 50,000"/>
    <s v="Excellent"/>
    <s v="False"/>
    <s v="False"/>
    <s v="Not From Marketing Department"/>
    <n v="4640914"/>
    <n v="7532860"/>
    <n v="180"/>
    <n v="97"/>
    <n v="55350.020304568527"/>
    <n v="25843.824817518249"/>
    <n v="79673"/>
    <n v="20"/>
    <n v="53857"/>
    <s v="#SPILL!"/>
    <m/>
  </r>
  <r>
    <n v="1"/>
    <s v="Crystal Warren"/>
    <n v="21"/>
    <s v="M"/>
    <x v="0"/>
    <n v="34214"/>
    <d v="2019-11-16T00:00:00"/>
    <x v="517"/>
    <x v="0"/>
    <n v="54"/>
    <s v="Below 50,000"/>
    <s v="Excellent"/>
    <s v="True"/>
    <s v="False"/>
    <s v=" from Marketing Department"/>
    <n v="4516526"/>
    <n v="7532860"/>
    <n v="180"/>
    <n v="97"/>
    <n v="55350.020304568527"/>
    <n v="25843.824817518249"/>
    <n v="79673"/>
    <n v="20"/>
    <n v="34214"/>
    <s v="#SPILL!"/>
    <m/>
  </r>
  <r>
    <n v="1"/>
    <s v="Jill Webster"/>
    <n v="34"/>
    <s v="F"/>
    <x v="2"/>
    <n v="31255"/>
    <d v="2024-06-12T00:00:00"/>
    <x v="518"/>
    <x v="0"/>
    <n v="49"/>
    <s v="Below 50,000"/>
    <s v="good"/>
    <s v="True"/>
    <s v="False"/>
    <s v="Not From Marketing Department"/>
    <n v="4605576"/>
    <n v="7532860"/>
    <n v="180"/>
    <n v="97"/>
    <n v="55350.020304568527"/>
    <n v="25843.824817518249"/>
    <n v="79673"/>
    <n v="20"/>
    <n v="31255"/>
    <s v="#SPILL!"/>
    <m/>
  </r>
  <r>
    <n v="1"/>
    <s v="Juan Simpson"/>
    <n v="38"/>
    <s v="M"/>
    <x v="4"/>
    <n v="67927"/>
    <d v="2023-07-28T00:00:00"/>
    <x v="519"/>
    <x v="1"/>
    <n v="56"/>
    <s v="Above 50,000"/>
    <s v="Excellent"/>
    <s v="False"/>
    <s v="True"/>
    <s v="Not From Marketing Department"/>
    <n v="4676022"/>
    <n v="7532860"/>
    <n v="180"/>
    <n v="97"/>
    <n v="55350.020304568527"/>
    <n v="25843.824817518249"/>
    <n v="79673"/>
    <n v="20"/>
    <n v="67927"/>
    <s v="#SPILL!"/>
    <m/>
  </r>
  <r>
    <n v="1"/>
    <s v="Elaine Mccall"/>
    <n v="59"/>
    <s v="F"/>
    <x v="3"/>
    <n v="60867"/>
    <d v="2014-08-31T00:00:00"/>
    <x v="520"/>
    <x v="0"/>
    <n v="42"/>
    <s v="Above 50,000"/>
    <s v="good"/>
    <s v="True"/>
    <s v="True"/>
    <s v="Not From Marketing Department"/>
    <n v="4437296"/>
    <n v="7532860"/>
    <n v="180"/>
    <n v="97"/>
    <n v="55350.020304568527"/>
    <n v="25843.824817518249"/>
    <n v="79673"/>
    <n v="20"/>
    <n v="60867"/>
    <s v="#SPILL!"/>
    <m/>
  </r>
  <r>
    <n v="1"/>
    <s v="Scott Chandler"/>
    <n v="49"/>
    <s v="M"/>
    <x v="3"/>
    <n v="31135"/>
    <d v="2016-12-12T00:00:00"/>
    <x v="521"/>
    <x v="3"/>
    <n v="43"/>
    <s v="Below 50,000"/>
    <s v="good"/>
    <s v="False"/>
    <s v="False"/>
    <s v="Not From Marketing Department"/>
    <n v="4592187"/>
    <n v="7532860"/>
    <n v="180"/>
    <n v="97"/>
    <n v="55350.020304568527"/>
    <n v="25843.824817518249"/>
    <n v="79673"/>
    <n v="20"/>
    <n v="31135"/>
    <s v="#SPILL!"/>
    <m/>
  </r>
  <r>
    <n v="1"/>
    <s v="Maria Webb"/>
    <n v="30"/>
    <s v="F"/>
    <x v="2"/>
    <n v="55827"/>
    <d v="2023-01-27T00:00:00"/>
    <x v="522"/>
    <x v="1"/>
    <n v="21"/>
    <s v="Above 50,000"/>
    <s v="Poor"/>
    <s v="False"/>
    <s v="False"/>
    <s v="Not From Marketing Department"/>
    <n v="4506226"/>
    <n v="7532860"/>
    <n v="180"/>
    <n v="97"/>
    <n v="55350.020304568527"/>
    <n v="25843.824817518249"/>
    <n v="79673"/>
    <n v="20"/>
    <n v="55827"/>
    <s v="#SPILL!"/>
    <m/>
  </r>
  <r>
    <n v="1"/>
    <s v="Annette Atkinson"/>
    <n v="33"/>
    <s v="M"/>
    <x v="2"/>
    <n v="49968"/>
    <d v="2015-06-27T00:00:00"/>
    <x v="523"/>
    <x v="0"/>
    <n v="44"/>
    <s v="Below 50,000"/>
    <s v="good"/>
    <s v="True"/>
    <s v="False"/>
    <s v="Not From Marketing Department"/>
    <n v="4692452"/>
    <n v="7532860"/>
    <n v="180"/>
    <n v="97"/>
    <n v="55350.020304568527"/>
    <n v="25843.824817518249"/>
    <n v="79673"/>
    <n v="20"/>
    <n v="49968"/>
    <s v="#SPILL!"/>
    <m/>
  </r>
  <r>
    <n v="1"/>
    <s v="Julia Hill"/>
    <n v="35"/>
    <s v="F"/>
    <x v="3"/>
    <n v="74376"/>
    <d v="2021-07-26T00:00:00"/>
    <x v="524"/>
    <x v="2"/>
    <n v="28"/>
    <s v="Above 50,000"/>
    <s v="Poor"/>
    <s v="False"/>
    <s v="True"/>
    <s v="Not From Marketing Department"/>
    <n v="4361204"/>
    <n v="7532860"/>
    <n v="180"/>
    <n v="97"/>
    <n v="55350.020304568527"/>
    <n v="25843.824817518249"/>
    <n v="79673"/>
    <n v="20"/>
    <n v="74376"/>
    <s v="#SPILL!"/>
    <m/>
  </r>
  <r>
    <n v="1"/>
    <s v="Stephanie Archer"/>
    <n v="43"/>
    <s v="F"/>
    <x v="0"/>
    <n v="47674"/>
    <d v="2021-11-11T00:00:00"/>
    <x v="525"/>
    <x v="3"/>
    <n v="48"/>
    <s v="Below 50,000"/>
    <s v="good"/>
    <s v="False"/>
    <s v="False"/>
    <s v=" from Marketing Department"/>
    <n v="4323295"/>
    <n v="7532860"/>
    <n v="180"/>
    <n v="97"/>
    <n v="55350.020304568527"/>
    <n v="25843.824817518249"/>
    <n v="79673"/>
    <n v="20"/>
    <n v="47674"/>
    <s v="#SPILL!"/>
    <m/>
  </r>
  <r>
    <n v="1"/>
    <s v="Krystal Gibbs"/>
    <n v="52"/>
    <s v="F"/>
    <x v="2"/>
    <n v="36787"/>
    <d v="2017-12-11T00:00:00"/>
    <x v="526"/>
    <x v="2"/>
    <n v="44"/>
    <s v="Below 50,000"/>
    <s v="good"/>
    <s v="False"/>
    <s v="False"/>
    <s v="Not From Marketing Department"/>
    <n v="4661864"/>
    <n v="7532860"/>
    <n v="180"/>
    <n v="97"/>
    <n v="55350.020304568527"/>
    <n v="25843.824817518249"/>
    <n v="79673"/>
    <n v="20"/>
    <n v="36787"/>
    <s v="#SPILL!"/>
    <m/>
  </r>
  <r>
    <n v="1"/>
    <s v="Joseph Skinner"/>
    <n v="39"/>
    <s v="M"/>
    <x v="2"/>
    <n v="56370"/>
    <d v="2023-02-23T00:00:00"/>
    <x v="527"/>
    <x v="0"/>
    <n v="59"/>
    <s v="Above 50,000"/>
    <s v="Excellent"/>
    <s v="True"/>
    <s v="False"/>
    <s v="Not From Marketing Department"/>
    <n v="4461276"/>
    <n v="7532860"/>
    <n v="180"/>
    <n v="97"/>
    <n v="55350.020304568527"/>
    <n v="25843.824817518249"/>
    <n v="79673"/>
    <n v="20"/>
    <n v="56370"/>
    <s v="#SPILL!"/>
    <m/>
  </r>
  <r>
    <n v="1"/>
    <s v="Elizabeth Durham"/>
    <n v="43"/>
    <s v="F"/>
    <x v="1"/>
    <n v="34386"/>
    <d v="2022-03-21T00:00:00"/>
    <x v="528"/>
    <x v="0"/>
    <n v="36"/>
    <s v="Below 50,000"/>
    <s v="Average"/>
    <s v="True"/>
    <s v="False"/>
    <s v="Not From Marketing Department"/>
    <n v="4336465"/>
    <n v="7532860"/>
    <n v="180"/>
    <n v="97"/>
    <n v="55350.020304568527"/>
    <n v="25843.824817518249"/>
    <n v="79673"/>
    <n v="20"/>
    <n v="34386"/>
    <s v="#SPILL!"/>
    <m/>
  </r>
  <r>
    <n v="1"/>
    <s v="Diana Garcia"/>
    <n v="32"/>
    <s v="M"/>
    <x v="4"/>
    <n v="69630"/>
    <d v="2018-03-29T00:00:00"/>
    <x v="529"/>
    <x v="1"/>
    <n v="46"/>
    <s v="Above 50,000"/>
    <s v="good"/>
    <s v="False"/>
    <s v="True"/>
    <s v="Not From Marketing Department"/>
    <n v="4319446"/>
    <n v="7532860"/>
    <n v="180"/>
    <n v="97"/>
    <n v="55350.020304568527"/>
    <n v="25843.824817518249"/>
    <n v="79673"/>
    <n v="20"/>
    <n v="69630"/>
    <s v="#SPILL!"/>
    <m/>
  </r>
  <r>
    <n v="1"/>
    <s v="Kimberly Vazquez"/>
    <n v="48"/>
    <s v="F"/>
    <x v="1"/>
    <n v="31426"/>
    <d v="2019-03-10T00:00:00"/>
    <x v="530"/>
    <x v="0"/>
    <n v="38"/>
    <s v="Below 50,000"/>
    <s v="Average"/>
    <s v="True"/>
    <s v="False"/>
    <s v="Not From Marketing Department"/>
    <n v="4369801"/>
    <n v="7532860"/>
    <n v="180"/>
    <n v="97"/>
    <n v="55350.020304568527"/>
    <n v="25843.824817518249"/>
    <n v="79673"/>
    <n v="20"/>
    <n v="31426"/>
    <s v="#SPILL!"/>
    <m/>
  </r>
  <r>
    <n v="1"/>
    <s v="Christopher Simpson"/>
    <n v="55"/>
    <s v="F"/>
    <x v="0"/>
    <n v="70530"/>
    <d v="2019-11-01T00:00:00"/>
    <x v="531"/>
    <x v="3"/>
    <n v="50"/>
    <s v="Above 50,000"/>
    <s v="Excellent"/>
    <s v="False"/>
    <s v="True"/>
    <s v=" from Marketing Department"/>
    <n v="4573096"/>
    <n v="7532860"/>
    <n v="180"/>
    <n v="97"/>
    <n v="55350.020304568527"/>
    <n v="25843.824817518249"/>
    <n v="79673"/>
    <n v="20"/>
    <n v="70530"/>
    <s v="#SPILL!"/>
    <m/>
  </r>
  <r>
    <n v="1"/>
    <s v="Katelyn Howell"/>
    <n v="26"/>
    <s v="F"/>
    <x v="2"/>
    <n v="32949"/>
    <d v="2023-05-05T00:00:00"/>
    <x v="532"/>
    <x v="0"/>
    <n v="50"/>
    <s v="Below 50,000"/>
    <s v="Excellent"/>
    <s v="True"/>
    <s v="False"/>
    <s v="Not From Marketing Department"/>
    <n v="4418700"/>
    <n v="7532860"/>
    <n v="180"/>
    <n v="97"/>
    <n v="55350.020304568527"/>
    <n v="25843.824817518249"/>
    <n v="79673"/>
    <n v="20"/>
    <n v="32949"/>
    <s v="#SPILL!"/>
    <m/>
  </r>
  <r>
    <n v="1"/>
    <s v="Peggy Snyder"/>
    <n v="41"/>
    <s v="M"/>
    <x v="3"/>
    <n v="68898"/>
    <d v="2020-12-06T00:00:00"/>
    <x v="533"/>
    <x v="1"/>
    <n v="46"/>
    <s v="Above 50,000"/>
    <s v="good"/>
    <s v="False"/>
    <s v="True"/>
    <s v="Not From Marketing Department"/>
    <n v="4273197"/>
    <n v="7532860"/>
    <n v="180"/>
    <n v="97"/>
    <n v="55350.020304568527"/>
    <n v="25843.824817518249"/>
    <n v="79673"/>
    <n v="20"/>
    <n v="68898"/>
    <s v="#SPILL!"/>
    <m/>
  </r>
  <r>
    <n v="1"/>
    <s v="Kyle Walters"/>
    <n v="29"/>
    <s v="F"/>
    <x v="4"/>
    <n v="37587"/>
    <d v="2022-08-04T00:00:00"/>
    <x v="534"/>
    <x v="2"/>
    <n v="27"/>
    <s v="Below 50,000"/>
    <s v="Poor"/>
    <s v="False"/>
    <s v="True"/>
    <s v="Not From Marketing Department"/>
    <n v="4420913"/>
    <n v="7532860"/>
    <n v="180"/>
    <n v="97"/>
    <n v="55350.020304568527"/>
    <n v="25843.824817518249"/>
    <n v="79673"/>
    <n v="20"/>
    <n v="37587"/>
    <s v="#SPILL!"/>
    <m/>
  </r>
  <r>
    <n v="1"/>
    <s v="Melinda Foster"/>
    <n v="25"/>
    <s v="F"/>
    <x v="3"/>
    <n v="79451"/>
    <d v="2024-06-06T00:00:00"/>
    <x v="535"/>
    <x v="3"/>
    <n v="29"/>
    <s v="Above 50,000"/>
    <s v="Poor"/>
    <s v="False"/>
    <s v="True"/>
    <s v="Not From Marketing Department"/>
    <n v="4400990"/>
    <n v="7532860"/>
    <n v="180"/>
    <n v="97"/>
    <n v="55350.020304568527"/>
    <n v="25843.824817518249"/>
    <n v="79673"/>
    <n v="20"/>
    <n v="79451"/>
    <s v="#SPILL!"/>
    <m/>
  </r>
  <r>
    <n v="1"/>
    <s v="Keith Mcdonald"/>
    <n v="28"/>
    <s v="F"/>
    <x v="4"/>
    <n v="54034"/>
    <d v="2018-11-06T00:00:00"/>
    <x v="536"/>
    <x v="2"/>
    <n v="46"/>
    <s v="Above 50,000"/>
    <s v="good"/>
    <s v="False"/>
    <s v="True"/>
    <s v="Not From Marketing Department"/>
    <n v="4435994"/>
    <n v="7532860"/>
    <n v="180"/>
    <n v="97"/>
    <n v="55350.020304568527"/>
    <n v="25843.824817518249"/>
    <n v="79673"/>
    <n v="20"/>
    <n v="54034"/>
    <s v="#SPILL!"/>
    <m/>
  </r>
  <r>
    <n v="1"/>
    <s v="Joseph Fisher"/>
    <n v="31"/>
    <s v="F"/>
    <x v="2"/>
    <n v="46521"/>
    <d v="2018-08-24T00:00:00"/>
    <x v="537"/>
    <x v="1"/>
    <n v="28"/>
    <s v="Below 50,000"/>
    <s v="Poor"/>
    <s v="False"/>
    <s v="False"/>
    <s v="Not From Marketing Department"/>
    <n v="4533533"/>
    <n v="7532860"/>
    <n v="180"/>
    <n v="97"/>
    <n v="55350.020304568527"/>
    <n v="25843.824817518249"/>
    <n v="79673"/>
    <n v="20"/>
    <n v="46521"/>
    <s v="#SPILL!"/>
    <m/>
  </r>
  <r>
    <n v="1"/>
    <s v="Debra Moore"/>
    <n v="23"/>
    <s v="F"/>
    <x v="4"/>
    <n v="53862"/>
    <d v="2017-07-02T00:00:00"/>
    <x v="538"/>
    <x v="2"/>
    <n v="30"/>
    <s v="Above 50,000"/>
    <s v="Average"/>
    <s v="False"/>
    <s v="True"/>
    <s v="Not From Marketing Department"/>
    <n v="4212384"/>
    <n v="7532860"/>
    <n v="180"/>
    <n v="97"/>
    <n v="55350.020304568527"/>
    <n v="25843.824817518249"/>
    <n v="79673"/>
    <n v="20"/>
    <n v="53862"/>
    <s v="#SPILL!"/>
    <m/>
  </r>
  <r>
    <n v="1"/>
    <s v="Nicole Johnson"/>
    <n v="36"/>
    <s v="M"/>
    <x v="2"/>
    <n v="75897"/>
    <d v="2015-05-13T00:00:00"/>
    <x v="539"/>
    <x v="1"/>
    <n v="58"/>
    <s v="Above 50,000"/>
    <s v="Excellent"/>
    <s v="False"/>
    <s v="True"/>
    <s v="Not From Marketing Department"/>
    <n v="4386514"/>
    <n v="7532860"/>
    <n v="180"/>
    <n v="97"/>
    <n v="55350.020304568527"/>
    <n v="25843.824817518249"/>
    <n v="79673"/>
    <n v="20"/>
    <n v="75897"/>
    <s v="#SPILL!"/>
    <m/>
  </r>
  <r>
    <n v="1"/>
    <s v="Ruben Foster"/>
    <n v="59"/>
    <s v="M"/>
    <x v="1"/>
    <n v="75210"/>
    <d v="2021-05-24T00:00:00"/>
    <x v="540"/>
    <x v="0"/>
    <n v="58"/>
    <s v="Above 50,000"/>
    <s v="Excellent"/>
    <s v="True"/>
    <s v="True"/>
    <s v="Not From Marketing Department"/>
    <n v="4297257"/>
    <n v="7532860"/>
    <n v="180"/>
    <n v="97"/>
    <n v="55350.020304568527"/>
    <n v="25843.824817518249"/>
    <n v="79673"/>
    <n v="20"/>
    <n v="75210"/>
    <s v="#SPILL!"/>
    <m/>
  </r>
  <r>
    <n v="1"/>
    <s v="Alicia Chang"/>
    <n v="58"/>
    <s v="M"/>
    <x v="4"/>
    <n v="33275"/>
    <d v="2021-02-22T00:00:00"/>
    <x v="541"/>
    <x v="3"/>
    <n v="52"/>
    <s v="Below 50,000"/>
    <s v="Excellent"/>
    <s v="False"/>
    <s v="True"/>
    <s v="Not From Marketing Department"/>
    <n v="4365843"/>
    <n v="7532860"/>
    <n v="180"/>
    <n v="97"/>
    <n v="55350.020304568527"/>
    <n v="25843.824817518249"/>
    <n v="79673"/>
    <n v="20"/>
    <n v="33275"/>
    <s v="#SPILL!"/>
    <m/>
  </r>
  <r>
    <n v="1"/>
    <s v="Victoria King"/>
    <n v="32"/>
    <s v="M"/>
    <x v="2"/>
    <n v="64792"/>
    <d v="2021-09-12T00:00:00"/>
    <x v="542"/>
    <x v="2"/>
    <n v="45"/>
    <s v="Above 50,000"/>
    <s v="good"/>
    <s v="False"/>
    <s v="True"/>
    <s v="Not From Marketing Department"/>
    <n v="4402095"/>
    <n v="7532860"/>
    <n v="180"/>
    <n v="97"/>
    <n v="55350.020304568527"/>
    <n v="25843.824817518249"/>
    <n v="79673"/>
    <n v="20"/>
    <n v="64792"/>
    <s v="#SPILL!"/>
    <m/>
  </r>
  <r>
    <n v="1"/>
    <s v="Christine Lopez"/>
    <n v="29"/>
    <s v="F"/>
    <x v="1"/>
    <n v="31260"/>
    <d v="2017-03-03T00:00:00"/>
    <x v="543"/>
    <x v="1"/>
    <n v="27"/>
    <s v="Below 50,000"/>
    <s v="Poor"/>
    <s v="False"/>
    <s v="False"/>
    <s v="Not From Marketing Department"/>
    <n v="4076944"/>
    <n v="7532860"/>
    <n v="180"/>
    <n v="97"/>
    <n v="55350.020304568527"/>
    <n v="25843.824817518249"/>
    <n v="79673"/>
    <n v="20"/>
    <n v="31260"/>
    <s v="#SPILL!"/>
    <m/>
  </r>
  <r>
    <n v="1"/>
    <s v="Robert Brown"/>
    <n v="51"/>
    <s v="M"/>
    <x v="4"/>
    <n v="61587"/>
    <d v="2018-07-22T00:00:00"/>
    <x v="544"/>
    <x v="1"/>
    <n v="45"/>
    <s v="Above 50,000"/>
    <s v="good"/>
    <s v="False"/>
    <s v="True"/>
    <s v="Not From Marketing Department"/>
    <n v="4128721"/>
    <n v="7532860"/>
    <n v="180"/>
    <n v="97"/>
    <n v="55350.020304568527"/>
    <n v="25843.824817518249"/>
    <n v="79673"/>
    <n v="20"/>
    <n v="61587"/>
    <s v="#SPILL!"/>
    <m/>
  </r>
  <r>
    <n v="1"/>
    <s v="Trevor Sexton"/>
    <n v="55"/>
    <s v="F"/>
    <x v="0"/>
    <n v="52811"/>
    <d v="2019-08-07T00:00:00"/>
    <x v="545"/>
    <x v="3"/>
    <n v="33"/>
    <s v="Above 50,000"/>
    <s v="Average"/>
    <s v="False"/>
    <s v="False"/>
    <s v=" from Marketing Department"/>
    <n v="4240842"/>
    <n v="7532860"/>
    <n v="180"/>
    <n v="97"/>
    <n v="55350.020304568527"/>
    <n v="25843.824817518249"/>
    <n v="79673"/>
    <n v="20"/>
    <n v="52811"/>
    <s v="#SPILL!"/>
    <m/>
  </r>
  <r>
    <n v="1"/>
    <s v="Angela Farley"/>
    <n v="20"/>
    <s v="F"/>
    <x v="3"/>
    <n v="46256"/>
    <d v="2020-02-12T00:00:00"/>
    <x v="546"/>
    <x v="1"/>
    <n v="42"/>
    <s v="Below 50,000"/>
    <s v="good"/>
    <s v="False"/>
    <s v="False"/>
    <s v="Not From Marketing Department"/>
    <n v="4387454"/>
    <n v="7532860"/>
    <n v="180"/>
    <n v="97"/>
    <n v="55350.020304568527"/>
    <n v="25843.824817518249"/>
    <n v="79673"/>
    <n v="20"/>
    <n v="46256"/>
    <s v="#SPILL!"/>
    <m/>
  </r>
  <r>
    <n v="1"/>
    <s v="Randall Wright"/>
    <n v="42"/>
    <s v="F"/>
    <x v="4"/>
    <n v="36934"/>
    <d v="2022-08-07T00:00:00"/>
    <x v="547"/>
    <x v="2"/>
    <n v="38"/>
    <s v="Below 50,000"/>
    <s v="Average"/>
    <s v="False"/>
    <s v="True"/>
    <s v="Not From Marketing Department"/>
    <n v="4301159"/>
    <n v="7532860"/>
    <n v="180"/>
    <n v="97"/>
    <n v="55350.020304568527"/>
    <n v="25843.824817518249"/>
    <n v="79673"/>
    <n v="20"/>
    <n v="36934"/>
    <s v="#SPILL!"/>
    <m/>
  </r>
  <r>
    <n v="1"/>
    <s v="Jacob Mcknight"/>
    <n v="24"/>
    <s v="F"/>
    <x v="3"/>
    <n v="34284"/>
    <d v="2016-01-03T00:00:00"/>
    <x v="548"/>
    <x v="2"/>
    <n v="37"/>
    <s v="Below 50,000"/>
    <s v="Average"/>
    <s v="False"/>
    <s v="False"/>
    <s v="Not From Marketing Department"/>
    <n v="4093564"/>
    <n v="7532860"/>
    <n v="180"/>
    <n v="97"/>
    <n v="55350.020304568527"/>
    <n v="25843.824817518249"/>
    <n v="79673"/>
    <n v="20"/>
    <n v="34284"/>
    <s v="#SPILL!"/>
    <m/>
  </r>
  <r>
    <n v="1"/>
    <s v="Henry Drake"/>
    <n v="28"/>
    <s v="F"/>
    <x v="3"/>
    <n v="35117"/>
    <d v="2022-11-11T00:00:00"/>
    <x v="549"/>
    <x v="0"/>
    <n v="21"/>
    <s v="Below 50,000"/>
    <s v="Poor"/>
    <s v="True"/>
    <s v="False"/>
    <s v="Not From Marketing Department"/>
    <n v="4148884"/>
    <n v="7532860"/>
    <n v="180"/>
    <n v="97"/>
    <n v="55350.020304568527"/>
    <n v="25843.824817518249"/>
    <n v="79673"/>
    <n v="20"/>
    <n v="35117"/>
    <s v="#SPILL!"/>
    <m/>
  </r>
  <r>
    <n v="1"/>
    <s v="Jason Hughes"/>
    <n v="42"/>
    <s v="M"/>
    <x v="3"/>
    <n v="71674"/>
    <d v="2015-08-14T00:00:00"/>
    <x v="550"/>
    <x v="0"/>
    <n v="52"/>
    <s v="Above 50,000"/>
    <s v="Excellent"/>
    <s v="True"/>
    <s v="True"/>
    <s v="Not From Marketing Department"/>
    <n v="4201623"/>
    <n v="7532860"/>
    <n v="180"/>
    <n v="97"/>
    <n v="55350.020304568527"/>
    <n v="25843.824817518249"/>
    <n v="79673"/>
    <n v="20"/>
    <n v="71674"/>
    <s v="#SPILL!"/>
    <m/>
  </r>
  <r>
    <n v="1"/>
    <s v="David Petersen"/>
    <n v="55"/>
    <s v="M"/>
    <x v="1"/>
    <n v="43084"/>
    <d v="2016-02-24T00:00:00"/>
    <x v="551"/>
    <x v="0"/>
    <n v="51"/>
    <s v="Below 50,000"/>
    <s v="Excellent"/>
    <s v="True"/>
    <s v="False"/>
    <s v="Not From Marketing Department"/>
    <n v="4334434"/>
    <n v="7532860"/>
    <n v="180"/>
    <n v="97"/>
    <n v="55350.020304568527"/>
    <n v="25843.824817518249"/>
    <n v="79673"/>
    <n v="20"/>
    <n v="43084"/>
    <s v="#SPILL!"/>
    <m/>
  </r>
  <r>
    <n v="1"/>
    <s v="Jeremy Booker"/>
    <n v="20"/>
    <s v="F"/>
    <x v="4"/>
    <n v="57617"/>
    <d v="2019-04-02T00:00:00"/>
    <x v="552"/>
    <x v="2"/>
    <n v="32"/>
    <s v="Above 50,000"/>
    <s v="Average"/>
    <s v="False"/>
    <s v="True"/>
    <s v="Not From Marketing Department"/>
    <n v="4196529"/>
    <n v="7532860"/>
    <n v="180"/>
    <n v="97"/>
    <n v="55350.020304568527"/>
    <n v="25843.824817518249"/>
    <n v="79673"/>
    <n v="20"/>
    <n v="57617"/>
    <s v="#SPILL!"/>
    <m/>
  </r>
  <r>
    <n v="1"/>
    <s v="Jeff Lara"/>
    <n v="42"/>
    <s v="F"/>
    <x v="1"/>
    <n v="68368"/>
    <d v="2021-03-12T00:00:00"/>
    <x v="553"/>
    <x v="1"/>
    <n v="22"/>
    <s v="Above 50,000"/>
    <s v="Poor"/>
    <s v="False"/>
    <s v="True"/>
    <s v="Not From Marketing Department"/>
    <n v="4301214"/>
    <n v="7532860"/>
    <n v="180"/>
    <n v="97"/>
    <n v="55350.020304568527"/>
    <n v="25843.824817518249"/>
    <n v="79673"/>
    <n v="20"/>
    <n v="68368"/>
    <s v="#SPILL!"/>
    <m/>
  </r>
  <r>
    <n v="1"/>
    <s v="Kimberly Ortega"/>
    <n v="38"/>
    <s v="F"/>
    <x v="1"/>
    <n v="70489"/>
    <d v="2017-01-03T00:00:00"/>
    <x v="554"/>
    <x v="2"/>
    <n v="51"/>
    <s v="Above 50,000"/>
    <s v="Excellent"/>
    <s v="False"/>
    <s v="True"/>
    <s v="Not From Marketing Department"/>
    <n v="4182176"/>
    <n v="7532860"/>
    <n v="180"/>
    <n v="97"/>
    <n v="55350.020304568527"/>
    <n v="25843.824817518249"/>
    <n v="79673"/>
    <n v="20"/>
    <n v="70489"/>
    <s v="#SPILL!"/>
    <m/>
  </r>
  <r>
    <n v="1"/>
    <s v="David Hampton"/>
    <n v="29"/>
    <s v="F"/>
    <x v="3"/>
    <n v="36335"/>
    <d v="2019-05-11T00:00:00"/>
    <x v="555"/>
    <x v="2"/>
    <n v="38"/>
    <s v="Below 50,000"/>
    <s v="Average"/>
    <s v="False"/>
    <s v="False"/>
    <s v="Not From Marketing Department"/>
    <n v="4368647"/>
    <n v="7532860"/>
    <n v="180"/>
    <n v="97"/>
    <n v="55350.020304568527"/>
    <n v="25843.824817518249"/>
    <n v="79673"/>
    <n v="20"/>
    <n v="36335"/>
    <s v="#SPILL!"/>
    <m/>
  </r>
  <r>
    <n v="1"/>
    <s v="Charles Chung"/>
    <n v="36"/>
    <s v="F"/>
    <x v="0"/>
    <n v="45414"/>
    <d v="2015-02-02T00:00:00"/>
    <x v="556"/>
    <x v="0"/>
    <n v="31"/>
    <s v="Below 50,000"/>
    <s v="Average"/>
    <s v="True"/>
    <s v="False"/>
    <s v=" from Marketing Department"/>
    <n v="4097621"/>
    <n v="7532860"/>
    <n v="180"/>
    <n v="97"/>
    <n v="55350.020304568527"/>
    <n v="25843.824817518249"/>
    <n v="79673"/>
    <n v="20"/>
    <n v="45414"/>
    <s v="#SPILL!"/>
    <m/>
  </r>
  <r>
    <n v="1"/>
    <s v="Jerry Johnson"/>
    <n v="46"/>
    <s v="M"/>
    <x v="3"/>
    <n v="70481"/>
    <d v="2015-01-22T00:00:00"/>
    <x v="557"/>
    <x v="2"/>
    <n v="46"/>
    <s v="Above 50,000"/>
    <s v="good"/>
    <s v="False"/>
    <s v="True"/>
    <s v="Not From Marketing Department"/>
    <n v="4379200"/>
    <n v="7532860"/>
    <n v="180"/>
    <n v="97"/>
    <n v="55350.020304568527"/>
    <n v="25843.824817518249"/>
    <n v="79673"/>
    <n v="20"/>
    <n v="70481"/>
    <s v="#SPILL!"/>
    <m/>
  </r>
  <r>
    <n v="1"/>
    <s v="Crystal Thornton"/>
    <n v="27"/>
    <s v="M"/>
    <x v="4"/>
    <n v="39588"/>
    <d v="2020-10-31T00:00:00"/>
    <x v="558"/>
    <x v="2"/>
    <n v="20"/>
    <s v="Below 50,000"/>
    <s v="Poor"/>
    <s v="False"/>
    <s v="True"/>
    <s v="Not From Marketing Department"/>
    <n v="4104739"/>
    <n v="7532860"/>
    <n v="180"/>
    <n v="97"/>
    <n v="55350.020304568527"/>
    <n v="25843.824817518249"/>
    <n v="79673"/>
    <n v="20"/>
    <n v="39588"/>
    <s v="#SPILL!"/>
    <m/>
  </r>
  <r>
    <n v="1"/>
    <s v="Sean Clark"/>
    <n v="52"/>
    <s v="F"/>
    <x v="0"/>
    <n v="73466"/>
    <d v="2022-04-06T00:00:00"/>
    <x v="71"/>
    <x v="0"/>
    <n v="30"/>
    <s v="Above 50,000"/>
    <s v="Average"/>
    <s v="True"/>
    <s v="True"/>
    <s v=" from Marketing Department"/>
    <n v="4254831"/>
    <n v="7532860"/>
    <n v="180"/>
    <n v="97"/>
    <n v="55350.020304568527"/>
    <n v="25843.824817518249"/>
    <n v="79673"/>
    <n v="20"/>
    <n v="73466"/>
    <s v="#SPILL!"/>
    <m/>
  </r>
  <r>
    <n v="1"/>
    <s v="Jennifer Conley"/>
    <n v="60"/>
    <s v="M"/>
    <x v="0"/>
    <n v="73548"/>
    <d v="2022-12-14T00:00:00"/>
    <x v="559"/>
    <x v="0"/>
    <n v="34"/>
    <s v="Above 50,000"/>
    <s v="Average"/>
    <s v="False"/>
    <s v="True"/>
    <s v=" from Marketing Department"/>
    <n v="4158628"/>
    <n v="7532860"/>
    <n v="180"/>
    <n v="97"/>
    <n v="55350.020304568527"/>
    <n v="25843.824817518249"/>
    <n v="79673"/>
    <n v="20"/>
    <n v="73548"/>
    <s v="#SPILL!"/>
    <m/>
  </r>
  <r>
    <n v="1"/>
    <s v="Nicholas Hardin"/>
    <n v="20"/>
    <s v="F"/>
    <x v="0"/>
    <n v="72728"/>
    <d v="2023-02-07T00:00:00"/>
    <x v="560"/>
    <x v="1"/>
    <n v="38"/>
    <s v="Above 50,000"/>
    <s v="Average"/>
    <s v="False"/>
    <s v="True"/>
    <s v=" from Marketing Department"/>
    <n v="4073378"/>
    <n v="7532860"/>
    <n v="180"/>
    <n v="97"/>
    <n v="55350.020304568527"/>
    <n v="25843.824817518249"/>
    <n v="79673"/>
    <n v="20"/>
    <n v="72728"/>
    <s v="#SPILL!"/>
    <m/>
  </r>
  <r>
    <n v="1"/>
    <s v="Ian Shaw"/>
    <n v="47"/>
    <s v="F"/>
    <x v="2"/>
    <n v="39406"/>
    <d v="2021-03-15T00:00:00"/>
    <x v="561"/>
    <x v="2"/>
    <n v="54"/>
    <s v="Below 50,000"/>
    <s v="Excellent"/>
    <s v="False"/>
    <s v="False"/>
    <s v="Not From Marketing Department"/>
    <n v="4077269"/>
    <n v="7532860"/>
    <n v="180"/>
    <n v="97"/>
    <n v="55350.020304568527"/>
    <n v="25843.824817518249"/>
    <n v="79673"/>
    <n v="20"/>
    <n v="39406"/>
    <s v="#SPILL!"/>
    <m/>
  </r>
  <r>
    <n v="1"/>
    <s v="Amanda Thomas"/>
    <n v="28"/>
    <s v="F"/>
    <x v="2"/>
    <n v="42868"/>
    <d v="2019-10-23T00:00:00"/>
    <x v="562"/>
    <x v="3"/>
    <n v="57"/>
    <s v="Below 50,000"/>
    <s v="Excellent"/>
    <s v="False"/>
    <s v="False"/>
    <s v="Not From Marketing Department"/>
    <n v="4246779"/>
    <n v="7532860"/>
    <n v="180"/>
    <n v="97"/>
    <n v="55350.020304568527"/>
    <n v="25843.824817518249"/>
    <n v="79673"/>
    <n v="20"/>
    <n v="42868"/>
    <s v="#SPILL!"/>
    <m/>
  </r>
  <r>
    <n v="1"/>
    <s v="David Curry"/>
    <n v="54"/>
    <s v="F"/>
    <x v="1"/>
    <n v="34898"/>
    <d v="2015-03-25T00:00:00"/>
    <x v="563"/>
    <x v="1"/>
    <n v="27"/>
    <s v="Below 50,000"/>
    <s v="Poor"/>
    <s v="False"/>
    <s v="False"/>
    <s v="Not From Marketing Department"/>
    <n v="4264816"/>
    <n v="7532860"/>
    <n v="180"/>
    <n v="97"/>
    <n v="55350.020304568527"/>
    <n v="25843.824817518249"/>
    <n v="79673"/>
    <n v="20"/>
    <n v="34898"/>
    <s v="#SPILL!"/>
    <m/>
  </r>
  <r>
    <n v="1"/>
    <s v="Carlos Bell"/>
    <n v="21"/>
    <s v="F"/>
    <x v="1"/>
    <n v="37707"/>
    <d v="2018-05-31T00:00:00"/>
    <x v="564"/>
    <x v="1"/>
    <n v="59"/>
    <s v="Below 50,000"/>
    <s v="Excellent"/>
    <s v="False"/>
    <s v="False"/>
    <s v="Not From Marketing Department"/>
    <n v="4124205"/>
    <n v="7532860"/>
    <n v="180"/>
    <n v="97"/>
    <n v="55350.020304568527"/>
    <n v="25843.824817518249"/>
    <n v="79673"/>
    <n v="20"/>
    <n v="37707"/>
    <s v="#SPILL!"/>
    <m/>
  </r>
  <r>
    <n v="1"/>
    <s v="Tracy Davis"/>
    <n v="53"/>
    <s v="M"/>
    <x v="2"/>
    <n v="58809"/>
    <d v="2018-08-04T00:00:00"/>
    <x v="565"/>
    <x v="0"/>
    <n v="25"/>
    <s v="Above 50,000"/>
    <s v="Poor"/>
    <s v="True"/>
    <s v="False"/>
    <s v="Not From Marketing Department"/>
    <n v="4130800"/>
    <n v="7532860"/>
    <n v="180"/>
    <n v="97"/>
    <n v="55350.020304568527"/>
    <n v="25843.824817518249"/>
    <n v="79673"/>
    <n v="20"/>
    <n v="58809"/>
    <s v="#SPILL!"/>
    <m/>
  </r>
  <r>
    <n v="1"/>
    <s v="Clinton Dixon"/>
    <n v="56"/>
    <s v="F"/>
    <x v="1"/>
    <n v="36689"/>
    <d v="2020-02-13T00:00:00"/>
    <x v="566"/>
    <x v="2"/>
    <n v="48"/>
    <s v="Below 50,000"/>
    <s v="good"/>
    <s v="False"/>
    <s v="False"/>
    <s v="Not From Marketing Department"/>
    <n v="4194345"/>
    <n v="7532860"/>
    <n v="180"/>
    <n v="97"/>
    <n v="55350.020304568527"/>
    <n v="25843.824817518249"/>
    <n v="79673"/>
    <n v="20"/>
    <n v="36689"/>
    <s v="#SPILL!"/>
    <m/>
  </r>
  <r>
    <n v="1"/>
    <s v="Elaine Long"/>
    <n v="40"/>
    <s v="F"/>
    <x v="4"/>
    <n v="41099"/>
    <d v="2015-07-22T00:00:00"/>
    <x v="567"/>
    <x v="2"/>
    <n v="22"/>
    <s v="Below 50,000"/>
    <s v="Poor"/>
    <s v="False"/>
    <s v="True"/>
    <s v="Not From Marketing Department"/>
    <n v="4060566"/>
    <n v="7532860"/>
    <n v="180"/>
    <n v="97"/>
    <n v="55350.020304568527"/>
    <n v="25843.824817518249"/>
    <n v="79673"/>
    <n v="20"/>
    <n v="41099"/>
    <s v="#SPILL!"/>
    <m/>
  </r>
  <r>
    <n v="1"/>
    <s v="Daniel Klein"/>
    <n v="52"/>
    <s v="F"/>
    <x v="1"/>
    <n v="55491"/>
    <d v="2019-01-12T00:00:00"/>
    <x v="568"/>
    <x v="2"/>
    <n v="38"/>
    <s v="Above 50,000"/>
    <s v="Average"/>
    <s v="False"/>
    <s v="False"/>
    <s v="Not From Marketing Department"/>
    <n v="4291220"/>
    <n v="7532860"/>
    <n v="180"/>
    <n v="97"/>
    <n v="55350.020304568527"/>
    <n v="25843.824817518249"/>
    <n v="79673"/>
    <n v="20"/>
    <n v="55491"/>
    <s v="#SPILL!"/>
    <m/>
  </r>
  <r>
    <n v="1"/>
    <s v="Albert Gonzalez"/>
    <n v="58"/>
    <s v="M"/>
    <x v="3"/>
    <n v="35019"/>
    <d v="2015-01-23T00:00:00"/>
    <x v="569"/>
    <x v="2"/>
    <n v="48"/>
    <s v="Below 50,000"/>
    <s v="good"/>
    <s v="False"/>
    <s v="False"/>
    <s v="Not From Marketing Department"/>
    <n v="4226198"/>
    <n v="7532860"/>
    <n v="180"/>
    <n v="97"/>
    <n v="55350.020304568527"/>
    <n v="25843.824817518249"/>
    <n v="79673"/>
    <n v="20"/>
    <n v="35019"/>
    <s v="#SPILL!"/>
    <m/>
  </r>
  <r>
    <n v="1"/>
    <s v="Seth Williams"/>
    <n v="26"/>
    <s v="F"/>
    <x v="1"/>
    <n v="46993"/>
    <d v="2019-04-30T00:00:00"/>
    <x v="570"/>
    <x v="0"/>
    <n v="26"/>
    <s v="Below 50,000"/>
    <s v="Poor"/>
    <s v="True"/>
    <s v="False"/>
    <s v="Not From Marketing Department"/>
    <n v="4207198"/>
    <n v="7532860"/>
    <n v="180"/>
    <n v="97"/>
    <n v="55350.020304568527"/>
    <n v="25843.824817518249"/>
    <n v="79673"/>
    <n v="20"/>
    <n v="46993"/>
    <s v="#SPILL!"/>
    <m/>
  </r>
  <r>
    <n v="1"/>
    <s v="Deborah Hunter"/>
    <n v="21"/>
    <s v="F"/>
    <x v="4"/>
    <n v="57843"/>
    <d v="2018-03-19T00:00:00"/>
    <x v="571"/>
    <x v="2"/>
    <n v="54"/>
    <s v="Above 50,000"/>
    <s v="Excellent"/>
    <s v="False"/>
    <s v="True"/>
    <s v="Not From Marketing Department"/>
    <n v="4137755"/>
    <n v="7532860"/>
    <n v="180"/>
    <n v="97"/>
    <n v="55350.020304568527"/>
    <n v="25843.824817518249"/>
    <n v="79673"/>
    <n v="20"/>
    <n v="57843"/>
    <s v="#SPILL!"/>
    <m/>
  </r>
  <r>
    <n v="1"/>
    <s v="Kiara Horne"/>
    <n v="27"/>
    <s v="F"/>
    <x v="1"/>
    <n v="78159"/>
    <d v="2023-06-15T00:00:00"/>
    <x v="572"/>
    <x v="3"/>
    <n v="60"/>
    <s v="Above 50,000"/>
    <s v="Excellent"/>
    <s v="False"/>
    <s v="True"/>
    <s v="Not From Marketing Department"/>
    <n v="4098275"/>
    <n v="7532860"/>
    <n v="180"/>
    <n v="97"/>
    <n v="55350.020304568527"/>
    <n v="25843.824817518249"/>
    <n v="79673"/>
    <n v="20"/>
    <n v="78159"/>
    <s v="#SPILL!"/>
    <m/>
  </r>
  <r>
    <n v="1"/>
    <s v="Jill Stokes"/>
    <n v="49"/>
    <s v="M"/>
    <x v="1"/>
    <n v="75339"/>
    <d v="2016-01-18T00:00:00"/>
    <x v="573"/>
    <x v="2"/>
    <n v="57"/>
    <s v="Above 50,000"/>
    <s v="Excellent"/>
    <s v="False"/>
    <s v="True"/>
    <s v="Not From Marketing Department"/>
    <n v="4027099"/>
    <n v="7532860"/>
    <n v="180"/>
    <n v="97"/>
    <n v="55350.020304568527"/>
    <n v="25843.824817518249"/>
    <n v="79673"/>
    <n v="20"/>
    <n v="75339"/>
    <s v="#SPILL!"/>
    <m/>
  </r>
  <r>
    <n v="1"/>
    <s v="Donald Mitchell"/>
    <n v="59"/>
    <s v="F"/>
    <x v="4"/>
    <n v="37437"/>
    <d v="2015-03-20T00:00:00"/>
    <x v="574"/>
    <x v="2"/>
    <n v="22"/>
    <s v="Below 50,000"/>
    <s v="Poor"/>
    <s v="False"/>
    <s v="True"/>
    <s v="Not From Marketing Department"/>
    <n v="4046192"/>
    <n v="7532860"/>
    <n v="180"/>
    <n v="97"/>
    <n v="55350.020304568527"/>
    <n v="25843.824817518249"/>
    <n v="79673"/>
    <n v="20"/>
    <n v="37437"/>
    <s v="#SPILL!"/>
    <m/>
  </r>
  <r>
    <n v="1"/>
    <s v="Stephanie Wilson"/>
    <n v="27"/>
    <s v="M"/>
    <x v="0"/>
    <n v="34681"/>
    <d v="2015-01-16T00:00:00"/>
    <x v="575"/>
    <x v="2"/>
    <n v="25"/>
    <s v="Below 50,000"/>
    <s v="Poor"/>
    <s v="False"/>
    <s v="False"/>
    <s v=" from Marketing Department"/>
    <n v="4180928"/>
    <n v="7532860"/>
    <n v="180"/>
    <n v="97"/>
    <n v="55350.020304568527"/>
    <n v="25843.824817518249"/>
    <n v="79673"/>
    <n v="20"/>
    <n v="34681"/>
    <s v="#SPILL!"/>
    <m/>
  </r>
  <r>
    <n v="1"/>
    <s v="Edward Sampson"/>
    <n v="35"/>
    <s v="F"/>
    <x v="0"/>
    <n v="35233"/>
    <d v="2022-04-06T00:00:00"/>
    <x v="576"/>
    <x v="1"/>
    <n v="30"/>
    <s v="Below 50,000"/>
    <s v="Average"/>
    <s v="False"/>
    <s v="False"/>
    <s v=" from Marketing Department"/>
    <n v="4202845"/>
    <n v="7532860"/>
    <n v="180"/>
    <n v="97"/>
    <n v="55350.020304568527"/>
    <n v="25843.824817518249"/>
    <n v="79673"/>
    <n v="20"/>
    <n v="35233"/>
    <s v="#SPILL!"/>
    <m/>
  </r>
  <r>
    <n v="1"/>
    <s v="Robert Washington"/>
    <n v="60"/>
    <s v="M"/>
    <x v="4"/>
    <n v="39591"/>
    <d v="2016-05-09T00:00:00"/>
    <x v="577"/>
    <x v="0"/>
    <n v="58"/>
    <s v="Below 50,000"/>
    <s v="Excellent"/>
    <s v="True"/>
    <s v="True"/>
    <s v="Not From Marketing Department"/>
    <n v="4214893"/>
    <n v="7532860"/>
    <n v="180"/>
    <n v="97"/>
    <n v="55350.020304568527"/>
    <n v="25843.824817518249"/>
    <n v="79673"/>
    <n v="20"/>
    <n v="39591"/>
    <s v="#SPILL!"/>
    <m/>
  </r>
  <r>
    <n v="1"/>
    <s v="Rhonda Elliott"/>
    <n v="36"/>
    <s v="M"/>
    <x v="3"/>
    <n v="54649"/>
    <d v="2017-11-22T00:00:00"/>
    <x v="578"/>
    <x v="0"/>
    <n v="55"/>
    <s v="Above 50,000"/>
    <s v="Excellent"/>
    <s v="True"/>
    <s v="False"/>
    <s v="Not From Marketing Department"/>
    <n v="4125410"/>
    <n v="7532860"/>
    <n v="180"/>
    <n v="97"/>
    <n v="55350.020304568527"/>
    <n v="25843.824817518249"/>
    <n v="79673"/>
    <n v="20"/>
    <n v="54649"/>
    <s v="#SPILL!"/>
    <m/>
  </r>
  <r>
    <n v="1"/>
    <s v="Kimberly Lane"/>
    <n v="43"/>
    <s v="M"/>
    <x v="0"/>
    <n v="48617"/>
    <d v="2016-09-08T00:00:00"/>
    <x v="579"/>
    <x v="2"/>
    <n v="30"/>
    <s v="Below 50,000"/>
    <s v="Average"/>
    <s v="False"/>
    <s v="False"/>
    <s v=" from Marketing Department"/>
    <n v="4034081"/>
    <n v="7532860"/>
    <n v="180"/>
    <n v="97"/>
    <n v="55350.020304568527"/>
    <n v="25843.824817518249"/>
    <n v="79673"/>
    <n v="20"/>
    <n v="48617"/>
    <s v="#SPILL!"/>
    <m/>
  </r>
  <r>
    <n v="1"/>
    <s v="Michael Cohen"/>
    <n v="34"/>
    <s v="M"/>
    <x v="0"/>
    <n v="58269"/>
    <d v="2023-02-01T00:00:00"/>
    <x v="580"/>
    <x v="3"/>
    <n v="27"/>
    <s v="Above 50,000"/>
    <s v="Poor"/>
    <s v="False"/>
    <s v="False"/>
    <s v=" from Marketing Department"/>
    <n v="4144303"/>
    <n v="7532860"/>
    <n v="180"/>
    <n v="97"/>
    <n v="55350.020304568527"/>
    <n v="25843.824817518249"/>
    <n v="79673"/>
    <n v="20"/>
    <n v="58269"/>
    <s v="#SPILL!"/>
    <m/>
  </r>
  <r>
    <n v="1"/>
    <s v="Anne Villarreal"/>
    <n v="39"/>
    <s v="M"/>
    <x v="2"/>
    <n v="55511"/>
    <d v="2018-03-19T00:00:00"/>
    <x v="581"/>
    <x v="0"/>
    <n v="41"/>
    <s v="Above 50,000"/>
    <s v="good"/>
    <s v="True"/>
    <s v="False"/>
    <s v="Not From Marketing Department"/>
    <n v="4181761"/>
    <n v="7532860"/>
    <n v="180"/>
    <n v="97"/>
    <n v="55350.020304568527"/>
    <n v="25843.824817518249"/>
    <n v="79673"/>
    <n v="20"/>
    <n v="55511"/>
    <s v="#SPILL!"/>
    <m/>
  </r>
  <r>
    <n v="1"/>
    <s v="Caleb Gutierrez"/>
    <n v="54"/>
    <s v="F"/>
    <x v="4"/>
    <n v="58130"/>
    <d v="2023-10-17T00:00:00"/>
    <x v="582"/>
    <x v="0"/>
    <n v="20"/>
    <s v="Above 50,000"/>
    <s v="Poor"/>
    <s v="True"/>
    <s v="True"/>
    <s v="Not From Marketing Department"/>
    <n v="3938542"/>
    <n v="7532860"/>
    <n v="180"/>
    <n v="97"/>
    <n v="55350.020304568527"/>
    <n v="25843.824817518249"/>
    <n v="79673"/>
    <n v="20"/>
    <n v="58130"/>
    <s v="#SPILL!"/>
    <m/>
  </r>
  <r>
    <n v="1"/>
    <s v="Christian Duke"/>
    <n v="37"/>
    <s v="M"/>
    <x v="2"/>
    <n v="31282"/>
    <d v="2015-09-28T00:00:00"/>
    <x v="583"/>
    <x v="2"/>
    <n v="31"/>
    <s v="Below 50,000"/>
    <s v="Average"/>
    <s v="False"/>
    <s v="False"/>
    <s v="Not From Marketing Department"/>
    <n v="3709299"/>
    <n v="7532860"/>
    <n v="180"/>
    <n v="97"/>
    <n v="55350.020304568527"/>
    <n v="25843.824817518249"/>
    <n v="79673"/>
    <n v="20"/>
    <n v="31282"/>
    <s v="#SPILL!"/>
    <m/>
  </r>
  <r>
    <n v="1"/>
    <s v="Kelly Long"/>
    <n v="43"/>
    <s v="M"/>
    <x v="0"/>
    <n v="46867"/>
    <d v="2015-03-28T00:00:00"/>
    <x v="584"/>
    <x v="0"/>
    <n v="47"/>
    <s v="Below 50,000"/>
    <s v="good"/>
    <s v="True"/>
    <s v="False"/>
    <s v=" from Marketing Department"/>
    <n v="3816294"/>
    <n v="7532860"/>
    <n v="180"/>
    <n v="97"/>
    <n v="55350.020304568527"/>
    <n v="25843.824817518249"/>
    <n v="79673"/>
    <n v="20"/>
    <n v="46867"/>
    <s v="#SPILL!"/>
    <m/>
  </r>
  <r>
    <n v="1"/>
    <s v="Gerald Hatfield"/>
    <n v="30"/>
    <s v="F"/>
    <x v="2"/>
    <n v="45024"/>
    <d v="2022-04-03T00:00:00"/>
    <x v="585"/>
    <x v="2"/>
    <n v="59"/>
    <s v="Below 50,000"/>
    <s v="Excellent"/>
    <s v="False"/>
    <s v="False"/>
    <s v="Not From Marketing Department"/>
    <n v="3889316"/>
    <n v="7532860"/>
    <n v="180"/>
    <n v="97"/>
    <n v="55350.020304568527"/>
    <n v="25843.824817518249"/>
    <n v="79673"/>
    <n v="20"/>
    <n v="45024"/>
    <s v="#SPILL!"/>
    <m/>
  </r>
  <r>
    <n v="1"/>
    <s v="Jennifer Stanton"/>
    <n v="42"/>
    <s v="M"/>
    <x v="4"/>
    <n v="32104"/>
    <d v="2022-11-09T00:00:00"/>
    <x v="586"/>
    <x v="0"/>
    <n v="35"/>
    <s v="Below 50,000"/>
    <s v="Average"/>
    <s v="True"/>
    <s v="True"/>
    <s v="Not From Marketing Department"/>
    <n v="3935001"/>
    <n v="7532860"/>
    <n v="180"/>
    <n v="97"/>
    <n v="55350.020304568527"/>
    <n v="25843.824817518249"/>
    <n v="79673"/>
    <n v="20"/>
    <n v="32104"/>
    <s v="#SPILL!"/>
    <m/>
  </r>
  <r>
    <n v="1"/>
    <s v="Richard Murray"/>
    <n v="53"/>
    <s v="M"/>
    <x v="2"/>
    <n v="41885"/>
    <d v="2017-12-02T00:00:00"/>
    <x v="587"/>
    <x v="1"/>
    <n v="40"/>
    <s v="Below 50,000"/>
    <s v="good"/>
    <s v="False"/>
    <s v="False"/>
    <s v="Not From Marketing Department"/>
    <n v="3931796"/>
    <n v="7532860"/>
    <n v="180"/>
    <n v="97"/>
    <n v="55350.020304568527"/>
    <n v="25843.824817518249"/>
    <n v="79673"/>
    <n v="20"/>
    <n v="41885"/>
    <s v="#SPILL!"/>
    <m/>
  </r>
  <r>
    <n v="1"/>
    <s v="David Casey"/>
    <n v="47"/>
    <s v="M"/>
    <x v="3"/>
    <n v="49921"/>
    <d v="2020-11-12T00:00:00"/>
    <x v="588"/>
    <x v="2"/>
    <n v="32"/>
    <s v="Below 50,000"/>
    <s v="Average"/>
    <s v="False"/>
    <s v="False"/>
    <s v="Not From Marketing Department"/>
    <n v="3797179"/>
    <n v="7532860"/>
    <n v="180"/>
    <n v="97"/>
    <n v="55350.020304568527"/>
    <n v="25843.824817518249"/>
    <n v="79673"/>
    <n v="20"/>
    <n v="49921"/>
    <s v="#SPILL!"/>
    <m/>
  </r>
  <r>
    <n v="1"/>
    <s v="Theresa Sanders"/>
    <n v="58"/>
    <s v="F"/>
    <x v="4"/>
    <n v="64650"/>
    <d v="2016-06-13T00:00:00"/>
    <x v="589"/>
    <x v="3"/>
    <n v="56"/>
    <s v="Above 50,000"/>
    <s v="Excellent"/>
    <s v="False"/>
    <s v="True"/>
    <s v="Not From Marketing Department"/>
    <n v="4056098"/>
    <n v="7532860"/>
    <n v="180"/>
    <n v="97"/>
    <n v="55350.020304568527"/>
    <n v="25843.824817518249"/>
    <n v="79673"/>
    <n v="20"/>
    <n v="64650"/>
    <s v="#SPILL!"/>
    <m/>
  </r>
  <r>
    <n v="1"/>
    <s v="James Wiley"/>
    <n v="33"/>
    <s v="M"/>
    <x v="1"/>
    <n v="31805"/>
    <d v="2023-04-12T00:00:00"/>
    <x v="590"/>
    <x v="0"/>
    <n v="24"/>
    <s v="Below 50,000"/>
    <s v="Poor"/>
    <s v="True"/>
    <s v="False"/>
    <s v="Not From Marketing Department"/>
    <n v="3882439"/>
    <n v="7532860"/>
    <n v="180"/>
    <n v="97"/>
    <n v="55350.020304568527"/>
    <n v="25843.824817518249"/>
    <n v="79673"/>
    <n v="20"/>
    <n v="31805"/>
    <s v="#SPILL!"/>
    <m/>
  </r>
  <r>
    <n v="1"/>
    <s v="Henry Morris"/>
    <n v="59"/>
    <s v="F"/>
    <x v="2"/>
    <n v="60430"/>
    <d v="2017-11-19T00:00:00"/>
    <x v="591"/>
    <x v="3"/>
    <n v="41"/>
    <s v="Above 50,000"/>
    <s v="good"/>
    <s v="False"/>
    <s v="True"/>
    <s v="Not From Marketing Department"/>
    <n v="3910446"/>
    <n v="7532860"/>
    <n v="180"/>
    <n v="97"/>
    <n v="55350.020304568527"/>
    <n v="25843.824817518249"/>
    <n v="79673"/>
    <n v="20"/>
    <n v="60430"/>
    <s v="#SPILL!"/>
    <m/>
  </r>
  <r>
    <n v="1"/>
    <s v="Mrs. Laura Mendoza DDS"/>
    <n v="21"/>
    <s v="M"/>
    <x v="0"/>
    <n v="47109"/>
    <d v="2020-03-26T00:00:00"/>
    <x v="592"/>
    <x v="0"/>
    <n v="28"/>
    <s v="Below 50,000"/>
    <s v="Poor"/>
    <s v="True"/>
    <s v="False"/>
    <s v=" from Marketing Department"/>
    <n v="3932734"/>
    <n v="7532860"/>
    <n v="180"/>
    <n v="97"/>
    <n v="55350.020304568527"/>
    <n v="25843.824817518249"/>
    <n v="79673"/>
    <n v="20"/>
    <n v="47109"/>
    <s v="#SPILL!"/>
    <m/>
  </r>
  <r>
    <n v="1"/>
    <s v="Mark Cooper"/>
    <n v="44"/>
    <s v="M"/>
    <x v="3"/>
    <n v="75409"/>
    <d v="2016-04-20T00:00:00"/>
    <x v="593"/>
    <x v="0"/>
    <n v="40"/>
    <s v="Above 50,000"/>
    <s v="good"/>
    <s v="False"/>
    <s v="True"/>
    <s v="Not From Marketing Department"/>
    <n v="3830508"/>
    <n v="7532860"/>
    <n v="180"/>
    <n v="97"/>
    <n v="55350.020304568527"/>
    <n v="25843.824817518249"/>
    <n v="79673"/>
    <n v="20"/>
    <n v="75409"/>
    <s v="#SPILL!"/>
    <m/>
  </r>
  <r>
    <n v="1"/>
    <s v="Gregory Garcia"/>
    <n v="44"/>
    <s v="M"/>
    <x v="4"/>
    <n v="63852"/>
    <d v="2017-06-21T00:00:00"/>
    <x v="594"/>
    <x v="2"/>
    <n v="20"/>
    <s v="Above 50,000"/>
    <s v="Poor"/>
    <s v="False"/>
    <s v="True"/>
    <s v="Not From Marketing Department"/>
    <n v="3709143"/>
    <n v="7532860"/>
    <n v="180"/>
    <n v="97"/>
    <n v="55350.020304568527"/>
    <n v="25843.824817518249"/>
    <n v="79673"/>
    <n v="20"/>
    <n v="63852"/>
    <s v="#SPILL!"/>
    <m/>
  </r>
  <r>
    <n v="1"/>
    <s v="Melanie Snyder"/>
    <n v="35"/>
    <s v="F"/>
    <x v="4"/>
    <n v="41367"/>
    <d v="2023-12-28T00:00:00"/>
    <x v="595"/>
    <x v="0"/>
    <n v="60"/>
    <s v="Below 50,000"/>
    <s v="Excellent"/>
    <s v="True"/>
    <s v="True"/>
    <s v="Not From Marketing Department"/>
    <n v="3821650"/>
    <n v="7532860"/>
    <n v="180"/>
    <n v="97"/>
    <n v="55350.020304568527"/>
    <n v="25843.824817518249"/>
    <n v="79673"/>
    <n v="20"/>
    <n v="41367"/>
    <s v="#SPILL!"/>
    <m/>
  </r>
  <r>
    <n v="1"/>
    <s v="Keith Espinoza"/>
    <n v="60"/>
    <s v="M"/>
    <x v="0"/>
    <n v="66406"/>
    <d v="2017-10-19T00:00:00"/>
    <x v="596"/>
    <x v="3"/>
    <n v="55"/>
    <s v="Above 50,000"/>
    <s v="Excellent"/>
    <s v="False"/>
    <s v="True"/>
    <s v=" from Marketing Department"/>
    <n v="3761504"/>
    <n v="7532860"/>
    <n v="180"/>
    <n v="97"/>
    <n v="55350.020304568527"/>
    <n v="25843.824817518249"/>
    <n v="79673"/>
    <n v="20"/>
    <n v="66406"/>
    <s v="#SPILL!"/>
    <m/>
  </r>
  <r>
    <n v="1"/>
    <s v="Alan Le"/>
    <n v="35"/>
    <s v="F"/>
    <x v="4"/>
    <n v="45914"/>
    <d v="2015-10-14T00:00:00"/>
    <x v="597"/>
    <x v="1"/>
    <n v="28"/>
    <s v="Below 50,000"/>
    <s v="Poor"/>
    <s v="False"/>
    <s v="True"/>
    <s v="Not From Marketing Department"/>
    <n v="3730776"/>
    <n v="7532860"/>
    <n v="180"/>
    <n v="97"/>
    <n v="55350.020304568527"/>
    <n v="25843.824817518249"/>
    <n v="79673"/>
    <n v="20"/>
    <n v="45914"/>
    <s v="#SPILL!"/>
    <m/>
  </r>
  <r>
    <n v="1"/>
    <s v="William Taylor"/>
    <n v="58"/>
    <s v="M"/>
    <x v="3"/>
    <n v="65249"/>
    <d v="2019-11-27T00:00:00"/>
    <x v="598"/>
    <x v="2"/>
    <n v="35"/>
    <s v="Above 50,000"/>
    <s v="Average"/>
    <s v="False"/>
    <s v="True"/>
    <s v="Not From Marketing Department"/>
    <n v="3543814"/>
    <n v="7532860"/>
    <n v="180"/>
    <n v="97"/>
    <n v="55350.020304568527"/>
    <n v="25843.824817518249"/>
    <n v="79673"/>
    <n v="20"/>
    <n v="65249"/>
    <s v="#SPILL!"/>
    <m/>
  </r>
  <r>
    <n v="1"/>
    <s v="Jacqueline Oconnor"/>
    <n v="57"/>
    <s v="F"/>
    <x v="1"/>
    <n v="65433"/>
    <d v="2019-01-01T00:00:00"/>
    <x v="599"/>
    <x v="0"/>
    <n v="60"/>
    <s v="Above 50,000"/>
    <s v="Excellent"/>
    <s v="True"/>
    <s v="True"/>
    <s v="Not From Marketing Department"/>
    <n v="3729988"/>
    <n v="7532860"/>
    <n v="180"/>
    <n v="97"/>
    <n v="55350.020304568527"/>
    <n v="25843.824817518249"/>
    <n v="79673"/>
    <n v="20"/>
    <n v="65433"/>
    <s v="#SPILL!"/>
    <m/>
  </r>
  <r>
    <n v="1"/>
    <s v="Cynthia Kidd"/>
    <n v="57"/>
    <s v="M"/>
    <x v="4"/>
    <n v="34185"/>
    <d v="2014-08-02T00:00:00"/>
    <x v="600"/>
    <x v="2"/>
    <n v="52"/>
    <s v="Below 50,000"/>
    <s v="Excellent"/>
    <s v="False"/>
    <s v="True"/>
    <s v="Not From Marketing Department"/>
    <n v="3687459"/>
    <n v="7532860"/>
    <n v="180"/>
    <n v="97"/>
    <n v="55350.020304568527"/>
    <n v="25843.824817518249"/>
    <n v="79673"/>
    <n v="20"/>
    <n v="34185"/>
    <s v="#SPILL!"/>
    <m/>
  </r>
  <r>
    <n v="1"/>
    <s v="Michael West"/>
    <n v="24"/>
    <s v="F"/>
    <x v="2"/>
    <n v="72399"/>
    <d v="2017-07-08T00:00:00"/>
    <x v="601"/>
    <x v="0"/>
    <n v="39"/>
    <s v="Above 50,000"/>
    <s v="Average"/>
    <s v="True"/>
    <s v="True"/>
    <s v="Not From Marketing Department"/>
    <n v="3697671"/>
    <n v="7532860"/>
    <n v="180"/>
    <n v="97"/>
    <n v="55350.020304568527"/>
    <n v="25843.824817518249"/>
    <n v="79673"/>
    <n v="20"/>
    <n v="72399"/>
    <s v="#SPILL!"/>
    <m/>
  </r>
  <r>
    <n v="1"/>
    <s v="Michelle Stark"/>
    <n v="56"/>
    <s v="F"/>
    <x v="4"/>
    <n v="40509"/>
    <d v="2023-10-07T00:00:00"/>
    <x v="602"/>
    <x v="3"/>
    <n v="24"/>
    <s v="Below 50,000"/>
    <s v="Poor"/>
    <s v="False"/>
    <s v="True"/>
    <s v="Not From Marketing Department"/>
    <n v="3670494"/>
    <n v="7532860"/>
    <n v="180"/>
    <n v="97"/>
    <n v="55350.020304568527"/>
    <n v="25843.824817518249"/>
    <n v="79673"/>
    <n v="20"/>
    <n v="40509"/>
    <s v="#SPILL!"/>
    <m/>
  </r>
  <r>
    <n v="1"/>
    <s v="Diana Williams"/>
    <n v="50"/>
    <s v="M"/>
    <x v="3"/>
    <n v="50638"/>
    <d v="2019-09-23T00:00:00"/>
    <x v="603"/>
    <x v="1"/>
    <n v="60"/>
    <s v="Above 50,000"/>
    <s v="Excellent"/>
    <s v="False"/>
    <s v="False"/>
    <s v="Not From Marketing Department"/>
    <n v="3535335"/>
    <n v="7532860"/>
    <n v="180"/>
    <n v="97"/>
    <n v="55350.020304568527"/>
    <n v="25843.824817518249"/>
    <n v="79673"/>
    <n v="20"/>
    <n v="50638"/>
    <s v="#SPILL!"/>
    <m/>
  </r>
  <r>
    <n v="1"/>
    <s v="Gina Liu"/>
    <n v="29"/>
    <s v="F"/>
    <x v="2"/>
    <n v="35633"/>
    <d v="2019-08-14T00:00:00"/>
    <x v="604"/>
    <x v="1"/>
    <n v="57"/>
    <s v="Below 50,000"/>
    <s v="Excellent"/>
    <s v="False"/>
    <s v="False"/>
    <s v="Not From Marketing Department"/>
    <n v="3657351"/>
    <n v="7532860"/>
    <n v="180"/>
    <n v="97"/>
    <n v="55350.020304568527"/>
    <n v="25843.824817518249"/>
    <n v="79673"/>
    <n v="20"/>
    <n v="35633"/>
    <s v="#SPILL!"/>
    <m/>
  </r>
  <r>
    <n v="1"/>
    <s v="Mark Baker"/>
    <n v="30"/>
    <s v="F"/>
    <x v="1"/>
    <n v="40236"/>
    <d v="2023-06-16T00:00:00"/>
    <x v="605"/>
    <x v="1"/>
    <n v="51"/>
    <s v="Below 50,000"/>
    <s v="Excellent"/>
    <s v="False"/>
    <s v="False"/>
    <s v="Not From Marketing Department"/>
    <n v="3838691"/>
    <n v="7532860"/>
    <n v="180"/>
    <n v="97"/>
    <n v="55350.020304568527"/>
    <n v="25843.824817518249"/>
    <n v="79673"/>
    <n v="20"/>
    <n v="40236"/>
    <s v="#SPILL!"/>
    <m/>
  </r>
  <r>
    <n v="1"/>
    <s v="Tyler Shannon"/>
    <n v="46"/>
    <s v="F"/>
    <x v="3"/>
    <n v="68347"/>
    <d v="2019-09-07T00:00:00"/>
    <x v="606"/>
    <x v="2"/>
    <n v="56"/>
    <s v="Above 50,000"/>
    <s v="Excellent"/>
    <s v="False"/>
    <s v="True"/>
    <s v="Not From Marketing Department"/>
    <n v="3571462"/>
    <n v="7532860"/>
    <n v="180"/>
    <n v="97"/>
    <n v="55350.020304568527"/>
    <n v="25843.824817518249"/>
    <n v="79673"/>
    <n v="20"/>
    <n v="68347"/>
    <s v="#SPILL!"/>
    <m/>
  </r>
  <r>
    <n v="1"/>
    <s v="Cody Turner"/>
    <n v="42"/>
    <s v="F"/>
    <x v="0"/>
    <n v="38841"/>
    <d v="2020-11-10T00:00:00"/>
    <x v="607"/>
    <x v="3"/>
    <n v="32"/>
    <s v="Below 50,000"/>
    <s v="Average"/>
    <s v="False"/>
    <s v="False"/>
    <s v=" from Marketing Department"/>
    <n v="3672266"/>
    <n v="7532860"/>
    <n v="180"/>
    <n v="97"/>
    <n v="55350.020304568527"/>
    <n v="25843.824817518249"/>
    <n v="79673"/>
    <n v="20"/>
    <n v="38841"/>
    <s v="#SPILL!"/>
    <m/>
  </r>
  <r>
    <n v="1"/>
    <s v="William Bell"/>
    <n v="55"/>
    <s v="M"/>
    <x v="1"/>
    <n v="59863"/>
    <d v="2024-04-17T00:00:00"/>
    <x v="608"/>
    <x v="1"/>
    <n v="39"/>
    <s v="Above 50,000"/>
    <s v="Average"/>
    <s v="False"/>
    <s v="False"/>
    <s v="Not From Marketing Department"/>
    <n v="3499200"/>
    <n v="7532860"/>
    <n v="180"/>
    <n v="97"/>
    <n v="55350.020304568527"/>
    <n v="25843.824817518249"/>
    <n v="79673"/>
    <n v="20"/>
    <n v="59863"/>
    <s v="#SPILL!"/>
    <m/>
  </r>
  <r>
    <n v="1"/>
    <s v="Wendy Hicks"/>
    <n v="32"/>
    <s v="M"/>
    <x v="0"/>
    <n v="37418"/>
    <d v="2023-01-17T00:00:00"/>
    <x v="609"/>
    <x v="3"/>
    <n v="31"/>
    <s v="Below 50,000"/>
    <s v="Average"/>
    <s v="False"/>
    <s v="False"/>
    <s v=" from Marketing Department"/>
    <n v="3827118"/>
    <n v="7532860"/>
    <n v="180"/>
    <n v="97"/>
    <n v="55350.020304568527"/>
    <n v="25843.824817518249"/>
    <n v="79673"/>
    <n v="20"/>
    <n v="37418"/>
    <s v="#SPILL!"/>
    <m/>
  </r>
  <r>
    <n v="1"/>
    <s v="Nicholas Jones"/>
    <n v="38"/>
    <s v="M"/>
    <x v="4"/>
    <n v="79553"/>
    <d v="2018-04-14T00:00:00"/>
    <x v="610"/>
    <x v="1"/>
    <n v="28"/>
    <s v="Above 50,000"/>
    <s v="Poor"/>
    <s v="False"/>
    <s v="True"/>
    <s v="Not From Marketing Department"/>
    <n v="3686275"/>
    <n v="7532860"/>
    <n v="180"/>
    <n v="97"/>
    <n v="55350.020304568527"/>
    <n v="25843.824817518249"/>
    <n v="79673"/>
    <n v="20"/>
    <n v="79553"/>
    <s v="#SPILL!"/>
    <m/>
  </r>
  <r>
    <n v="1"/>
    <s v="Jessica Conley MD"/>
    <n v="39"/>
    <s v="M"/>
    <x v="3"/>
    <n v="32253"/>
    <d v="2017-08-06T00:00:00"/>
    <x v="611"/>
    <x v="0"/>
    <n v="39"/>
    <s v="Below 50,000"/>
    <s v="Average"/>
    <s v="True"/>
    <s v="False"/>
    <s v="Not From Marketing Department"/>
    <n v="3503167"/>
    <n v="7532860"/>
    <n v="180"/>
    <n v="97"/>
    <n v="55350.020304568527"/>
    <n v="25843.824817518249"/>
    <n v="79673"/>
    <n v="20"/>
    <n v="32253"/>
    <s v="#SPILL!"/>
    <m/>
  </r>
  <r>
    <n v="1"/>
    <s v="Courtney Davenport"/>
    <n v="47"/>
    <s v="M"/>
    <x v="2"/>
    <n v="30413"/>
    <d v="2018-11-27T00:00:00"/>
    <x v="323"/>
    <x v="0"/>
    <n v="36"/>
    <s v="Below 50,000"/>
    <s v="Average"/>
    <s v="False"/>
    <s v="False"/>
    <s v="Not From Marketing Department"/>
    <n v="3530824"/>
    <n v="7532860"/>
    <n v="180"/>
    <n v="97"/>
    <n v="55350.020304568527"/>
    <n v="25843.824817518249"/>
    <n v="79673"/>
    <n v="20"/>
    <n v="30413"/>
    <s v="#SPILL!"/>
    <m/>
  </r>
  <r>
    <n v="1"/>
    <s v="Lori Moreno"/>
    <n v="47"/>
    <s v="M"/>
    <x v="4"/>
    <n v="58125"/>
    <d v="2023-12-06T00:00:00"/>
    <x v="612"/>
    <x v="0"/>
    <n v="51"/>
    <s v="Above 50,000"/>
    <s v="Excellent"/>
    <s v="False"/>
    <s v="True"/>
    <s v="Not From Marketing Department"/>
    <n v="3743876"/>
    <n v="7532860"/>
    <n v="180"/>
    <n v="97"/>
    <n v="55350.020304568527"/>
    <n v="25843.824817518249"/>
    <n v="79673"/>
    <n v="20"/>
    <n v="58125"/>
    <s v="#SPILL!"/>
    <m/>
  </r>
  <r>
    <n v="1"/>
    <s v="Allison Booth"/>
    <n v="58"/>
    <s v="F"/>
    <x v="0"/>
    <n v="76298"/>
    <d v="2016-12-04T00:00:00"/>
    <x v="613"/>
    <x v="1"/>
    <n v="24"/>
    <s v="Above 50,000"/>
    <s v="Poor"/>
    <s v="False"/>
    <s v="True"/>
    <s v=" from Marketing Department"/>
    <n v="3703866"/>
    <n v="7532860"/>
    <n v="180"/>
    <n v="97"/>
    <n v="55350.020304568527"/>
    <n v="25843.824817518249"/>
    <n v="79673"/>
    <n v="20"/>
    <n v="76298"/>
    <s v="#SPILL!"/>
    <m/>
  </r>
  <r>
    <n v="1"/>
    <s v="Kathy Price"/>
    <n v="49"/>
    <s v="M"/>
    <x v="1"/>
    <n v="53018"/>
    <d v="2014-09-06T00:00:00"/>
    <x v="614"/>
    <x v="1"/>
    <n v="59"/>
    <s v="Above 50,000"/>
    <s v="Excellent"/>
    <s v="False"/>
    <s v="False"/>
    <s v="Not From Marketing Department"/>
    <n v="3554062"/>
    <n v="7532860"/>
    <n v="180"/>
    <n v="97"/>
    <n v="55350.020304568527"/>
    <n v="25843.824817518249"/>
    <n v="79673"/>
    <n v="20"/>
    <n v="53018"/>
    <s v="#SPILL!"/>
    <m/>
  </r>
  <r>
    <n v="1"/>
    <s v="Adriana Hale"/>
    <n v="21"/>
    <s v="M"/>
    <x v="1"/>
    <n v="77016"/>
    <d v="2024-06-27T00:00:00"/>
    <x v="615"/>
    <x v="0"/>
    <n v="34"/>
    <s v="Above 50,000"/>
    <s v="Average"/>
    <s v="True"/>
    <s v="True"/>
    <s v="Not From Marketing Department"/>
    <n v="3616633"/>
    <n v="7532860"/>
    <n v="180"/>
    <n v="97"/>
    <n v="55350.020304568527"/>
    <n v="25843.824817518249"/>
    <n v="79673"/>
    <n v="20"/>
    <n v="77016"/>
    <s v="#SPILL!"/>
    <m/>
  </r>
  <r>
    <n v="1"/>
    <s v="Brenda Schneider"/>
    <n v="50"/>
    <s v="M"/>
    <x v="4"/>
    <n v="53511"/>
    <d v="2018-08-03T00:00:00"/>
    <x v="616"/>
    <x v="3"/>
    <n v="52"/>
    <s v="Above 50,000"/>
    <s v="Excellent"/>
    <s v="False"/>
    <s v="True"/>
    <s v="Not From Marketing Department"/>
    <n v="3557343"/>
    <n v="7532860"/>
    <n v="180"/>
    <n v="97"/>
    <n v="55350.020304568527"/>
    <n v="25843.824817518249"/>
    <n v="79673"/>
    <n v="20"/>
    <n v="53511"/>
    <s v="#SPILL!"/>
    <m/>
  </r>
  <r>
    <n v="1"/>
    <s v="Charles Salazar"/>
    <n v="27"/>
    <s v="M"/>
    <x v="4"/>
    <n v="60842"/>
    <d v="2019-04-15T00:00:00"/>
    <x v="617"/>
    <x v="3"/>
    <n v="50"/>
    <s v="Above 50,000"/>
    <s v="Excellent"/>
    <s v="False"/>
    <s v="True"/>
    <s v="Not From Marketing Department"/>
    <n v="3553729"/>
    <n v="7532860"/>
    <n v="180"/>
    <n v="97"/>
    <n v="55350.020304568527"/>
    <n v="25843.824817518249"/>
    <n v="79673"/>
    <n v="20"/>
    <n v="60842"/>
    <s v="#SPILL!"/>
    <m/>
  </r>
  <r>
    <n v="1"/>
    <s v="Gordon Lopez"/>
    <n v="55"/>
    <s v="F"/>
    <x v="2"/>
    <n v="30181"/>
    <d v="2019-01-01T00:00:00"/>
    <x v="618"/>
    <x v="0"/>
    <n v="38"/>
    <s v="Below 50,000"/>
    <s v="Average"/>
    <s v="True"/>
    <s v="False"/>
    <s v="Not From Marketing Department"/>
    <n v="3634761"/>
    <n v="7532860"/>
    <n v="180"/>
    <n v="97"/>
    <n v="55350.020304568527"/>
    <n v="25843.824817518249"/>
    <n v="79673"/>
    <n v="20"/>
    <n v="30181"/>
    <s v="#SPILL!"/>
    <m/>
  </r>
  <r>
    <n v="1"/>
    <s v="Margaret White"/>
    <n v="22"/>
    <s v="M"/>
    <x v="2"/>
    <n v="75713"/>
    <d v="2016-07-31T00:00:00"/>
    <x v="619"/>
    <x v="1"/>
    <n v="42"/>
    <s v="Above 50,000"/>
    <s v="good"/>
    <s v="False"/>
    <s v="True"/>
    <s v="Not From Marketing Department"/>
    <n v="3420268"/>
    <n v="7532860"/>
    <n v="180"/>
    <n v="97"/>
    <n v="55350.020304568527"/>
    <n v="25843.824817518249"/>
    <n v="79673"/>
    <n v="20"/>
    <n v="75713"/>
    <s v="#SPILL!"/>
    <m/>
  </r>
  <r>
    <n v="1"/>
    <s v="Deborah Baker"/>
    <n v="27"/>
    <s v="F"/>
    <x v="1"/>
    <n v="50135"/>
    <d v="2019-07-24T00:00:00"/>
    <x v="620"/>
    <x v="2"/>
    <n v="37"/>
    <s v="Above 50,000"/>
    <s v="Average"/>
    <s v="False"/>
    <s v="False"/>
    <s v="Not From Marketing Department"/>
    <n v="3436689"/>
    <n v="7532860"/>
    <n v="180"/>
    <n v="97"/>
    <n v="55350.020304568527"/>
    <n v="25843.824817518249"/>
    <n v="79673"/>
    <n v="20"/>
    <n v="50135"/>
    <s v="#SPILL!"/>
    <m/>
  </r>
  <r>
    <n v="1"/>
    <s v="Scott Jones"/>
    <n v="52"/>
    <s v="F"/>
    <x v="3"/>
    <n v="68062"/>
    <d v="2015-10-06T00:00:00"/>
    <x v="621"/>
    <x v="2"/>
    <n v="52"/>
    <s v="Above 50,000"/>
    <s v="Excellent"/>
    <s v="False"/>
    <s v="True"/>
    <s v="Not From Marketing Department"/>
    <n v="3463158"/>
    <n v="7532860"/>
    <n v="180"/>
    <n v="97"/>
    <n v="55350.020304568527"/>
    <n v="25843.824817518249"/>
    <n v="79673"/>
    <n v="20"/>
    <n v="68062"/>
    <s v="#SPILL!"/>
    <m/>
  </r>
  <r>
    <n v="1"/>
    <s v="Michael Lee"/>
    <n v="21"/>
    <s v="M"/>
    <x v="2"/>
    <n v="68235"/>
    <d v="2017-09-28T00:00:00"/>
    <x v="622"/>
    <x v="2"/>
    <n v="40"/>
    <s v="Above 50,000"/>
    <s v="good"/>
    <s v="False"/>
    <s v="True"/>
    <s v="Not From Marketing Department"/>
    <n v="3686950"/>
    <n v="7532860"/>
    <n v="180"/>
    <n v="97"/>
    <n v="55350.020304568527"/>
    <n v="25843.824817518249"/>
    <n v="79673"/>
    <n v="20"/>
    <n v="68235"/>
    <s v="#SPILL!"/>
    <m/>
  </r>
  <r>
    <n v="1"/>
    <s v="Ruben Gordon"/>
    <n v="58"/>
    <s v="F"/>
    <x v="3"/>
    <n v="58263"/>
    <d v="2018-02-05T00:00:00"/>
    <x v="623"/>
    <x v="0"/>
    <n v="39"/>
    <s v="Above 50,000"/>
    <s v="Average"/>
    <s v="True"/>
    <s v="False"/>
    <s v="Not From Marketing Department"/>
    <n v="3274690"/>
    <n v="7532860"/>
    <n v="180"/>
    <n v="97"/>
    <n v="55350.020304568527"/>
    <n v="25843.824817518249"/>
    <n v="79673"/>
    <n v="20"/>
    <n v="58263"/>
    <s v="#SPILL!"/>
    <m/>
  </r>
  <r>
    <n v="1"/>
    <s v="William Woodard"/>
    <n v="49"/>
    <s v="M"/>
    <x v="3"/>
    <n v="60341"/>
    <d v="2018-09-29T00:00:00"/>
    <x v="624"/>
    <x v="3"/>
    <n v="30"/>
    <s v="Above 50,000"/>
    <s v="Average"/>
    <s v="False"/>
    <s v="True"/>
    <s v="Not From Marketing Department"/>
    <n v="3351179"/>
    <n v="7532860"/>
    <n v="180"/>
    <n v="97"/>
    <n v="55350.020304568527"/>
    <n v="25843.824817518249"/>
    <n v="79673"/>
    <n v="20"/>
    <n v="60341"/>
    <s v="#SPILL!"/>
    <m/>
  </r>
  <r>
    <n v="1"/>
    <s v="Morgan Howard"/>
    <n v="49"/>
    <s v="F"/>
    <x v="3"/>
    <n v="60806"/>
    <d v="2023-04-25T00:00:00"/>
    <x v="625"/>
    <x v="0"/>
    <n v="28"/>
    <s v="Above 50,000"/>
    <s v="Poor"/>
    <s v="True"/>
    <s v="True"/>
    <s v="Not From Marketing Department"/>
    <n v="3470947"/>
    <n v="7532860"/>
    <n v="180"/>
    <n v="97"/>
    <n v="55350.020304568527"/>
    <n v="25843.824817518249"/>
    <n v="79673"/>
    <n v="20"/>
    <n v="60806"/>
    <s v="#SPILL!"/>
    <m/>
  </r>
  <r>
    <n v="1"/>
    <s v="Don Newman"/>
    <n v="52"/>
    <s v="M"/>
    <x v="0"/>
    <n v="66212"/>
    <d v="2018-01-12T00:00:00"/>
    <x v="626"/>
    <x v="0"/>
    <n v="39"/>
    <s v="Above 50,000"/>
    <s v="Average"/>
    <s v="True"/>
    <s v="True"/>
    <s v=" from Marketing Department"/>
    <n v="3729579"/>
    <n v="7532860"/>
    <n v="180"/>
    <n v="97"/>
    <n v="55350.020304568527"/>
    <n v="25843.824817518249"/>
    <n v="79673"/>
    <n v="20"/>
    <n v="66212"/>
    <s v="#SPILL!"/>
    <m/>
  </r>
  <r>
    <n v="1"/>
    <s v="Christian Rush"/>
    <n v="30"/>
    <s v="M"/>
    <x v="2"/>
    <n v="69655"/>
    <d v="2016-02-09T00:00:00"/>
    <x v="627"/>
    <x v="3"/>
    <n v="42"/>
    <s v="Above 50,000"/>
    <s v="good"/>
    <s v="False"/>
    <s v="True"/>
    <s v="Not From Marketing Department"/>
    <n v="3564125"/>
    <n v="7532860"/>
    <n v="180"/>
    <n v="97"/>
    <n v="55350.020304568527"/>
    <n v="25843.824817518249"/>
    <n v="79673"/>
    <n v="20"/>
    <n v="69655"/>
    <s v="#SPILL!"/>
    <m/>
  </r>
  <r>
    <n v="1"/>
    <s v="Aaron Wiley"/>
    <n v="27"/>
    <s v="M"/>
    <x v="3"/>
    <n v="46571"/>
    <d v="2021-01-05T00:00:00"/>
    <x v="628"/>
    <x v="3"/>
    <n v="48"/>
    <s v="Below 50,000"/>
    <s v="good"/>
    <s v="False"/>
    <s v="False"/>
    <s v="Not From Marketing Department"/>
    <n v="3387457"/>
    <n v="7532860"/>
    <n v="180"/>
    <n v="97"/>
    <n v="55350.020304568527"/>
    <n v="25843.824817518249"/>
    <n v="79673"/>
    <n v="20"/>
    <n v="46571"/>
    <s v="#SPILL!"/>
    <m/>
  </r>
  <r>
    <n v="1"/>
    <s v="Jennifer Walker"/>
    <n v="53"/>
    <s v="M"/>
    <x v="2"/>
    <n v="53533"/>
    <d v="2019-04-08T00:00:00"/>
    <x v="629"/>
    <x v="1"/>
    <n v="54"/>
    <s v="Above 50,000"/>
    <s v="Excellent"/>
    <s v="False"/>
    <s v="False"/>
    <s v="Not From Marketing Department"/>
    <n v="3324302"/>
    <n v="7532860"/>
    <n v="180"/>
    <n v="97"/>
    <n v="55350.020304568527"/>
    <n v="25843.824817518249"/>
    <n v="79673"/>
    <n v="20"/>
    <n v="53533"/>
    <s v="#SPILL!"/>
    <m/>
  </r>
  <r>
    <n v="1"/>
    <s v="Alexis Goodman"/>
    <n v="23"/>
    <s v="F"/>
    <x v="0"/>
    <n v="47024"/>
    <d v="2020-03-28T00:00:00"/>
    <x v="630"/>
    <x v="2"/>
    <n v="56"/>
    <s v="Below 50,000"/>
    <s v="Excellent"/>
    <s v="False"/>
    <s v="False"/>
    <s v=" from Marketing Department"/>
    <n v="3446631"/>
    <n v="7532860"/>
    <n v="180"/>
    <n v="97"/>
    <n v="55350.020304568527"/>
    <n v="25843.824817518249"/>
    <n v="79673"/>
    <n v="20"/>
    <n v="47024"/>
    <s v="#SPILL!"/>
    <m/>
  </r>
  <r>
    <n v="1"/>
    <s v="Michael Hayes"/>
    <n v="24"/>
    <s v="F"/>
    <x v="4"/>
    <n v="39192"/>
    <d v="2022-02-13T00:00:00"/>
    <x v="631"/>
    <x v="0"/>
    <n v="42"/>
    <s v="Below 50,000"/>
    <s v="good"/>
    <s v="True"/>
    <s v="True"/>
    <s v="Not From Marketing Department"/>
    <n v="3506025"/>
    <n v="7532860"/>
    <n v="180"/>
    <n v="97"/>
    <n v="55350.020304568527"/>
    <n v="25843.824817518249"/>
    <n v="79673"/>
    <n v="20"/>
    <n v="39192"/>
    <s v="#SPILL!"/>
    <m/>
  </r>
  <r>
    <n v="1"/>
    <s v="Alyssa Rodriguez"/>
    <n v="47"/>
    <s v="F"/>
    <x v="3"/>
    <n v="59622"/>
    <d v="2023-05-08T00:00:00"/>
    <x v="632"/>
    <x v="0"/>
    <n v="36"/>
    <s v="Above 50,000"/>
    <s v="Average"/>
    <s v="True"/>
    <s v="False"/>
    <s v="Not From Marketing Department"/>
    <n v="3526959"/>
    <n v="7532860"/>
    <n v="180"/>
    <n v="97"/>
    <n v="55350.020304568527"/>
    <n v="25843.824817518249"/>
    <n v="79673"/>
    <n v="20"/>
    <n v="59622"/>
    <s v="#SPILL!"/>
    <m/>
  </r>
  <r>
    <n v="1"/>
    <s v="Christie Henderson"/>
    <n v="53"/>
    <s v="M"/>
    <x v="1"/>
    <n v="73121"/>
    <d v="2016-02-22T00:00:00"/>
    <x v="633"/>
    <x v="0"/>
    <n v="50"/>
    <s v="Above 50,000"/>
    <s v="Excellent"/>
    <s v="False"/>
    <s v="True"/>
    <s v="Not From Marketing Department"/>
    <n v="3356517"/>
    <n v="7532860"/>
    <n v="180"/>
    <n v="97"/>
    <n v="55350.020304568527"/>
    <n v="25843.824817518249"/>
    <n v="79673"/>
    <n v="20"/>
    <n v="73121"/>
    <s v="#SPILL!"/>
    <m/>
  </r>
  <r>
    <n v="1"/>
    <s v="Timothy Garcia"/>
    <n v="38"/>
    <s v="F"/>
    <x v="4"/>
    <n v="30279"/>
    <d v="2021-05-23T00:00:00"/>
    <x v="634"/>
    <x v="2"/>
    <n v="44"/>
    <s v="Below 50,000"/>
    <s v="good"/>
    <s v="False"/>
    <s v="True"/>
    <s v="Not From Marketing Department"/>
    <n v="3419347"/>
    <n v="7532860"/>
    <n v="180"/>
    <n v="97"/>
    <n v="55350.020304568527"/>
    <n v="25843.824817518249"/>
    <n v="79673"/>
    <n v="20"/>
    <n v="30279"/>
    <s v="#SPILL!"/>
    <m/>
  </r>
  <r>
    <n v="1"/>
    <s v="John Wilcox"/>
    <n v="58"/>
    <s v="M"/>
    <x v="4"/>
    <n v="30740"/>
    <d v="2018-05-30T00:00:00"/>
    <x v="635"/>
    <x v="3"/>
    <n v="43"/>
    <s v="Below 50,000"/>
    <s v="good"/>
    <s v="False"/>
    <s v="True"/>
    <s v="Not From Marketing Department"/>
    <n v="3400938"/>
    <n v="7532860"/>
    <n v="180"/>
    <n v="97"/>
    <n v="55350.020304568527"/>
    <n v="25843.824817518249"/>
    <n v="79673"/>
    <n v="20"/>
    <n v="30740"/>
    <s v="#SPILL!"/>
    <m/>
  </r>
  <r>
    <n v="1"/>
    <s v="Lisa Smith"/>
    <n v="36"/>
    <s v="F"/>
    <x v="3"/>
    <n v="65743"/>
    <d v="2022-11-19T00:00:00"/>
    <x v="636"/>
    <x v="1"/>
    <n v="26"/>
    <s v="Above 50,000"/>
    <s v="Poor"/>
    <s v="False"/>
    <s v="True"/>
    <s v="Not From Marketing Department"/>
    <n v="3422970"/>
    <n v="7532860"/>
    <n v="180"/>
    <n v="97"/>
    <n v="55350.020304568527"/>
    <n v="25843.824817518249"/>
    <n v="79673"/>
    <n v="20"/>
    <n v="65743"/>
    <s v="#SPILL!"/>
    <m/>
  </r>
  <r>
    <n v="1"/>
    <s v="Alan Smith"/>
    <n v="31"/>
    <s v="F"/>
    <x v="4"/>
    <n v="70801"/>
    <d v="2020-12-25T00:00:00"/>
    <x v="637"/>
    <x v="2"/>
    <n v="43"/>
    <s v="Above 50,000"/>
    <s v="good"/>
    <s v="False"/>
    <s v="True"/>
    <s v="Not From Marketing Department"/>
    <n v="3371353"/>
    <n v="7532860"/>
    <n v="180"/>
    <n v="97"/>
    <n v="55350.020304568527"/>
    <n v="25843.824817518249"/>
    <n v="79673"/>
    <n v="20"/>
    <n v="70801"/>
    <s v="#SPILL!"/>
    <m/>
  </r>
  <r>
    <n v="1"/>
    <s v="Alexander Mcdaniel"/>
    <n v="60"/>
    <s v="M"/>
    <x v="3"/>
    <n v="54801"/>
    <d v="2024-06-30T00:00:00"/>
    <x v="638"/>
    <x v="2"/>
    <n v="44"/>
    <s v="Above 50,000"/>
    <s v="good"/>
    <s v="False"/>
    <s v="False"/>
    <s v="Not From Marketing Department"/>
    <n v="3482351"/>
    <n v="7532860"/>
    <n v="180"/>
    <n v="97"/>
    <n v="55350.020304568527"/>
    <n v="25843.824817518249"/>
    <n v="79673"/>
    <n v="20"/>
    <n v="54801"/>
    <s v="#SPILL!"/>
    <m/>
  </r>
  <r>
    <n v="1"/>
    <s v="Stephanie Martinez"/>
    <n v="55"/>
    <s v="F"/>
    <x v="0"/>
    <n v="55353"/>
    <d v="2019-11-03T00:00:00"/>
    <x v="639"/>
    <x v="3"/>
    <n v="41"/>
    <s v="Above 50,000"/>
    <s v="good"/>
    <s v="False"/>
    <s v="False"/>
    <s v=" from Marketing Department"/>
    <n v="3525599"/>
    <n v="7532860"/>
    <n v="180"/>
    <n v="97"/>
    <n v="55350.020304568527"/>
    <n v="25843.824817518249"/>
    <n v="79673"/>
    <n v="20"/>
    <n v="55353"/>
    <s v="#SPILL!"/>
    <m/>
  </r>
  <r>
    <n v="1"/>
    <s v="Wendy Jones"/>
    <n v="41"/>
    <s v="F"/>
    <x v="4"/>
    <n v="60992"/>
    <d v="2023-11-16T00:00:00"/>
    <x v="640"/>
    <x v="3"/>
    <n v="43"/>
    <s v="Above 50,000"/>
    <s v="good"/>
    <s v="False"/>
    <s v="True"/>
    <s v="Not From Marketing Department"/>
    <n v="3358243"/>
    <n v="7532860"/>
    <n v="180"/>
    <n v="97"/>
    <n v="55350.020304568527"/>
    <n v="25843.824817518249"/>
    <n v="79673"/>
    <n v="20"/>
    <n v="60992"/>
    <s v="#SPILL!"/>
    <m/>
  </r>
  <r>
    <n v="1"/>
    <s v="Jessica Curtis"/>
    <n v="48"/>
    <s v="F"/>
    <x v="4"/>
    <n v="42012"/>
    <d v="2019-04-23T00:00:00"/>
    <x v="641"/>
    <x v="1"/>
    <n v="29"/>
    <s v="Below 50,000"/>
    <s v="Poor"/>
    <s v="False"/>
    <s v="True"/>
    <s v="Not From Marketing Department"/>
    <n v="3289377"/>
    <n v="7532860"/>
    <n v="180"/>
    <n v="97"/>
    <n v="55350.020304568527"/>
    <n v="25843.824817518249"/>
    <n v="79673"/>
    <n v="20"/>
    <n v="42012"/>
    <s v="#SPILL!"/>
    <m/>
  </r>
  <r>
    <n v="1"/>
    <s v="Mary Harris"/>
    <n v="29"/>
    <s v="F"/>
    <x v="1"/>
    <n v="34740"/>
    <d v="2016-02-27T00:00:00"/>
    <x v="642"/>
    <x v="3"/>
    <n v="43"/>
    <s v="Below 50,000"/>
    <s v="good"/>
    <s v="False"/>
    <s v="False"/>
    <s v="Not From Marketing Department"/>
    <n v="3532728"/>
    <n v="7532860"/>
    <n v="180"/>
    <n v="97"/>
    <n v="55350.020304568527"/>
    <n v="25843.824817518249"/>
    <n v="79673"/>
    <n v="20"/>
    <n v="34740"/>
    <s v="#SPILL!"/>
    <m/>
  </r>
  <r>
    <n v="1"/>
    <s v="Michael Ward"/>
    <n v="34"/>
    <s v="M"/>
    <x v="4"/>
    <n v="43609"/>
    <d v="2024-06-19T00:00:00"/>
    <x v="643"/>
    <x v="1"/>
    <n v="51"/>
    <s v="Below 50,000"/>
    <s v="Excellent"/>
    <s v="False"/>
    <s v="True"/>
    <s v="Not From Marketing Department"/>
    <n v="3407934"/>
    <n v="7532860"/>
    <n v="180"/>
    <n v="97"/>
    <n v="55350.020304568527"/>
    <n v="25843.824817518249"/>
    <n v="79673"/>
    <n v="20"/>
    <n v="43609"/>
    <s v="#SPILL!"/>
    <m/>
  </r>
  <r>
    <n v="1"/>
    <s v="Amanda Smith"/>
    <n v="47"/>
    <s v="F"/>
    <x v="1"/>
    <n v="69377"/>
    <d v="2021-08-15T00:00:00"/>
    <x v="644"/>
    <x v="1"/>
    <n v="46"/>
    <s v="Above 50,000"/>
    <s v="good"/>
    <s v="False"/>
    <s v="True"/>
    <s v="Not From Marketing Department"/>
    <n v="3491690"/>
    <n v="7532860"/>
    <n v="180"/>
    <n v="97"/>
    <n v="55350.020304568527"/>
    <n v="25843.824817518249"/>
    <n v="79673"/>
    <n v="20"/>
    <n v="69377"/>
    <s v="#SPILL!"/>
    <m/>
  </r>
  <r>
    <n v="1"/>
    <s v="Andrea Tapia"/>
    <n v="55"/>
    <s v="F"/>
    <x v="4"/>
    <n v="72458"/>
    <d v="2023-03-26T00:00:00"/>
    <x v="645"/>
    <x v="3"/>
    <n v="33"/>
    <s v="Above 50,000"/>
    <s v="Average"/>
    <s v="False"/>
    <s v="True"/>
    <s v="Not From Marketing Department"/>
    <n v="3434126"/>
    <n v="7532860"/>
    <n v="180"/>
    <n v="97"/>
    <n v="55350.020304568527"/>
    <n v="25843.824817518249"/>
    <n v="79673"/>
    <n v="20"/>
    <n v="72458"/>
    <s v="#SPILL!"/>
    <m/>
  </r>
  <r>
    <n v="1"/>
    <s v="Kristen Brown"/>
    <n v="28"/>
    <s v="M"/>
    <x v="4"/>
    <n v="46203"/>
    <d v="2018-12-14T00:00:00"/>
    <x v="646"/>
    <x v="1"/>
    <n v="25"/>
    <s v="Below 50,000"/>
    <s v="Poor"/>
    <s v="False"/>
    <s v="True"/>
    <s v="Not From Marketing Department"/>
    <n v="3517324"/>
    <n v="7532860"/>
    <n v="180"/>
    <n v="97"/>
    <n v="55350.020304568527"/>
    <n v="25843.824817518249"/>
    <n v="79673"/>
    <n v="20"/>
    <n v="46203"/>
    <s v="#SPILL!"/>
    <m/>
  </r>
  <r>
    <n v="1"/>
    <s v="Madison Mcdonald"/>
    <n v="55"/>
    <s v="F"/>
    <x v="3"/>
    <n v="60654"/>
    <d v="2015-02-07T00:00:00"/>
    <x v="647"/>
    <x v="3"/>
    <n v="31"/>
    <s v="Above 50,000"/>
    <s v="Average"/>
    <s v="False"/>
    <s v="True"/>
    <s v="Not From Marketing Department"/>
    <n v="3367010"/>
    <n v="7532860"/>
    <n v="180"/>
    <n v="97"/>
    <n v="55350.020304568527"/>
    <n v="25843.824817518249"/>
    <n v="79673"/>
    <n v="20"/>
    <n v="60654"/>
    <s v="#SPILL!"/>
    <m/>
  </r>
  <r>
    <n v="1"/>
    <s v="Stephen Hernandez"/>
    <n v="58"/>
    <s v="M"/>
    <x v="3"/>
    <n v="48759"/>
    <d v="2017-06-15T00:00:00"/>
    <x v="648"/>
    <x v="3"/>
    <n v="32"/>
    <s v="Below 50,000"/>
    <s v="Average"/>
    <s v="False"/>
    <s v="False"/>
    <s v="Not From Marketing Department"/>
    <n v="3459648"/>
    <n v="7532860"/>
    <n v="180"/>
    <n v="97"/>
    <n v="55350.020304568527"/>
    <n v="25843.824817518249"/>
    <n v="79673"/>
    <n v="20"/>
    <n v="48759"/>
    <s v="#SPILL!"/>
    <m/>
  </r>
  <r>
    <n v="1"/>
    <s v="Whitney Rosales"/>
    <n v="58"/>
    <s v="M"/>
    <x v="3"/>
    <n v="52132"/>
    <d v="2021-04-07T00:00:00"/>
    <x v="649"/>
    <x v="0"/>
    <n v="50"/>
    <s v="Above 50,000"/>
    <s v="Excellent"/>
    <s v="True"/>
    <s v="False"/>
    <s v="Not From Marketing Department"/>
    <n v="3379112"/>
    <n v="7532860"/>
    <n v="180"/>
    <n v="97"/>
    <n v="55350.020304568527"/>
    <n v="25843.824817518249"/>
    <n v="79673"/>
    <n v="20"/>
    <n v="52132"/>
    <s v="#SPILL!"/>
    <m/>
  </r>
  <r>
    <n v="1"/>
    <s v="Jennifer Jones"/>
    <n v="39"/>
    <s v="M"/>
    <x v="4"/>
    <n v="40254"/>
    <d v="2020-03-12T00:00:00"/>
    <x v="650"/>
    <x v="2"/>
    <n v="35"/>
    <s v="Below 50,000"/>
    <s v="Average"/>
    <s v="False"/>
    <s v="True"/>
    <s v="Not From Marketing Department"/>
    <n v="3351112"/>
    <n v="7532860"/>
    <n v="180"/>
    <n v="97"/>
    <n v="55350.020304568527"/>
    <n v="25843.824817518249"/>
    <n v="79673"/>
    <n v="20"/>
    <n v="40254"/>
    <s v="#SPILL!"/>
    <m/>
  </r>
  <r>
    <n v="1"/>
    <s v="Michele Marks"/>
    <n v="22"/>
    <s v="F"/>
    <x v="0"/>
    <n v="44472"/>
    <d v="2022-11-22T00:00:00"/>
    <x v="651"/>
    <x v="0"/>
    <n v="50"/>
    <s v="Below 50,000"/>
    <s v="Excellent"/>
    <s v="True"/>
    <s v="False"/>
    <s v=" from Marketing Department"/>
    <n v="3559321"/>
    <n v="7532860"/>
    <n v="180"/>
    <n v="97"/>
    <n v="55350.020304568527"/>
    <n v="25843.824817518249"/>
    <n v="79673"/>
    <n v="20"/>
    <n v="44472"/>
    <s v="#SPILL!"/>
    <m/>
  </r>
  <r>
    <n v="1"/>
    <s v="Michael Schneider"/>
    <n v="42"/>
    <s v="F"/>
    <x v="2"/>
    <n v="52938"/>
    <d v="2017-01-04T00:00:00"/>
    <x v="652"/>
    <x v="0"/>
    <n v="30"/>
    <s v="Above 50,000"/>
    <s v="Average"/>
    <s v="True"/>
    <s v="False"/>
    <s v="Not From Marketing Department"/>
    <n v="3417102"/>
    <n v="7532860"/>
    <n v="180"/>
    <n v="97"/>
    <n v="55350.020304568527"/>
    <n v="25843.824817518249"/>
    <n v="79673"/>
    <n v="20"/>
    <n v="52938"/>
    <s v="#SPILL!"/>
    <m/>
  </r>
  <r>
    <n v="1"/>
    <s v="Thomas Mcmillan"/>
    <n v="55"/>
    <s v="M"/>
    <x v="1"/>
    <n v="39277"/>
    <d v="2018-08-14T00:00:00"/>
    <x v="653"/>
    <x v="2"/>
    <n v="21"/>
    <s v="Below 50,000"/>
    <s v="Poor"/>
    <s v="False"/>
    <s v="False"/>
    <s v="Not From Marketing Department"/>
    <n v="3242746"/>
    <n v="7532860"/>
    <n v="180"/>
    <n v="97"/>
    <n v="55350.020304568527"/>
    <n v="25843.824817518249"/>
    <n v="79673"/>
    <n v="20"/>
    <n v="39277"/>
    <s v="#SPILL!"/>
    <m/>
  </r>
  <r>
    <n v="1"/>
    <s v="Gregory Johnson"/>
    <n v="27"/>
    <s v="M"/>
    <x v="4"/>
    <n v="36845"/>
    <d v="2015-04-24T00:00:00"/>
    <x v="654"/>
    <x v="0"/>
    <n v="34"/>
    <s v="Below 50,000"/>
    <s v="Average"/>
    <s v="True"/>
    <s v="True"/>
    <s v="Not From Marketing Department"/>
    <n v="3318618"/>
    <n v="7532860"/>
    <n v="180"/>
    <n v="97"/>
    <n v="55350.020304568527"/>
    <n v="25843.824817518249"/>
    <n v="79673"/>
    <n v="20"/>
    <n v="36845"/>
    <s v="#SPILL!"/>
    <m/>
  </r>
  <r>
    <n v="1"/>
    <s v="Eugene Johnson"/>
    <n v="34"/>
    <s v="F"/>
    <x v="4"/>
    <n v="46227"/>
    <d v="2015-04-03T00:00:00"/>
    <x v="655"/>
    <x v="1"/>
    <n v="39"/>
    <s v="Below 50,000"/>
    <s v="Average"/>
    <s v="False"/>
    <s v="True"/>
    <s v="Not From Marketing Department"/>
    <n v="3303811"/>
    <n v="7532860"/>
    <n v="180"/>
    <n v="97"/>
    <n v="55350.020304568527"/>
    <n v="25843.824817518249"/>
    <n v="79673"/>
    <n v="20"/>
    <n v="46227"/>
    <s v="#SPILL!"/>
    <m/>
  </r>
  <r>
    <n v="1"/>
    <s v="Kyle Goodwin"/>
    <n v="35"/>
    <s v="M"/>
    <x v="1"/>
    <n v="74220"/>
    <d v="2019-02-17T00:00:00"/>
    <x v="656"/>
    <x v="2"/>
    <n v="27"/>
    <s v="Above 50,000"/>
    <s v="Poor"/>
    <s v="False"/>
    <s v="True"/>
    <s v="Not From Marketing Department"/>
    <n v="3440655"/>
    <n v="7532860"/>
    <n v="180"/>
    <n v="97"/>
    <n v="55350.020304568527"/>
    <n v="25843.824817518249"/>
    <n v="79673"/>
    <n v="20"/>
    <n v="74220"/>
    <s v="#SPILL!"/>
    <m/>
  </r>
  <r>
    <n v="1"/>
    <s v="Corey Fox"/>
    <n v="43"/>
    <s v="M"/>
    <x v="4"/>
    <n v="71242"/>
    <d v="2015-02-03T00:00:00"/>
    <x v="657"/>
    <x v="0"/>
    <n v="43"/>
    <s v="Above 50,000"/>
    <s v="good"/>
    <s v="True"/>
    <s v="True"/>
    <s v="Not From Marketing Department"/>
    <n v="3292281"/>
    <n v="7532860"/>
    <n v="180"/>
    <n v="97"/>
    <n v="55350.020304568527"/>
    <n v="25843.824817518249"/>
    <n v="79673"/>
    <n v="20"/>
    <n v="71242"/>
    <s v="#SPILL!"/>
    <m/>
  </r>
  <r>
    <n v="1"/>
    <s v="David Smith"/>
    <n v="25"/>
    <s v="M"/>
    <x v="4"/>
    <n v="67598"/>
    <d v="2021-07-15T00:00:00"/>
    <x v="658"/>
    <x v="3"/>
    <n v="53"/>
    <s v="Above 50,000"/>
    <s v="Excellent"/>
    <s v="False"/>
    <s v="True"/>
    <s v="Not From Marketing Department"/>
    <n v="3553879"/>
    <n v="7532860"/>
    <n v="180"/>
    <n v="97"/>
    <n v="55350.020304568527"/>
    <n v="25843.824817518249"/>
    <n v="79673"/>
    <n v="20"/>
    <n v="67598"/>
    <s v="#SPILL!"/>
    <m/>
  </r>
  <r>
    <n v="1"/>
    <s v="Bradley Williams"/>
    <n v="52"/>
    <s v="M"/>
    <x v="4"/>
    <n v="45540"/>
    <d v="2020-06-09T00:00:00"/>
    <x v="659"/>
    <x v="1"/>
    <n v="37"/>
    <s v="Below 50,000"/>
    <s v="Average"/>
    <s v="False"/>
    <s v="True"/>
    <s v="Not From Marketing Department"/>
    <n v="3325152"/>
    <n v="7532860"/>
    <n v="180"/>
    <n v="97"/>
    <n v="55350.020304568527"/>
    <n v="25843.824817518249"/>
    <n v="79673"/>
    <n v="20"/>
    <n v="45540"/>
    <s v="#SPILL!"/>
    <m/>
  </r>
  <r>
    <n v="1"/>
    <s v="Robert Glover"/>
    <n v="23"/>
    <s v="F"/>
    <x v="0"/>
    <n v="72032"/>
    <d v="2021-12-19T00:00:00"/>
    <x v="660"/>
    <x v="3"/>
    <n v="48"/>
    <s v="Above 50,000"/>
    <s v="good"/>
    <s v="False"/>
    <s v="True"/>
    <s v=" from Marketing Department"/>
    <n v="3485950"/>
    <n v="7532860"/>
    <n v="180"/>
    <n v="97"/>
    <n v="55350.020304568527"/>
    <n v="25843.824817518249"/>
    <n v="79673"/>
    <n v="20"/>
    <n v="72032"/>
    <s v="#SPILL!"/>
    <m/>
  </r>
  <r>
    <n v="1"/>
    <s v="Jo Williams"/>
    <n v="47"/>
    <s v="M"/>
    <x v="3"/>
    <n v="54239"/>
    <d v="2016-08-25T00:00:00"/>
    <x v="661"/>
    <x v="3"/>
    <n v="41"/>
    <s v="Above 50,000"/>
    <s v="good"/>
    <s v="False"/>
    <s v="False"/>
    <s v="Not From Marketing Department"/>
    <n v="3411014"/>
    <n v="7532860"/>
    <n v="180"/>
    <n v="97"/>
    <n v="55350.020304568527"/>
    <n v="25843.824817518249"/>
    <n v="79673"/>
    <n v="20"/>
    <n v="54239"/>
    <s v="#SPILL!"/>
    <m/>
  </r>
  <r>
    <n v="1"/>
    <s v="Jason Thompson"/>
    <n v="37"/>
    <s v="M"/>
    <x v="4"/>
    <n v="42952"/>
    <d v="2021-01-02T00:00:00"/>
    <x v="662"/>
    <x v="0"/>
    <n v="60"/>
    <s v="Below 50,000"/>
    <s v="Excellent"/>
    <s v="True"/>
    <s v="True"/>
    <s v="Not From Marketing Department"/>
    <n v="3467936"/>
    <n v="7532860"/>
    <n v="180"/>
    <n v="97"/>
    <n v="55350.020304568527"/>
    <n v="25843.824817518249"/>
    <n v="79673"/>
    <n v="20"/>
    <n v="42952"/>
    <s v="#SPILL!"/>
    <m/>
  </r>
  <r>
    <n v="1"/>
    <s v="Anthony Colon"/>
    <n v="23"/>
    <s v="F"/>
    <x v="1"/>
    <n v="63615"/>
    <d v="2020-06-07T00:00:00"/>
    <x v="456"/>
    <x v="3"/>
    <n v="29"/>
    <s v="Above 50,000"/>
    <s v="Poor"/>
    <s v="False"/>
    <s v="True"/>
    <s v="Not From Marketing Department"/>
    <n v="3444218"/>
    <n v="7532860"/>
    <n v="180"/>
    <n v="97"/>
    <n v="55350.020304568527"/>
    <n v="25843.824817518249"/>
    <n v="79673"/>
    <n v="20"/>
    <n v="63615"/>
    <s v="#SPILL!"/>
    <m/>
  </r>
  <r>
    <n v="1"/>
    <s v="Paige Bishop"/>
    <n v="34"/>
    <s v="M"/>
    <x v="0"/>
    <n v="67050"/>
    <d v="2023-03-08T00:00:00"/>
    <x v="663"/>
    <x v="0"/>
    <n v="44"/>
    <s v="Above 50,000"/>
    <s v="good"/>
    <s v="False"/>
    <s v="True"/>
    <s v=" from Marketing Department"/>
    <n v="3392580"/>
    <n v="7532860"/>
    <n v="180"/>
    <n v="97"/>
    <n v="55350.020304568527"/>
    <n v="25843.824817518249"/>
    <n v="79673"/>
    <n v="20"/>
    <n v="67050"/>
    <s v="#SPILL!"/>
    <m/>
  </r>
  <r>
    <n v="1"/>
    <s v="Diana Phillips"/>
    <n v="42"/>
    <s v="M"/>
    <x v="3"/>
    <n v="32922"/>
    <d v="2022-03-10T00:00:00"/>
    <x v="664"/>
    <x v="1"/>
    <n v="56"/>
    <s v="Below 50,000"/>
    <s v="Excellent"/>
    <s v="False"/>
    <s v="False"/>
    <s v="Not From Marketing Department"/>
    <n v="3534381"/>
    <n v="7532860"/>
    <n v="180"/>
    <n v="97"/>
    <n v="55350.020304568527"/>
    <n v="25843.824817518249"/>
    <n v="79673"/>
    <n v="20"/>
    <n v="32922"/>
    <s v="#SPILL!"/>
    <m/>
  </r>
  <r>
    <n v="1"/>
    <s v="Mr. John Tran"/>
    <n v="55"/>
    <s v="F"/>
    <x v="2"/>
    <n v="48670"/>
    <d v="2015-03-13T00:00:00"/>
    <x v="665"/>
    <x v="1"/>
    <n v="30"/>
    <s v="Below 50,000"/>
    <s v="Average"/>
    <s v="False"/>
    <s v="False"/>
    <s v="Not From Marketing Department"/>
    <n v="3250713"/>
    <n v="7532860"/>
    <n v="180"/>
    <n v="97"/>
    <n v="55350.020304568527"/>
    <n v="25843.824817518249"/>
    <n v="79673"/>
    <n v="20"/>
    <n v="48670"/>
    <s v="#SPILL!"/>
    <m/>
  </r>
  <r>
    <n v="1"/>
    <s v="Brianna Jones"/>
    <n v="49"/>
    <s v="M"/>
    <x v="0"/>
    <n v="30893"/>
    <d v="2016-06-01T00:00:00"/>
    <x v="666"/>
    <x v="2"/>
    <n v="26"/>
    <s v="Below 50,000"/>
    <s v="Poor"/>
    <s v="False"/>
    <s v="False"/>
    <s v=" from Marketing Department"/>
    <n v="3326093"/>
    <n v="7532860"/>
    <n v="180"/>
    <n v="97"/>
    <n v="55350.020304568527"/>
    <n v="25843.824817518249"/>
    <n v="79673"/>
    <n v="20"/>
    <n v="30893"/>
    <s v="#SPILL!"/>
    <m/>
  </r>
  <r>
    <n v="1"/>
    <s v="David Kent"/>
    <n v="57"/>
    <s v="M"/>
    <x v="0"/>
    <n v="53316"/>
    <d v="2016-02-09T00:00:00"/>
    <x v="667"/>
    <x v="3"/>
    <n v="47"/>
    <s v="Above 50,000"/>
    <s v="good"/>
    <s v="False"/>
    <s v="False"/>
    <s v=" from Marketing Department"/>
    <n v="3355115"/>
    <n v="7532860"/>
    <n v="180"/>
    <n v="97"/>
    <n v="55350.020304568527"/>
    <n v="25843.824817518249"/>
    <n v="79673"/>
    <n v="20"/>
    <n v="53316"/>
    <s v="#SPILL!"/>
    <m/>
  </r>
  <r>
    <n v="1"/>
    <s v="Devin Mendez"/>
    <n v="58"/>
    <s v="F"/>
    <x v="2"/>
    <n v="47974"/>
    <d v="2019-09-03T00:00:00"/>
    <x v="668"/>
    <x v="1"/>
    <n v="54"/>
    <s v="Below 50,000"/>
    <s v="Excellent"/>
    <s v="False"/>
    <s v="False"/>
    <s v="Not From Marketing Department"/>
    <n v="3350089"/>
    <n v="7532860"/>
    <n v="180"/>
    <n v="97"/>
    <n v="55350.020304568527"/>
    <n v="25843.824817518249"/>
    <n v="79673"/>
    <n v="20"/>
    <n v="47974"/>
    <s v="#SPILL!"/>
    <m/>
  </r>
  <r>
    <n v="1"/>
    <s v="Samantha Austin"/>
    <n v="53"/>
    <s v="F"/>
    <x v="2"/>
    <n v="50940"/>
    <d v="2022-06-10T00:00:00"/>
    <x v="509"/>
    <x v="3"/>
    <n v="43"/>
    <s v="Above 50,000"/>
    <s v="good"/>
    <s v="False"/>
    <s v="False"/>
    <s v="Not From Marketing Department"/>
    <n v="3185762"/>
    <n v="7532860"/>
    <n v="180"/>
    <n v="97"/>
    <n v="55350.020304568527"/>
    <n v="25843.824817518249"/>
    <n v="79673"/>
    <n v="20"/>
    <n v="50940"/>
    <s v="#SPILL!"/>
    <m/>
  </r>
  <r>
    <n v="1"/>
    <s v="Austin Patterson"/>
    <n v="39"/>
    <s v="F"/>
    <x v="4"/>
    <n v="45667"/>
    <d v="2020-08-21T00:00:00"/>
    <x v="669"/>
    <x v="3"/>
    <n v="45"/>
    <s v="Below 50,000"/>
    <s v="good"/>
    <s v="False"/>
    <s v="True"/>
    <s v="Not From Marketing Department"/>
    <n v="3303462"/>
    <n v="7532860"/>
    <n v="180"/>
    <n v="97"/>
    <n v="55350.020304568527"/>
    <n v="25843.824817518249"/>
    <n v="79673"/>
    <n v="20"/>
    <n v="45667"/>
    <s v="#SPILL!"/>
    <m/>
  </r>
  <r>
    <n v="1"/>
    <s v="David Cooley"/>
    <n v="56"/>
    <s v="F"/>
    <x v="3"/>
    <n v="64778"/>
    <d v="2014-11-04T00:00:00"/>
    <x v="670"/>
    <x v="0"/>
    <n v="38"/>
    <s v="Above 50,000"/>
    <s v="Average"/>
    <s v="True"/>
    <s v="True"/>
    <s v="Not From Marketing Department"/>
    <n v="3248396"/>
    <n v="7532860"/>
    <n v="180"/>
    <n v="97"/>
    <n v="55350.020304568527"/>
    <n v="25843.824817518249"/>
    <n v="79673"/>
    <n v="20"/>
    <n v="64778"/>
    <s v="#SPILL!"/>
    <m/>
  </r>
  <r>
    <n v="1"/>
    <s v="Erika Rodriguez"/>
    <n v="40"/>
    <s v="F"/>
    <x v="1"/>
    <n v="71520"/>
    <d v="2020-07-24T00:00:00"/>
    <x v="671"/>
    <x v="2"/>
    <n v="45"/>
    <s v="Above 50,000"/>
    <s v="good"/>
    <s v="False"/>
    <s v="True"/>
    <s v="Not From Marketing Department"/>
    <n v="3155535"/>
    <n v="7532860"/>
    <n v="180"/>
    <n v="97"/>
    <n v="55350.020304568527"/>
    <n v="25843.824817518249"/>
    <n v="79673"/>
    <n v="20"/>
    <n v="71520"/>
    <s v="#SPILL!"/>
    <m/>
  </r>
  <r>
    <n v="1"/>
    <s v="Caleb Reeves"/>
    <n v="32"/>
    <s v="M"/>
    <x v="1"/>
    <n v="62106"/>
    <d v="2018-10-09T00:00:00"/>
    <x v="672"/>
    <x v="2"/>
    <n v="26"/>
    <s v="Above 50,000"/>
    <s v="Poor"/>
    <s v="False"/>
    <s v="True"/>
    <s v="Not From Marketing Department"/>
    <n v="3335193"/>
    <n v="7532860"/>
    <n v="180"/>
    <n v="97"/>
    <n v="55350.020304568527"/>
    <n v="25843.824817518249"/>
    <n v="79673"/>
    <n v="20"/>
    <n v="62106"/>
    <s v="#SPILL!"/>
    <m/>
  </r>
  <r>
    <n v="1"/>
    <s v="Brent Brown"/>
    <n v="24"/>
    <s v="M"/>
    <x v="0"/>
    <n v="50215"/>
    <d v="2018-05-16T00:00:00"/>
    <x v="673"/>
    <x v="1"/>
    <n v="40"/>
    <s v="Above 50,000"/>
    <s v="good"/>
    <s v="False"/>
    <s v="False"/>
    <s v=" from Marketing Department"/>
    <n v="3217717"/>
    <n v="7532860"/>
    <n v="180"/>
    <n v="97"/>
    <n v="55350.020304568527"/>
    <n v="25843.824817518249"/>
    <n v="79673"/>
    <n v="20"/>
    <n v="50215"/>
    <s v="#SPILL!"/>
    <m/>
  </r>
  <r>
    <n v="1"/>
    <s v="Garrett Murray"/>
    <n v="56"/>
    <s v="F"/>
    <x v="3"/>
    <n v="79595"/>
    <d v="2019-01-07T00:00:00"/>
    <x v="674"/>
    <x v="1"/>
    <n v="24"/>
    <s v="Above 50,000"/>
    <s v="Poor"/>
    <s v="False"/>
    <s v="True"/>
    <s v="Not From Marketing Department"/>
    <n v="3203844"/>
    <n v="7532860"/>
    <n v="180"/>
    <n v="97"/>
    <n v="55350.020304568527"/>
    <n v="25843.824817518249"/>
    <n v="79673"/>
    <n v="20"/>
    <n v="79595"/>
    <s v="#SPILL!"/>
    <m/>
  </r>
  <r>
    <n v="1"/>
    <s v="Sandra Cardenas"/>
    <n v="59"/>
    <s v="M"/>
    <x v="4"/>
    <n v="48493"/>
    <d v="2023-11-23T00:00:00"/>
    <x v="675"/>
    <x v="3"/>
    <n v="31"/>
    <s v="Below 50,000"/>
    <s v="Average"/>
    <s v="False"/>
    <s v="True"/>
    <s v="Not From Marketing Department"/>
    <n v="3314324"/>
    <n v="7532860"/>
    <n v="180"/>
    <n v="97"/>
    <n v="55350.020304568527"/>
    <n v="25843.824817518249"/>
    <n v="79673"/>
    <n v="20"/>
    <n v="48493"/>
    <s v="#SPILL!"/>
    <m/>
  </r>
  <r>
    <n v="1"/>
    <s v="Christopher Peterson"/>
    <n v="28"/>
    <s v="F"/>
    <x v="0"/>
    <n v="70838"/>
    <d v="2020-07-24T00:00:00"/>
    <x v="676"/>
    <x v="0"/>
    <n v="26"/>
    <s v="Above 50,000"/>
    <s v="Poor"/>
    <s v="True"/>
    <s v="True"/>
    <s v=" from Marketing Department"/>
    <n v="3179992"/>
    <n v="7532860"/>
    <n v="180"/>
    <n v="97"/>
    <n v="55350.020304568527"/>
    <n v="25843.824817518249"/>
    <n v="79673"/>
    <n v="20"/>
    <n v="70838"/>
    <s v="#SPILL!"/>
    <m/>
  </r>
  <r>
    <n v="1"/>
    <s v="Katherine Thompson"/>
    <n v="41"/>
    <s v="F"/>
    <x v="3"/>
    <n v="52372"/>
    <d v="2014-11-13T00:00:00"/>
    <x v="677"/>
    <x v="2"/>
    <n v="33"/>
    <s v="Above 50,000"/>
    <s v="Average"/>
    <s v="False"/>
    <s v="False"/>
    <s v="Not From Marketing Department"/>
    <n v="3192865"/>
    <n v="7532860"/>
    <n v="180"/>
    <n v="97"/>
    <n v="55350.020304568527"/>
    <n v="25843.824817518249"/>
    <n v="79673"/>
    <n v="20"/>
    <n v="52372"/>
    <s v="#SPILL!"/>
    <m/>
  </r>
  <r>
    <n v="1"/>
    <s v="Dr. Janet Taylor"/>
    <n v="59"/>
    <s v="F"/>
    <x v="0"/>
    <n v="64706"/>
    <d v="2016-05-31T00:00:00"/>
    <x v="678"/>
    <x v="3"/>
    <n v="25"/>
    <s v="Above 50,000"/>
    <s v="Poor"/>
    <s v="False"/>
    <s v="True"/>
    <s v=" from Marketing Department"/>
    <n v="2921034"/>
    <n v="7532860"/>
    <n v="180"/>
    <n v="97"/>
    <n v="55350.020304568527"/>
    <n v="25843.824817518249"/>
    <n v="79673"/>
    <n v="20"/>
    <n v="64706"/>
    <s v="#SPILL!"/>
    <m/>
  </r>
  <r>
    <n v="1"/>
    <s v="Emily Johnson"/>
    <n v="30"/>
    <s v="M"/>
    <x v="0"/>
    <n v="63479"/>
    <d v="2016-09-30T00:00:00"/>
    <x v="679"/>
    <x v="0"/>
    <n v="26"/>
    <s v="Above 50,000"/>
    <s v="Poor"/>
    <s v="True"/>
    <s v="True"/>
    <s v=" from Marketing Department"/>
    <n v="3287809"/>
    <n v="7532860"/>
    <n v="180"/>
    <n v="97"/>
    <n v="55350.020304568527"/>
    <n v="25843.824817518249"/>
    <n v="79673"/>
    <n v="20"/>
    <n v="63479"/>
    <s v="#SPILL!"/>
    <m/>
  </r>
  <r>
    <n v="1"/>
    <s v="Laura Young"/>
    <n v="20"/>
    <s v="F"/>
    <x v="0"/>
    <n v="33519"/>
    <d v="2015-08-15T00:00:00"/>
    <x v="680"/>
    <x v="3"/>
    <n v="46"/>
    <s v="Below 50,000"/>
    <s v="good"/>
    <s v="False"/>
    <s v="False"/>
    <s v=" from Marketing Department"/>
    <n v="3311709"/>
    <n v="7532860"/>
    <n v="180"/>
    <n v="97"/>
    <n v="55350.020304568527"/>
    <n v="25843.824817518249"/>
    <n v="79673"/>
    <n v="20"/>
    <n v="33519"/>
    <s v="#SPILL!"/>
    <m/>
  </r>
  <r>
    <n v="1"/>
    <s v="Nathan Cunningham"/>
    <n v="26"/>
    <s v="M"/>
    <x v="4"/>
    <n v="33500"/>
    <d v="2015-09-19T00:00:00"/>
    <x v="681"/>
    <x v="1"/>
    <n v="51"/>
    <s v="Below 50,000"/>
    <s v="Excellent"/>
    <s v="False"/>
    <s v="True"/>
    <s v="Not From Marketing Department"/>
    <n v="3329380"/>
    <n v="7532860"/>
    <n v="180"/>
    <n v="97"/>
    <n v="55350.020304568527"/>
    <n v="25843.824817518249"/>
    <n v="79673"/>
    <n v="20"/>
    <n v="33500"/>
    <s v="#SPILL!"/>
    <m/>
  </r>
  <r>
    <n v="1"/>
    <s v="Kathleen Henderson"/>
    <n v="25"/>
    <s v="M"/>
    <x v="4"/>
    <n v="39164"/>
    <d v="2015-02-25T00:00:00"/>
    <x v="682"/>
    <x v="3"/>
    <n v="47"/>
    <s v="Below 50,000"/>
    <s v="good"/>
    <s v="False"/>
    <s v="True"/>
    <s v="Not From Marketing Department"/>
    <n v="3152146"/>
    <n v="7532860"/>
    <n v="180"/>
    <n v="97"/>
    <n v="55350.020304568527"/>
    <n v="25843.824817518249"/>
    <n v="79673"/>
    <n v="20"/>
    <n v="39164"/>
    <s v="#SPILL!"/>
    <m/>
  </r>
  <r>
    <n v="1"/>
    <s v="Rita Moore"/>
    <n v="53"/>
    <s v="M"/>
    <x v="2"/>
    <n v="54901"/>
    <d v="2023-03-30T00:00:00"/>
    <x v="683"/>
    <x v="0"/>
    <n v="22"/>
    <s v="Above 50,000"/>
    <s v="Poor"/>
    <s v="True"/>
    <s v="False"/>
    <s v="Not From Marketing Department"/>
    <n v="3167769"/>
    <n v="7532860"/>
    <n v="180"/>
    <n v="97"/>
    <n v="55350.020304568527"/>
    <n v="25843.824817518249"/>
    <n v="79673"/>
    <n v="20"/>
    <n v="54901"/>
    <s v="#SPILL!"/>
    <m/>
  </r>
  <r>
    <n v="1"/>
    <s v="Catherine Walker"/>
    <n v="50"/>
    <s v="F"/>
    <x v="2"/>
    <n v="47124"/>
    <d v="2015-05-12T00:00:00"/>
    <x v="627"/>
    <x v="1"/>
    <n v="39"/>
    <s v="Below 50,000"/>
    <s v="Average"/>
    <s v="False"/>
    <s v="False"/>
    <s v="Not From Marketing Department"/>
    <n v="3229906"/>
    <n v="7532860"/>
    <n v="180"/>
    <n v="97"/>
    <n v="55350.020304568527"/>
    <n v="25843.824817518249"/>
    <n v="79673"/>
    <n v="20"/>
    <n v="47124"/>
    <s v="#SPILL!"/>
    <m/>
  </r>
  <r>
    <n v="1"/>
    <s v="Sara Bryant"/>
    <n v="38"/>
    <s v="M"/>
    <x v="4"/>
    <n v="61066"/>
    <d v="2019-05-22T00:00:00"/>
    <x v="684"/>
    <x v="3"/>
    <n v="40"/>
    <s v="Above 50,000"/>
    <s v="good"/>
    <s v="False"/>
    <s v="True"/>
    <s v="Not From Marketing Department"/>
    <n v="3136352"/>
    <n v="7532860"/>
    <n v="180"/>
    <n v="97"/>
    <n v="55350.020304568527"/>
    <n v="25843.824817518249"/>
    <n v="79673"/>
    <n v="20"/>
    <n v="61066"/>
    <s v="#SPILL!"/>
    <m/>
  </r>
  <r>
    <n v="1"/>
    <s v="Rachel Mitchell"/>
    <n v="38"/>
    <s v="M"/>
    <x v="4"/>
    <n v="38125"/>
    <d v="2022-04-30T00:00:00"/>
    <x v="685"/>
    <x v="2"/>
    <n v="32"/>
    <s v="Below 50,000"/>
    <s v="Average"/>
    <s v="False"/>
    <s v="True"/>
    <s v="Not From Marketing Department"/>
    <n v="3261380"/>
    <n v="7532860"/>
    <n v="180"/>
    <n v="97"/>
    <n v="55350.020304568527"/>
    <n v="25843.824817518249"/>
    <n v="79673"/>
    <n v="20"/>
    <n v="38125"/>
    <s v="#SPILL!"/>
    <m/>
  </r>
  <r>
    <n v="1"/>
    <s v="Gabrielle Crawford"/>
    <n v="46"/>
    <s v="M"/>
    <x v="0"/>
    <n v="78665"/>
    <d v="2018-09-04T00:00:00"/>
    <x v="686"/>
    <x v="3"/>
    <n v="40"/>
    <s v="Above 50,000"/>
    <s v="good"/>
    <s v="False"/>
    <s v="True"/>
    <s v=" from Marketing Department"/>
    <n v="3126757"/>
    <n v="7532860"/>
    <n v="180"/>
    <n v="97"/>
    <n v="55350.020304568527"/>
    <n v="25843.824817518249"/>
    <n v="79673"/>
    <n v="20"/>
    <n v="78665"/>
    <s v="#SPILL!"/>
    <m/>
  </r>
  <r>
    <n v="1"/>
    <s v="Jacob Ware"/>
    <n v="54"/>
    <s v="F"/>
    <x v="2"/>
    <n v="37061"/>
    <d v="2017-10-04T00:00:00"/>
    <x v="687"/>
    <x v="0"/>
    <n v="48"/>
    <s v="Below 50,000"/>
    <s v="good"/>
    <s v="False"/>
    <s v="False"/>
    <s v="Not From Marketing Department"/>
    <n v="2984322"/>
    <n v="7532860"/>
    <n v="180"/>
    <n v="97"/>
    <n v="55350.020304568527"/>
    <n v="25843.824817518249"/>
    <n v="79673"/>
    <n v="20"/>
    <n v="37061"/>
    <s v="#SPILL!"/>
    <m/>
  </r>
  <r>
    <n v="1"/>
    <s v="Adam Taylor"/>
    <n v="46"/>
    <s v="F"/>
    <x v="4"/>
    <n v="69771"/>
    <d v="2023-12-05T00:00:00"/>
    <x v="688"/>
    <x v="3"/>
    <n v="40"/>
    <s v="Above 50,000"/>
    <s v="good"/>
    <s v="False"/>
    <s v="True"/>
    <s v="Not From Marketing Department"/>
    <n v="3039335"/>
    <n v="7532860"/>
    <n v="180"/>
    <n v="97"/>
    <n v="55350.020304568527"/>
    <n v="25843.824817518249"/>
    <n v="79673"/>
    <n v="20"/>
    <n v="69771"/>
    <s v="#SPILL!"/>
    <m/>
  </r>
  <r>
    <n v="1"/>
    <s v="Katie Graham"/>
    <n v="54"/>
    <s v="M"/>
    <x v="0"/>
    <n v="33200"/>
    <d v="2019-09-28T00:00:00"/>
    <x v="689"/>
    <x v="3"/>
    <n v="36"/>
    <s v="Below 50,000"/>
    <s v="Average"/>
    <s v="False"/>
    <s v="False"/>
    <s v=" from Marketing Department"/>
    <n v="3015257"/>
    <n v="7532860"/>
    <n v="180"/>
    <n v="97"/>
    <n v="55350.020304568527"/>
    <n v="25843.824817518249"/>
    <n v="79673"/>
    <n v="20"/>
    <n v="33200"/>
    <s v="#SPILL!"/>
    <m/>
  </r>
  <r>
    <n v="1"/>
    <s v="Brandon Wilson"/>
    <n v="41"/>
    <s v="F"/>
    <x v="3"/>
    <n v="39939"/>
    <d v="2021-08-25T00:00:00"/>
    <x v="690"/>
    <x v="3"/>
    <n v="60"/>
    <s v="Below 50,000"/>
    <s v="Excellent"/>
    <s v="False"/>
    <s v="False"/>
    <s v="Not From Marketing Department"/>
    <n v="2988565"/>
    <n v="7532860"/>
    <n v="180"/>
    <n v="97"/>
    <n v="55350.020304568527"/>
    <n v="25843.824817518249"/>
    <n v="79673"/>
    <n v="20"/>
    <n v="39939"/>
    <s v="#SPILL!"/>
    <m/>
  </r>
  <r>
    <n v="1"/>
    <s v="James Anderson"/>
    <n v="43"/>
    <s v="M"/>
    <x v="3"/>
    <n v="78115"/>
    <d v="2022-03-01T00:00:00"/>
    <x v="691"/>
    <x v="1"/>
    <n v="60"/>
    <s v="Above 50,000"/>
    <s v="Excellent"/>
    <s v="False"/>
    <s v="True"/>
    <s v="Not From Marketing Department"/>
    <n v="3058402"/>
    <n v="7532860"/>
    <n v="180"/>
    <n v="97"/>
    <n v="55350.020304568527"/>
    <n v="25843.824817518249"/>
    <n v="79673"/>
    <n v="20"/>
    <n v="78115"/>
    <s v="#SPILL!"/>
    <m/>
  </r>
  <r>
    <n v="1"/>
    <s v="Matthew Norton"/>
    <n v="32"/>
    <s v="M"/>
    <x v="3"/>
    <n v="42543"/>
    <d v="2017-09-08T00:00:00"/>
    <x v="692"/>
    <x v="3"/>
    <n v="28"/>
    <s v="Below 50,000"/>
    <s v="Poor"/>
    <s v="False"/>
    <s v="False"/>
    <s v="Not From Marketing Department"/>
    <n v="3084990"/>
    <n v="7532860"/>
    <n v="180"/>
    <n v="97"/>
    <n v="55350.020304568527"/>
    <n v="25843.824817518249"/>
    <n v="79673"/>
    <n v="20"/>
    <n v="42543"/>
    <s v="#SPILL!"/>
    <m/>
  </r>
  <r>
    <n v="1"/>
    <s v="David Cherry"/>
    <n v="33"/>
    <s v="M"/>
    <x v="4"/>
    <n v="39825"/>
    <d v="2017-08-26T00:00:00"/>
    <x v="693"/>
    <x v="0"/>
    <n v="50"/>
    <s v="Below 50,000"/>
    <s v="Excellent"/>
    <s v="True"/>
    <s v="True"/>
    <s v="Not From Marketing Department"/>
    <n v="3016098"/>
    <n v="7532860"/>
    <n v="180"/>
    <n v="97"/>
    <n v="55350.020304568527"/>
    <n v="25843.824817518249"/>
    <n v="79673"/>
    <n v="20"/>
    <n v="39825"/>
    <s v="#SPILL!"/>
    <m/>
  </r>
  <r>
    <n v="1"/>
    <s v="Jason Hansen"/>
    <n v="56"/>
    <s v="M"/>
    <x v="0"/>
    <n v="30437"/>
    <d v="2024-05-19T00:00:00"/>
    <x v="694"/>
    <x v="0"/>
    <n v="48"/>
    <s v="Below 50,000"/>
    <s v="good"/>
    <s v="True"/>
    <s v="False"/>
    <s v=" from Marketing Department"/>
    <n v="2997051"/>
    <n v="7532860"/>
    <n v="180"/>
    <n v="97"/>
    <n v="55350.020304568527"/>
    <n v="25843.824817518249"/>
    <n v="79673"/>
    <n v="20"/>
    <n v="30437"/>
    <s v="#SPILL!"/>
    <m/>
  </r>
  <r>
    <n v="1"/>
    <s v="Ryan Frey"/>
    <n v="23"/>
    <s v="F"/>
    <x v="1"/>
    <n v="38765"/>
    <d v="2016-06-03T00:00:00"/>
    <x v="695"/>
    <x v="0"/>
    <n v="28"/>
    <s v="Below 50,000"/>
    <s v="Poor"/>
    <s v="True"/>
    <s v="False"/>
    <s v="Not From Marketing Department"/>
    <n v="3154979"/>
    <n v="7532860"/>
    <n v="180"/>
    <n v="97"/>
    <n v="55350.020304568527"/>
    <n v="25843.824817518249"/>
    <n v="79673"/>
    <n v="20"/>
    <n v="38765"/>
    <s v="#SPILL!"/>
    <m/>
  </r>
  <r>
    <n v="1"/>
    <s v="Matthew Cabrera"/>
    <n v="46"/>
    <s v="F"/>
    <x v="4"/>
    <n v="48103"/>
    <d v="2022-09-30T00:00:00"/>
    <x v="696"/>
    <x v="3"/>
    <n v="57"/>
    <s v="Below 50,000"/>
    <s v="Excellent"/>
    <s v="False"/>
    <s v="True"/>
    <s v="Not From Marketing Department"/>
    <n v="3181738"/>
    <n v="7532860"/>
    <n v="180"/>
    <n v="97"/>
    <n v="55350.020304568527"/>
    <n v="25843.824817518249"/>
    <n v="79673"/>
    <n v="20"/>
    <n v="48103"/>
    <s v="#SPILL!"/>
    <m/>
  </r>
  <r>
    <n v="1"/>
    <s v="Timothy Baker"/>
    <n v="38"/>
    <s v="M"/>
    <x v="3"/>
    <n v="73331"/>
    <d v="2016-08-27T00:00:00"/>
    <x v="697"/>
    <x v="2"/>
    <n v="38"/>
    <s v="Above 50,000"/>
    <s v="Average"/>
    <s v="False"/>
    <s v="True"/>
    <s v="Not From Marketing Department"/>
    <n v="3192046"/>
    <n v="7532860"/>
    <n v="180"/>
    <n v="97"/>
    <n v="55350.020304568527"/>
    <n v="25843.824817518249"/>
    <n v="79673"/>
    <n v="20"/>
    <n v="73331"/>
    <s v="#SPILL!"/>
    <m/>
  </r>
  <r>
    <n v="1"/>
    <s v="Linda Carpenter"/>
    <n v="50"/>
    <s v="M"/>
    <x v="1"/>
    <n v="41642"/>
    <d v="2022-05-05T00:00:00"/>
    <x v="698"/>
    <x v="2"/>
    <n v="28"/>
    <s v="Below 50,000"/>
    <s v="Poor"/>
    <s v="False"/>
    <s v="False"/>
    <s v="Not From Marketing Department"/>
    <n v="2975475"/>
    <n v="7532860"/>
    <n v="180"/>
    <n v="97"/>
    <n v="55350.020304568527"/>
    <n v="25843.824817518249"/>
    <n v="79673"/>
    <n v="20"/>
    <n v="41642"/>
    <s v="#SPILL!"/>
    <m/>
  </r>
  <r>
    <n v="1"/>
    <s v="Michael Hale"/>
    <n v="44"/>
    <s v="F"/>
    <x v="2"/>
    <n v="34292"/>
    <d v="2015-09-22T00:00:00"/>
    <x v="699"/>
    <x v="3"/>
    <n v="35"/>
    <s v="Below 50,000"/>
    <s v="Average"/>
    <s v="False"/>
    <s v="False"/>
    <s v="Not From Marketing Department"/>
    <n v="2902486"/>
    <n v="7532860"/>
    <n v="180"/>
    <n v="97"/>
    <n v="55350.020304568527"/>
    <n v="25843.824817518249"/>
    <n v="79673"/>
    <n v="20"/>
    <n v="34292"/>
    <s v="#SPILL!"/>
    <m/>
  </r>
  <r>
    <n v="1"/>
    <s v="David Carter"/>
    <n v="39"/>
    <s v="M"/>
    <x v="1"/>
    <n v="53777"/>
    <d v="2020-03-13T00:00:00"/>
    <x v="700"/>
    <x v="3"/>
    <n v="23"/>
    <s v="Above 50,000"/>
    <s v="Poor"/>
    <s v="False"/>
    <s v="False"/>
    <s v="Not From Marketing Department"/>
    <n v="2835940"/>
    <n v="7532860"/>
    <n v="180"/>
    <n v="97"/>
    <n v="55350.020304568527"/>
    <n v="25843.824817518249"/>
    <n v="79673"/>
    <n v="20"/>
    <n v="53777"/>
    <s v="#SPILL!"/>
    <m/>
  </r>
  <r>
    <n v="1"/>
    <s v="Chelsea Howell"/>
    <n v="49"/>
    <s v="M"/>
    <x v="1"/>
    <n v="69670"/>
    <d v="2020-05-27T00:00:00"/>
    <x v="701"/>
    <x v="0"/>
    <n v="52"/>
    <s v="Above 50,000"/>
    <s v="Excellent"/>
    <s v="True"/>
    <s v="True"/>
    <s v="Not From Marketing Department"/>
    <n v="2952377"/>
    <n v="7532860"/>
    <n v="180"/>
    <n v="97"/>
    <n v="55350.020304568527"/>
    <n v="25843.824817518249"/>
    <n v="79673"/>
    <n v="20"/>
    <n v="69670"/>
    <s v="#SPILL!"/>
    <m/>
  </r>
  <r>
    <n v="1"/>
    <s v="Kristen Palmer"/>
    <n v="21"/>
    <s v="M"/>
    <x v="3"/>
    <n v="40068"/>
    <d v="2023-03-31T00:00:00"/>
    <x v="702"/>
    <x v="1"/>
    <n v="39"/>
    <s v="Below 50,000"/>
    <s v="Average"/>
    <s v="False"/>
    <s v="False"/>
    <s v="Not From Marketing Department"/>
    <n v="2962770"/>
    <n v="7532860"/>
    <n v="180"/>
    <n v="97"/>
    <n v="55350.020304568527"/>
    <n v="25843.824817518249"/>
    <n v="79673"/>
    <n v="20"/>
    <n v="40068"/>
    <s v="#SPILL!"/>
    <m/>
  </r>
  <r>
    <n v="1"/>
    <s v="Justin Nelson"/>
    <n v="36"/>
    <s v="M"/>
    <x v="3"/>
    <n v="52329"/>
    <d v="2024-05-31T00:00:00"/>
    <x v="703"/>
    <x v="1"/>
    <n v="51"/>
    <s v="Above 50,000"/>
    <s v="Excellent"/>
    <s v="False"/>
    <s v="False"/>
    <s v="Not From Marketing Department"/>
    <n v="2984580"/>
    <n v="7532860"/>
    <n v="180"/>
    <n v="97"/>
    <n v="55350.020304568527"/>
    <n v="25843.824817518249"/>
    <n v="79673"/>
    <n v="20"/>
    <n v="52329"/>
    <s v="#SPILL!"/>
    <m/>
  </r>
  <r>
    <n v="1"/>
    <s v="Sonya Stuart"/>
    <n v="26"/>
    <s v="M"/>
    <x v="4"/>
    <n v="74006"/>
    <d v="2015-06-23T00:00:00"/>
    <x v="704"/>
    <x v="2"/>
    <n v="49"/>
    <s v="Above 50,000"/>
    <s v="good"/>
    <s v="False"/>
    <s v="True"/>
    <s v="Not From Marketing Department"/>
    <n v="2919339"/>
    <n v="7532860"/>
    <n v="180"/>
    <n v="97"/>
    <n v="55350.020304568527"/>
    <n v="25843.824817518249"/>
    <n v="79673"/>
    <n v="20"/>
    <n v="74006"/>
    <s v="#SPILL!"/>
    <m/>
  </r>
  <r>
    <n v="1"/>
    <s v="Alexandria Barnes"/>
    <n v="27"/>
    <s v="M"/>
    <x v="0"/>
    <n v="60949"/>
    <d v="2017-06-18T00:00:00"/>
    <x v="705"/>
    <x v="0"/>
    <n v="53"/>
    <s v="Above 50,000"/>
    <s v="Excellent"/>
    <s v="True"/>
    <s v="True"/>
    <s v=" from Marketing Department"/>
    <n v="2956135"/>
    <n v="7532860"/>
    <n v="180"/>
    <n v="97"/>
    <n v="55350.020304568527"/>
    <n v="25843.824817518249"/>
    <n v="79673"/>
    <n v="20"/>
    <n v="60949"/>
    <s v="#SPILL!"/>
    <m/>
  </r>
  <r>
    <n v="1"/>
    <s v="Donald Lawrence"/>
    <n v="34"/>
    <s v="M"/>
    <x v="3"/>
    <n v="47878"/>
    <d v="2023-06-24T00:00:00"/>
    <x v="706"/>
    <x v="1"/>
    <n v="41"/>
    <s v="Below 50,000"/>
    <s v="good"/>
    <s v="False"/>
    <s v="False"/>
    <s v="Not From Marketing Department"/>
    <n v="3061835"/>
    <n v="7532860"/>
    <n v="180"/>
    <n v="97"/>
    <n v="55350.020304568527"/>
    <n v="25843.824817518249"/>
    <n v="79673"/>
    <n v="20"/>
    <n v="47878"/>
    <s v="#SPILL!"/>
    <m/>
  </r>
  <r>
    <n v="1"/>
    <s v="Alan Riley"/>
    <n v="22"/>
    <s v="F"/>
    <x v="3"/>
    <n v="41538"/>
    <d v="2018-02-23T00:00:00"/>
    <x v="707"/>
    <x v="1"/>
    <n v="54"/>
    <s v="Below 50,000"/>
    <s v="Excellent"/>
    <s v="False"/>
    <s v="False"/>
    <s v="Not From Marketing Department"/>
    <n v="3149790"/>
    <n v="7532860"/>
    <n v="180"/>
    <n v="97"/>
    <n v="55350.020304568527"/>
    <n v="25843.824817518249"/>
    <n v="79673"/>
    <n v="20"/>
    <n v="41538"/>
    <s v="#SPILL!"/>
    <m/>
  </r>
  <r>
    <n v="1"/>
    <s v="Kelly Welch"/>
    <n v="28"/>
    <s v="M"/>
    <x v="0"/>
    <n v="36319"/>
    <d v="2016-02-24T00:00:00"/>
    <x v="472"/>
    <x v="3"/>
    <n v="41"/>
    <s v="Below 50,000"/>
    <s v="good"/>
    <s v="False"/>
    <s v="False"/>
    <s v=" from Marketing Department"/>
    <n v="2923122"/>
    <n v="7532860"/>
    <n v="180"/>
    <n v="97"/>
    <n v="55350.020304568527"/>
    <n v="25843.824817518249"/>
    <n v="79673"/>
    <n v="20"/>
    <n v="36319"/>
    <s v="#SPILL!"/>
    <m/>
  </r>
  <r>
    <n v="1"/>
    <s v="Stephen Davidson"/>
    <n v="51"/>
    <s v="F"/>
    <x v="0"/>
    <n v="48340"/>
    <d v="2017-01-15T00:00:00"/>
    <x v="708"/>
    <x v="1"/>
    <n v="45"/>
    <s v="Below 50,000"/>
    <s v="good"/>
    <s v="False"/>
    <s v="False"/>
    <s v=" from Marketing Department"/>
    <n v="3021755"/>
    <n v="7532860"/>
    <n v="180"/>
    <n v="97"/>
    <n v="55350.020304568527"/>
    <n v="25843.824817518249"/>
    <n v="79673"/>
    <n v="20"/>
    <n v="48340"/>
    <s v="#SPILL!"/>
    <m/>
  </r>
  <r>
    <n v="1"/>
    <s v="Kevin Townsend"/>
    <n v="58"/>
    <s v="F"/>
    <x v="4"/>
    <n v="60008"/>
    <d v="2015-07-31T00:00:00"/>
    <x v="709"/>
    <x v="0"/>
    <n v="40"/>
    <s v="Above 50,000"/>
    <s v="good"/>
    <s v="False"/>
    <s v="True"/>
    <s v="Not From Marketing Department"/>
    <n v="3156428"/>
    <n v="7532860"/>
    <n v="180"/>
    <n v="97"/>
    <n v="55350.020304568527"/>
    <n v="25843.824817518249"/>
    <n v="79673"/>
    <n v="20"/>
    <n v="60008"/>
    <s v="#SPILL!"/>
    <m/>
  </r>
  <r>
    <n v="1"/>
    <s v="Matthew King"/>
    <n v="55"/>
    <s v="F"/>
    <x v="1"/>
    <n v="42127"/>
    <d v="2015-05-11T00:00:00"/>
    <x v="710"/>
    <x v="2"/>
    <n v="48"/>
    <s v="Below 50,000"/>
    <s v="good"/>
    <s v="False"/>
    <s v="False"/>
    <s v="Not From Marketing Department"/>
    <n v="2973576"/>
    <n v="7532860"/>
    <n v="180"/>
    <n v="97"/>
    <n v="55350.020304568527"/>
    <n v="25843.824817518249"/>
    <n v="79673"/>
    <n v="20"/>
    <n v="42127"/>
    <s v="#SPILL!"/>
    <m/>
  </r>
  <r>
    <n v="1"/>
    <s v="James Peterson"/>
    <n v="42"/>
    <s v="F"/>
    <x v="0"/>
    <n v="31520"/>
    <d v="2019-11-08T00:00:00"/>
    <x v="711"/>
    <x v="1"/>
    <n v="47"/>
    <s v="Below 50,000"/>
    <s v="good"/>
    <s v="False"/>
    <s v="False"/>
    <s v=" from Marketing Department"/>
    <n v="2975986"/>
    <n v="7532860"/>
    <n v="180"/>
    <n v="97"/>
    <n v="55350.020304568527"/>
    <n v="25843.824817518249"/>
    <n v="79673"/>
    <n v="20"/>
    <n v="31520"/>
    <s v="#SPILL!"/>
    <m/>
  </r>
  <r>
    <n v="1"/>
    <s v="Holly Walsh"/>
    <n v="44"/>
    <s v="M"/>
    <x v="0"/>
    <n v="33572"/>
    <d v="2024-06-18T00:00:00"/>
    <x v="712"/>
    <x v="1"/>
    <n v="34"/>
    <s v="Below 50,000"/>
    <s v="Average"/>
    <s v="False"/>
    <s v="False"/>
    <s v=" from Marketing Department"/>
    <n v="2912755"/>
    <n v="7532860"/>
    <n v="180"/>
    <n v="97"/>
    <n v="55350.020304568527"/>
    <n v="25843.824817518249"/>
    <n v="79673"/>
    <n v="20"/>
    <n v="33572"/>
    <s v="#SPILL!"/>
    <m/>
  </r>
  <r>
    <n v="1"/>
    <s v="Laura Ellis"/>
    <n v="54"/>
    <s v="F"/>
    <x v="4"/>
    <n v="35818"/>
    <d v="2024-05-02T00:00:00"/>
    <x v="713"/>
    <x v="3"/>
    <n v="56"/>
    <s v="Below 50,000"/>
    <s v="Excellent"/>
    <s v="False"/>
    <s v="True"/>
    <s v="Not From Marketing Department"/>
    <n v="3036617"/>
    <n v="7532860"/>
    <n v="180"/>
    <n v="97"/>
    <n v="55350.020304568527"/>
    <n v="25843.824817518249"/>
    <n v="79673"/>
    <n v="20"/>
    <n v="35818"/>
    <s v="#SPILL!"/>
    <m/>
  </r>
  <r>
    <n v="1"/>
    <s v="Veronica Simpson"/>
    <n v="43"/>
    <s v="M"/>
    <x v="1"/>
    <n v="40866"/>
    <d v="2018-02-10T00:00:00"/>
    <x v="714"/>
    <x v="2"/>
    <n v="33"/>
    <s v="Below 50,000"/>
    <s v="Average"/>
    <s v="False"/>
    <s v="False"/>
    <s v="Not From Marketing Department"/>
    <n v="2879900"/>
    <n v="7532860"/>
    <n v="180"/>
    <n v="97"/>
    <n v="55350.020304568527"/>
    <n v="25843.824817518249"/>
    <n v="79673"/>
    <n v="20"/>
    <n v="40866"/>
    <s v="#SPILL!"/>
    <m/>
  </r>
  <r>
    <n v="1"/>
    <s v="Andrew Huff"/>
    <n v="44"/>
    <s v="F"/>
    <x v="3"/>
    <n v="64447"/>
    <d v="2020-12-26T00:00:00"/>
    <x v="715"/>
    <x v="0"/>
    <n v="38"/>
    <s v="Above 50,000"/>
    <s v="Average"/>
    <s v="True"/>
    <s v="True"/>
    <s v="Not From Marketing Department"/>
    <n v="2781245"/>
    <n v="7532860"/>
    <n v="180"/>
    <n v="97"/>
    <n v="55350.020304568527"/>
    <n v="25843.824817518249"/>
    <n v="79673"/>
    <n v="20"/>
    <n v="64447"/>
    <s v="#SPILL!"/>
    <m/>
  </r>
  <r>
    <n v="1"/>
    <s v="Lisa Harris"/>
    <n v="42"/>
    <s v="M"/>
    <x v="2"/>
    <n v="30517"/>
    <d v="2022-10-19T00:00:00"/>
    <x v="716"/>
    <x v="3"/>
    <n v="48"/>
    <s v="Below 50,000"/>
    <s v="good"/>
    <s v="False"/>
    <s v="False"/>
    <s v="Not From Marketing Department"/>
    <n v="2981435"/>
    <n v="7532860"/>
    <n v="180"/>
    <n v="97"/>
    <n v="55350.020304568527"/>
    <n v="25843.824817518249"/>
    <n v="79673"/>
    <n v="20"/>
    <n v="30517"/>
    <s v="#SPILL!"/>
    <m/>
  </r>
  <r>
    <n v="1"/>
    <s v="Andrew Scott"/>
    <n v="21"/>
    <s v="F"/>
    <x v="4"/>
    <n v="70662"/>
    <d v="2019-08-07T00:00:00"/>
    <x v="717"/>
    <x v="0"/>
    <n v="51"/>
    <s v="Above 50,000"/>
    <s v="Excellent"/>
    <s v="True"/>
    <s v="True"/>
    <s v="Not From Marketing Department"/>
    <n v="2815505"/>
    <n v="7532860"/>
    <n v="180"/>
    <n v="97"/>
    <n v="55350.020304568527"/>
    <n v="25843.824817518249"/>
    <n v="79673"/>
    <n v="20"/>
    <n v="70662"/>
    <s v="#SPILL!"/>
    <m/>
  </r>
  <r>
    <n v="1"/>
    <s v="Brandon Case"/>
    <n v="58"/>
    <s v="M"/>
    <x v="4"/>
    <n v="78499"/>
    <d v="2017-06-10T00:00:00"/>
    <x v="718"/>
    <x v="1"/>
    <n v="36"/>
    <s v="Above 50,000"/>
    <s v="Average"/>
    <s v="False"/>
    <s v="True"/>
    <s v="Not From Marketing Department"/>
    <n v="2891515"/>
    <n v="7532860"/>
    <n v="180"/>
    <n v="97"/>
    <n v="55350.020304568527"/>
    <n v="25843.824817518249"/>
    <n v="79673"/>
    <n v="20"/>
    <n v="78499"/>
    <s v="#SPILL!"/>
    <m/>
  </r>
  <r>
    <n v="1"/>
    <s v="Matthew Barker"/>
    <n v="41"/>
    <s v="F"/>
    <x v="1"/>
    <n v="74309"/>
    <d v="2022-08-24T00:00:00"/>
    <x v="719"/>
    <x v="1"/>
    <n v="46"/>
    <s v="Above 50,000"/>
    <s v="good"/>
    <s v="False"/>
    <s v="True"/>
    <s v="Not From Marketing Department"/>
    <n v="2933461"/>
    <n v="7532860"/>
    <n v="180"/>
    <n v="97"/>
    <n v="55350.020304568527"/>
    <n v="25843.824817518249"/>
    <n v="79673"/>
    <n v="20"/>
    <n v="74309"/>
    <s v="#SPILL!"/>
    <m/>
  </r>
  <r>
    <n v="1"/>
    <s v="Michael Meadows"/>
    <n v="52"/>
    <s v="M"/>
    <x v="3"/>
    <n v="70448"/>
    <d v="2023-11-14T00:00:00"/>
    <x v="720"/>
    <x v="3"/>
    <n v="24"/>
    <s v="Above 50,000"/>
    <s v="Poor"/>
    <s v="False"/>
    <s v="True"/>
    <s v="Not From Marketing Department"/>
    <n v="2961475"/>
    <n v="7532860"/>
    <n v="180"/>
    <n v="97"/>
    <n v="55350.020304568527"/>
    <n v="25843.824817518249"/>
    <n v="79673"/>
    <n v="20"/>
    <n v="70448"/>
    <s v="#SPILL!"/>
    <m/>
  </r>
  <r>
    <n v="1"/>
    <s v="Mark Avery"/>
    <n v="29"/>
    <s v="F"/>
    <x v="0"/>
    <n v="30335"/>
    <d v="2022-10-09T00:00:00"/>
    <x v="721"/>
    <x v="1"/>
    <n v="35"/>
    <s v="Below 50,000"/>
    <s v="Average"/>
    <s v="False"/>
    <s v="False"/>
    <s v=" from Marketing Department"/>
    <n v="2827617"/>
    <n v="7532860"/>
    <n v="180"/>
    <n v="97"/>
    <n v="55350.020304568527"/>
    <n v="25843.824817518249"/>
    <n v="79673"/>
    <n v="20"/>
    <n v="30335"/>
    <s v="#SPILL!"/>
    <m/>
  </r>
  <r>
    <n v="1"/>
    <s v="Dana Romero"/>
    <n v="22"/>
    <s v="F"/>
    <x v="1"/>
    <n v="75382"/>
    <d v="2017-09-19T00:00:00"/>
    <x v="722"/>
    <x v="0"/>
    <n v="48"/>
    <s v="Above 50,000"/>
    <s v="good"/>
    <s v="True"/>
    <s v="True"/>
    <s v="Not From Marketing Department"/>
    <n v="2975881"/>
    <n v="7532860"/>
    <n v="180"/>
    <n v="97"/>
    <n v="55350.020304568527"/>
    <n v="25843.824817518249"/>
    <n v="79673"/>
    <n v="20"/>
    <n v="75382"/>
    <s v="#SPILL!"/>
    <m/>
  </r>
  <r>
    <n v="1"/>
    <s v="Jenny Wilson"/>
    <n v="58"/>
    <s v="M"/>
    <x v="2"/>
    <n v="44558"/>
    <d v="2014-09-15T00:00:00"/>
    <x v="723"/>
    <x v="2"/>
    <n v="52"/>
    <s v="Below 50,000"/>
    <s v="Excellent"/>
    <s v="False"/>
    <s v="False"/>
    <s v="Not From Marketing Department"/>
    <n v="2910160"/>
    <n v="7532860"/>
    <n v="180"/>
    <n v="97"/>
    <n v="55350.020304568527"/>
    <n v="25843.824817518249"/>
    <n v="79673"/>
    <n v="20"/>
    <n v="44558"/>
    <s v="#SPILL!"/>
    <m/>
  </r>
  <r>
    <n v="1"/>
    <s v="Robert Spencer"/>
    <n v="36"/>
    <s v="M"/>
    <x v="3"/>
    <n v="67102"/>
    <d v="2020-08-24T00:00:00"/>
    <x v="724"/>
    <x v="0"/>
    <n v="57"/>
    <s v="Above 50,000"/>
    <s v="Excellent"/>
    <s v="True"/>
    <s v="True"/>
    <s v="Not From Marketing Department"/>
    <n v="2631255"/>
    <n v="7532860"/>
    <n v="180"/>
    <n v="97"/>
    <n v="55350.020304568527"/>
    <n v="25843.824817518249"/>
    <n v="79673"/>
    <n v="20"/>
    <n v="67102"/>
    <s v="#SPILL!"/>
    <m/>
  </r>
  <r>
    <n v="1"/>
    <s v="Tracy Velez"/>
    <n v="35"/>
    <s v="M"/>
    <x v="3"/>
    <n v="72474"/>
    <d v="2020-09-04T00:00:00"/>
    <x v="725"/>
    <x v="1"/>
    <n v="46"/>
    <s v="Above 50,000"/>
    <s v="good"/>
    <s v="False"/>
    <s v="True"/>
    <s v="Not From Marketing Department"/>
    <n v="2814934"/>
    <n v="7532860"/>
    <n v="180"/>
    <n v="97"/>
    <n v="55350.020304568527"/>
    <n v="25843.824817518249"/>
    <n v="79673"/>
    <n v="20"/>
    <n v="72474"/>
    <s v="#SPILL!"/>
    <m/>
  </r>
  <r>
    <n v="1"/>
    <s v="Elizabeth Pugh"/>
    <n v="27"/>
    <s v="M"/>
    <x v="4"/>
    <n v="61038"/>
    <d v="2019-07-03T00:00:00"/>
    <x v="726"/>
    <x v="2"/>
    <n v="28"/>
    <s v="Above 50,000"/>
    <s v="Poor"/>
    <s v="False"/>
    <s v="True"/>
    <s v="Not From Marketing Department"/>
    <n v="2740625"/>
    <n v="7532860"/>
    <n v="180"/>
    <n v="97"/>
    <n v="55350.020304568527"/>
    <n v="25843.824817518249"/>
    <n v="79673"/>
    <n v="20"/>
    <n v="61038"/>
    <s v="#SPILL!"/>
    <m/>
  </r>
  <r>
    <n v="1"/>
    <s v="Bobby Petersen"/>
    <n v="60"/>
    <s v="F"/>
    <x v="1"/>
    <n v="65489"/>
    <d v="2022-09-19T00:00:00"/>
    <x v="325"/>
    <x v="0"/>
    <n v="46"/>
    <s v="Above 50,000"/>
    <s v="good"/>
    <s v="True"/>
    <s v="True"/>
    <s v="Not From Marketing Department"/>
    <n v="2891161"/>
    <n v="7532860"/>
    <n v="180"/>
    <n v="97"/>
    <n v="55350.020304568527"/>
    <n v="25843.824817518249"/>
    <n v="79673"/>
    <n v="20"/>
    <n v="65489"/>
    <s v="#SPILL!"/>
    <m/>
  </r>
  <r>
    <n v="1"/>
    <s v="Robert Duncan"/>
    <n v="26"/>
    <s v="M"/>
    <x v="4"/>
    <n v="71187"/>
    <d v="2015-05-26T00:00:00"/>
    <x v="727"/>
    <x v="0"/>
    <n v="34"/>
    <s v="Above 50,000"/>
    <s v="Average"/>
    <s v="True"/>
    <s v="True"/>
    <s v="Not From Marketing Department"/>
    <n v="2936510"/>
    <n v="7532860"/>
    <n v="180"/>
    <n v="97"/>
    <n v="55350.020304568527"/>
    <n v="25843.824817518249"/>
    <n v="79673"/>
    <n v="20"/>
    <n v="71187"/>
    <s v="#SPILL!"/>
    <m/>
  </r>
  <r>
    <n v="1"/>
    <s v="Kevin Lopez"/>
    <n v="45"/>
    <s v="F"/>
    <x v="0"/>
    <n v="63730"/>
    <d v="2016-09-17T00:00:00"/>
    <x v="728"/>
    <x v="0"/>
    <n v="41"/>
    <s v="Above 50,000"/>
    <s v="good"/>
    <s v="True"/>
    <s v="True"/>
    <s v=" from Marketing Department"/>
    <n v="2906028"/>
    <n v="7532860"/>
    <n v="180"/>
    <n v="97"/>
    <n v="55350.020304568527"/>
    <n v="25843.824817518249"/>
    <n v="79673"/>
    <n v="20"/>
    <n v="63730"/>
    <s v="#SPILL!"/>
    <m/>
  </r>
  <r>
    <n v="1"/>
    <s v="Sara Daniels"/>
    <n v="52"/>
    <s v="M"/>
    <x v="4"/>
    <n v="60287"/>
    <d v="2017-12-01T00:00:00"/>
    <x v="729"/>
    <x v="2"/>
    <n v="31"/>
    <s v="Above 50,000"/>
    <s v="Average"/>
    <s v="False"/>
    <s v="True"/>
    <s v="Not From Marketing Department"/>
    <n v="2762075"/>
    <n v="7532860"/>
    <n v="180"/>
    <n v="97"/>
    <n v="55350.020304568527"/>
    <n v="25843.824817518249"/>
    <n v="79673"/>
    <n v="20"/>
    <n v="60287"/>
    <s v="#SPILL!"/>
    <m/>
  </r>
  <r>
    <n v="1"/>
    <s v="Sean Martin"/>
    <n v="60"/>
    <s v="F"/>
    <x v="1"/>
    <n v="44235"/>
    <d v="2018-12-24T00:00:00"/>
    <x v="730"/>
    <x v="1"/>
    <n v="20"/>
    <s v="Below 50,000"/>
    <s v="Poor"/>
    <s v="False"/>
    <s v="False"/>
    <s v="Not From Marketing Department"/>
    <n v="2766018"/>
    <n v="7532860"/>
    <n v="180"/>
    <n v="97"/>
    <n v="55350.020304568527"/>
    <n v="25843.824817518249"/>
    <n v="79673"/>
    <n v="20"/>
    <n v="44235"/>
    <s v="#SPILL!"/>
    <m/>
  </r>
  <r>
    <n v="1"/>
    <s v="Margaret Paul"/>
    <n v="55"/>
    <s v="M"/>
    <x v="4"/>
    <n v="31807"/>
    <d v="2016-05-10T00:00:00"/>
    <x v="731"/>
    <x v="0"/>
    <n v="27"/>
    <s v="Below 50,000"/>
    <s v="Poor"/>
    <s v="False"/>
    <s v="True"/>
    <s v="Not From Marketing Department"/>
    <n v="2912492"/>
    <n v="7532860"/>
    <n v="180"/>
    <n v="97"/>
    <n v="55350.020304568527"/>
    <n v="25843.824817518249"/>
    <n v="79673"/>
    <n v="20"/>
    <n v="31807"/>
    <s v="#SPILL!"/>
    <m/>
  </r>
  <r>
    <n v="1"/>
    <s v="Evelyn Williams"/>
    <n v="41"/>
    <s v="F"/>
    <x v="2"/>
    <n v="31073"/>
    <d v="2022-03-04T00:00:00"/>
    <x v="732"/>
    <x v="2"/>
    <n v="47"/>
    <s v="Below 50,000"/>
    <s v="good"/>
    <s v="False"/>
    <s v="False"/>
    <s v="Not From Marketing Department"/>
    <n v="2734418"/>
    <n v="7532860"/>
    <n v="180"/>
    <n v="97"/>
    <n v="55350.020304568527"/>
    <n v="25843.824817518249"/>
    <n v="79673"/>
    <n v="20"/>
    <n v="31073"/>
    <s v="#SPILL!"/>
    <m/>
  </r>
  <r>
    <n v="1"/>
    <s v="Jim Ferguson"/>
    <n v="42"/>
    <s v="F"/>
    <x v="4"/>
    <n v="31872"/>
    <d v="2020-08-31T00:00:00"/>
    <x v="733"/>
    <x v="0"/>
    <n v="60"/>
    <s v="Below 50,000"/>
    <s v="Excellent"/>
    <s v="True"/>
    <s v="True"/>
    <s v="Not From Marketing Department"/>
    <n v="2803804"/>
    <n v="7532860"/>
    <n v="180"/>
    <n v="97"/>
    <n v="55350.020304568527"/>
    <n v="25843.824817518249"/>
    <n v="79673"/>
    <n v="20"/>
    <n v="31872"/>
    <s v="#SPILL!"/>
    <m/>
  </r>
  <r>
    <n v="1"/>
    <s v="Randy White"/>
    <n v="38"/>
    <s v="M"/>
    <x v="3"/>
    <n v="71843"/>
    <d v="2016-11-19T00:00:00"/>
    <x v="734"/>
    <x v="3"/>
    <n v="59"/>
    <s v="Above 50,000"/>
    <s v="Excellent"/>
    <s v="False"/>
    <s v="True"/>
    <s v="Not From Marketing Department"/>
    <n v="2729423"/>
    <n v="7532860"/>
    <n v="180"/>
    <n v="97"/>
    <n v="55350.020304568527"/>
    <n v="25843.824817518249"/>
    <n v="79673"/>
    <n v="20"/>
    <n v="71843"/>
    <s v="#SPILL!"/>
    <m/>
  </r>
  <r>
    <n v="1"/>
    <s v="Lawrence Ortiz"/>
    <n v="52"/>
    <s v="F"/>
    <x v="0"/>
    <n v="57260"/>
    <d v="2019-08-18T00:00:00"/>
    <x v="735"/>
    <x v="1"/>
    <n v="56"/>
    <s v="Above 50,000"/>
    <s v="Excellent"/>
    <s v="False"/>
    <s v="False"/>
    <s v=" from Marketing Department"/>
    <n v="2781729"/>
    <n v="7532860"/>
    <n v="180"/>
    <n v="97"/>
    <n v="55350.020304568527"/>
    <n v="25843.824817518249"/>
    <n v="79673"/>
    <n v="20"/>
    <n v="57260"/>
    <s v="#SPILL!"/>
    <m/>
  </r>
  <r>
    <n v="1"/>
    <s v="Barbara Huang"/>
    <n v="35"/>
    <s v="F"/>
    <x v="4"/>
    <n v="44954"/>
    <d v="2020-11-12T00:00:00"/>
    <x v="121"/>
    <x v="1"/>
    <n v="55"/>
    <s v="Below 50,000"/>
    <s v="Excellent"/>
    <s v="False"/>
    <s v="True"/>
    <s v="Not From Marketing Department"/>
    <n v="2737685"/>
    <n v="7532860"/>
    <n v="180"/>
    <n v="97"/>
    <n v="55350.020304568527"/>
    <n v="25843.824817518249"/>
    <n v="79673"/>
    <n v="20"/>
    <n v="44954"/>
    <s v="#SPILL!"/>
    <m/>
  </r>
  <r>
    <n v="1"/>
    <s v="Anthony Hobbs"/>
    <n v="25"/>
    <s v="F"/>
    <x v="3"/>
    <n v="43374"/>
    <d v="2017-06-10T00:00:00"/>
    <x v="736"/>
    <x v="0"/>
    <n v="46"/>
    <s v="Below 50,000"/>
    <s v="good"/>
    <s v="True"/>
    <s v="False"/>
    <s v="Not From Marketing Department"/>
    <n v="2631887"/>
    <n v="7532860"/>
    <n v="180"/>
    <n v="97"/>
    <n v="55350.020304568527"/>
    <n v="25843.824817518249"/>
    <n v="79673"/>
    <n v="20"/>
    <n v="43374"/>
    <s v="#SPILL!"/>
    <m/>
  </r>
  <r>
    <n v="1"/>
    <s v="Christopher Beck"/>
    <n v="47"/>
    <s v="F"/>
    <x v="2"/>
    <n v="66991"/>
    <d v="2019-07-06T00:00:00"/>
    <x v="737"/>
    <x v="1"/>
    <n v="22"/>
    <s v="Above 50,000"/>
    <s v="Poor"/>
    <s v="False"/>
    <s v="True"/>
    <s v="Not From Marketing Department"/>
    <n v="2622163"/>
    <n v="7532860"/>
    <n v="180"/>
    <n v="97"/>
    <n v="55350.020304568527"/>
    <n v="25843.824817518249"/>
    <n v="79673"/>
    <n v="20"/>
    <n v="66991"/>
    <s v="#SPILL!"/>
    <m/>
  </r>
  <r>
    <n v="1"/>
    <s v="Keith Grant"/>
    <n v="38"/>
    <s v="F"/>
    <x v="0"/>
    <n v="76082"/>
    <d v="2016-09-01T00:00:00"/>
    <x v="738"/>
    <x v="1"/>
    <n v="22"/>
    <s v="Above 50,000"/>
    <s v="Poor"/>
    <s v="False"/>
    <s v="True"/>
    <s v=" from Marketing Department"/>
    <n v="2784642"/>
    <n v="7532860"/>
    <n v="180"/>
    <n v="97"/>
    <n v="55350.020304568527"/>
    <n v="25843.824817518249"/>
    <n v="79673"/>
    <n v="20"/>
    <n v="76082"/>
    <s v="#SPILL!"/>
    <m/>
  </r>
  <r>
    <n v="1"/>
    <s v="Michael Robinson"/>
    <n v="43"/>
    <s v="M"/>
    <x v="4"/>
    <n v="52992"/>
    <d v="2014-08-16T00:00:00"/>
    <x v="739"/>
    <x v="3"/>
    <n v="30"/>
    <s v="Above 50,000"/>
    <s v="Average"/>
    <s v="False"/>
    <s v="True"/>
    <s v="Not From Marketing Department"/>
    <n v="2663506"/>
    <n v="7532860"/>
    <n v="180"/>
    <n v="97"/>
    <n v="55350.020304568527"/>
    <n v="25843.824817518249"/>
    <n v="79673"/>
    <n v="20"/>
    <n v="52992"/>
    <s v="#SPILL!"/>
    <m/>
  </r>
  <r>
    <n v="1"/>
    <s v="Cynthia Simmons"/>
    <n v="39"/>
    <s v="M"/>
    <x v="2"/>
    <n v="73154"/>
    <d v="2017-04-13T00:00:00"/>
    <x v="740"/>
    <x v="3"/>
    <n v="50"/>
    <s v="Above 50,000"/>
    <s v="Excellent"/>
    <s v="False"/>
    <s v="True"/>
    <s v="Not From Marketing Department"/>
    <n v="2622415"/>
    <n v="7532860"/>
    <n v="180"/>
    <n v="97"/>
    <n v="55350.020304568527"/>
    <n v="25843.824817518249"/>
    <n v="79673"/>
    <n v="20"/>
    <n v="73154"/>
    <s v="#SPILL!"/>
    <m/>
  </r>
  <r>
    <n v="1"/>
    <s v="Julia Shannon"/>
    <n v="22"/>
    <s v="F"/>
    <x v="0"/>
    <n v="40558"/>
    <d v="2020-06-05T00:00:00"/>
    <x v="741"/>
    <x v="0"/>
    <n v="27"/>
    <s v="Below 50,000"/>
    <s v="Poor"/>
    <s v="True"/>
    <s v="False"/>
    <s v=" from Marketing Department"/>
    <n v="2655706"/>
    <n v="7532860"/>
    <n v="180"/>
    <n v="97"/>
    <n v="55350.020304568527"/>
    <n v="25843.824817518249"/>
    <n v="79673"/>
    <n v="20"/>
    <n v="40558"/>
    <s v="#SPILL!"/>
    <m/>
  </r>
  <r>
    <n v="1"/>
    <s v="Danielle Stokes"/>
    <n v="50"/>
    <s v="M"/>
    <x v="0"/>
    <n v="33195"/>
    <d v="2015-10-22T00:00:00"/>
    <x v="742"/>
    <x v="1"/>
    <n v="23"/>
    <s v="Below 50,000"/>
    <s v="Poor"/>
    <s v="False"/>
    <s v="False"/>
    <s v=" from Marketing Department"/>
    <n v="2576544"/>
    <n v="7532860"/>
    <n v="180"/>
    <n v="97"/>
    <n v="55350.020304568527"/>
    <n v="25843.824817518249"/>
    <n v="79673"/>
    <n v="20"/>
    <n v="33195"/>
    <s v="#SPILL!"/>
    <m/>
  </r>
  <r>
    <n v="1"/>
    <s v="Lauren Wood"/>
    <n v="51"/>
    <s v="M"/>
    <x v="0"/>
    <n v="48427"/>
    <d v="2021-12-30T00:00:00"/>
    <x v="743"/>
    <x v="1"/>
    <n v="31"/>
    <s v="Below 50,000"/>
    <s v="Average"/>
    <s v="False"/>
    <s v="False"/>
    <s v=" from Marketing Department"/>
    <n v="2506138"/>
    <n v="7532860"/>
    <n v="180"/>
    <n v="97"/>
    <n v="55350.020304568527"/>
    <n v="25843.824817518249"/>
    <n v="79673"/>
    <n v="20"/>
    <n v="48427"/>
    <s v="#SPILL!"/>
    <m/>
  </r>
  <r>
    <n v="1"/>
    <s v="James Daniels"/>
    <n v="27"/>
    <s v="M"/>
    <x v="0"/>
    <n v="59740"/>
    <d v="2017-05-29T00:00:00"/>
    <x v="540"/>
    <x v="1"/>
    <n v="22"/>
    <s v="Above 50,000"/>
    <s v="Poor"/>
    <s v="False"/>
    <s v="False"/>
    <s v=" from Marketing Department"/>
    <n v="2664547"/>
    <n v="7532860"/>
    <n v="180"/>
    <n v="97"/>
    <n v="55350.020304568527"/>
    <n v="25843.824817518249"/>
    <n v="79673"/>
    <n v="20"/>
    <n v="59740"/>
    <s v="#SPILL!"/>
    <m/>
  </r>
  <r>
    <n v="1"/>
    <s v="Susan Contreras"/>
    <n v="28"/>
    <s v="M"/>
    <x v="0"/>
    <n v="59555"/>
    <d v="2024-01-07T00:00:00"/>
    <x v="744"/>
    <x v="2"/>
    <n v="32"/>
    <s v="Above 50,000"/>
    <s v="Average"/>
    <s v="False"/>
    <s v="False"/>
    <s v=" from Marketing Department"/>
    <n v="2662031"/>
    <n v="7532860"/>
    <n v="180"/>
    <n v="97"/>
    <n v="55350.020304568527"/>
    <n v="25843.824817518249"/>
    <n v="79673"/>
    <n v="20"/>
    <n v="59555"/>
    <s v="#SPILL!"/>
    <m/>
  </r>
  <r>
    <n v="1"/>
    <s v="Andrew Perkins"/>
    <n v="42"/>
    <s v="F"/>
    <x v="1"/>
    <n v="43788"/>
    <d v="2019-06-30T00:00:00"/>
    <x v="745"/>
    <x v="3"/>
    <n v="48"/>
    <s v="Below 50,000"/>
    <s v="good"/>
    <s v="False"/>
    <s v="False"/>
    <s v="Not From Marketing Department"/>
    <n v="2803589"/>
    <n v="7532860"/>
    <n v="180"/>
    <n v="97"/>
    <n v="55350.020304568527"/>
    <n v="25843.824817518249"/>
    <n v="79673"/>
    <n v="20"/>
    <n v="43788"/>
    <s v="#SPILL!"/>
    <m/>
  </r>
  <r>
    <n v="1"/>
    <s v="Debra Zhang"/>
    <n v="52"/>
    <s v="M"/>
    <x v="1"/>
    <n v="69765"/>
    <d v="2018-06-22T00:00:00"/>
    <x v="746"/>
    <x v="0"/>
    <n v="55"/>
    <s v="Above 50,000"/>
    <s v="Excellent"/>
    <s v="True"/>
    <s v="True"/>
    <s v="Not From Marketing Department"/>
    <n v="2670772"/>
    <n v="7532860"/>
    <n v="180"/>
    <n v="97"/>
    <n v="55350.020304568527"/>
    <n v="25843.824817518249"/>
    <n v="79673"/>
    <n v="20"/>
    <n v="69765"/>
    <s v="#SPILL!"/>
    <m/>
  </r>
  <r>
    <n v="1"/>
    <s v="Joshua Harrington"/>
    <n v="20"/>
    <s v="M"/>
    <x v="4"/>
    <n v="47184"/>
    <d v="2019-12-30T00:00:00"/>
    <x v="747"/>
    <x v="0"/>
    <n v="40"/>
    <s v="Below 50,000"/>
    <s v="good"/>
    <s v="True"/>
    <s v="True"/>
    <s v="Not From Marketing Department"/>
    <n v="2743016"/>
    <n v="7532860"/>
    <n v="180"/>
    <n v="97"/>
    <n v="55350.020304568527"/>
    <n v="25843.824817518249"/>
    <n v="79673"/>
    <n v="20"/>
    <n v="47184"/>
    <s v="#SPILL!"/>
    <m/>
  </r>
  <r>
    <n v="1"/>
    <s v="Alice Miller"/>
    <n v="51"/>
    <s v="M"/>
    <x v="4"/>
    <n v="64838"/>
    <d v="2021-06-27T00:00:00"/>
    <x v="748"/>
    <x v="0"/>
    <n v="43"/>
    <s v="Above 50,000"/>
    <s v="good"/>
    <s v="False"/>
    <s v="True"/>
    <s v="Not From Marketing Department"/>
    <n v="2588310"/>
    <n v="7532860"/>
    <n v="180"/>
    <n v="97"/>
    <n v="55350.020304568527"/>
    <n v="25843.824817518249"/>
    <n v="79673"/>
    <n v="20"/>
    <n v="64838"/>
    <s v="#SPILL!"/>
    <m/>
  </r>
  <r>
    <n v="1"/>
    <s v="Mark Rowe Jr."/>
    <n v="43"/>
    <s v="F"/>
    <x v="3"/>
    <n v="49240"/>
    <d v="2023-11-20T00:00:00"/>
    <x v="421"/>
    <x v="0"/>
    <n v="42"/>
    <s v="Below 50,000"/>
    <s v="good"/>
    <s v="True"/>
    <s v="False"/>
    <s v="Not From Marketing Department"/>
    <n v="2623273"/>
    <n v="7532860"/>
    <n v="180"/>
    <n v="97"/>
    <n v="55350.020304568527"/>
    <n v="25843.824817518249"/>
    <n v="79673"/>
    <n v="20"/>
    <n v="49240"/>
    <s v="#SPILL!"/>
    <m/>
  </r>
  <r>
    <n v="1"/>
    <s v="Douglas Garcia"/>
    <n v="57"/>
    <s v="F"/>
    <x v="2"/>
    <n v="70665"/>
    <d v="2023-05-30T00:00:00"/>
    <x v="749"/>
    <x v="2"/>
    <n v="59"/>
    <s v="Above 50,000"/>
    <s v="Excellent"/>
    <s v="False"/>
    <s v="True"/>
    <s v="Not From Marketing Department"/>
    <n v="2689163"/>
    <n v="7532860"/>
    <n v="180"/>
    <n v="97"/>
    <n v="55350.020304568527"/>
    <n v="25843.824817518249"/>
    <n v="79673"/>
    <n v="20"/>
    <n v="70665"/>
    <s v="#SPILL!"/>
    <m/>
  </r>
  <r>
    <n v="1"/>
    <s v="Adam Williams"/>
    <n v="37"/>
    <s v="F"/>
    <x v="2"/>
    <n v="79184"/>
    <d v="2021-11-07T00:00:00"/>
    <x v="750"/>
    <x v="1"/>
    <n v="60"/>
    <s v="Above 50,000"/>
    <s v="Excellent"/>
    <s v="False"/>
    <s v="True"/>
    <s v="Not From Marketing Department"/>
    <n v="2625532"/>
    <n v="7532860"/>
    <n v="180"/>
    <n v="97"/>
    <n v="55350.020304568527"/>
    <n v="25843.824817518249"/>
    <n v="79673"/>
    <n v="20"/>
    <n v="79184"/>
    <s v="#SPILL!"/>
    <m/>
  </r>
  <r>
    <n v="1"/>
    <s v="Jody Ferguson"/>
    <n v="50"/>
    <s v="M"/>
    <x v="2"/>
    <n v="65248"/>
    <d v="2019-02-06T00:00:00"/>
    <x v="751"/>
    <x v="0"/>
    <n v="28"/>
    <s v="Above 50,000"/>
    <s v="Poor"/>
    <s v="True"/>
    <s v="True"/>
    <s v="Not From Marketing Department"/>
    <n v="2348023"/>
    <n v="7532860"/>
    <n v="180"/>
    <n v="97"/>
    <n v="55350.020304568527"/>
    <n v="25843.824817518249"/>
    <n v="79673"/>
    <n v="20"/>
    <n v="65248"/>
    <s v="#SPILL!"/>
    <m/>
  </r>
  <r>
    <n v="1"/>
    <s v="Robin Harper"/>
    <n v="44"/>
    <s v="F"/>
    <x v="1"/>
    <n v="34721"/>
    <d v="2014-12-11T00:00:00"/>
    <x v="752"/>
    <x v="1"/>
    <n v="24"/>
    <s v="Below 50,000"/>
    <s v="Poor"/>
    <s v="False"/>
    <s v="False"/>
    <s v="Not From Marketing Department"/>
    <n v="2437721"/>
    <n v="7532860"/>
    <n v="180"/>
    <n v="97"/>
    <n v="55350.020304568527"/>
    <n v="25843.824817518249"/>
    <n v="79673"/>
    <n v="20"/>
    <n v="34721"/>
    <s v="#SPILL!"/>
    <m/>
  </r>
  <r>
    <n v="1"/>
    <s v="Charles Baker"/>
    <n v="37"/>
    <s v="M"/>
    <x v="2"/>
    <n v="46529"/>
    <d v="2018-12-02T00:00:00"/>
    <x v="753"/>
    <x v="0"/>
    <n v="32"/>
    <s v="Below 50,000"/>
    <s v="Average"/>
    <s v="True"/>
    <s v="False"/>
    <s v="Not From Marketing Department"/>
    <n v="2407852"/>
    <n v="7532860"/>
    <n v="180"/>
    <n v="97"/>
    <n v="55350.020304568527"/>
    <n v="25843.824817518249"/>
    <n v="79673"/>
    <n v="20"/>
    <n v="46529"/>
    <s v="#SPILL!"/>
    <m/>
  </r>
  <r>
    <n v="1"/>
    <s v="Debra Smith"/>
    <n v="25"/>
    <s v="M"/>
    <x v="4"/>
    <n v="67281"/>
    <d v="2020-01-15T00:00:00"/>
    <x v="754"/>
    <x v="0"/>
    <n v="46"/>
    <s v="Above 50,000"/>
    <s v="good"/>
    <s v="False"/>
    <s v="True"/>
    <s v="Not From Marketing Department"/>
    <n v="2523568"/>
    <n v="7532860"/>
    <n v="180"/>
    <n v="97"/>
    <n v="55350.020304568527"/>
    <n v="25843.824817518249"/>
    <n v="79673"/>
    <n v="20"/>
    <n v="67281"/>
    <s v="#SPILL!"/>
    <m/>
  </r>
  <r>
    <n v="1"/>
    <s v="Nancy Harding"/>
    <n v="38"/>
    <s v="M"/>
    <x v="2"/>
    <n v="30614"/>
    <d v="2016-04-10T00:00:00"/>
    <x v="755"/>
    <x v="2"/>
    <n v="60"/>
    <s v="Below 50,000"/>
    <s v="Excellent"/>
    <s v="False"/>
    <s v="False"/>
    <s v="Not From Marketing Department"/>
    <n v="2411371"/>
    <n v="7532860"/>
    <n v="180"/>
    <n v="97"/>
    <n v="55350.020304568527"/>
    <n v="25843.824817518249"/>
    <n v="79673"/>
    <n v="20"/>
    <n v="30614"/>
    <s v="#SPILL!"/>
    <m/>
  </r>
  <r>
    <n v="1"/>
    <s v="Stephanie Wiley"/>
    <n v="40"/>
    <s v="F"/>
    <x v="2"/>
    <n v="76897"/>
    <d v="2017-07-20T00:00:00"/>
    <x v="756"/>
    <x v="3"/>
    <n v="33"/>
    <s v="Above 50,000"/>
    <s v="Average"/>
    <s v="False"/>
    <s v="True"/>
    <s v="Not From Marketing Department"/>
    <n v="2328772"/>
    <n v="7532860"/>
    <n v="180"/>
    <n v="97"/>
    <n v="55350.020304568527"/>
    <n v="25843.824817518249"/>
    <n v="79673"/>
    <n v="20"/>
    <n v="76897"/>
    <s v="#SPILL!"/>
    <m/>
  </r>
  <r>
    <n v="1"/>
    <s v="Elizabeth Mitchell"/>
    <n v="29"/>
    <s v="F"/>
    <x v="2"/>
    <n v="62331"/>
    <d v="2018-05-25T00:00:00"/>
    <x v="757"/>
    <x v="2"/>
    <n v="25"/>
    <s v="Above 50,000"/>
    <s v="Poor"/>
    <s v="False"/>
    <s v="True"/>
    <s v="Not From Marketing Department"/>
    <n v="2330012"/>
    <n v="7532860"/>
    <n v="180"/>
    <n v="97"/>
    <n v="55350.020304568527"/>
    <n v="25843.824817518249"/>
    <n v="79673"/>
    <n v="20"/>
    <n v="62331"/>
    <s v="#SPILL!"/>
    <m/>
  </r>
  <r>
    <n v="1"/>
    <s v="Raymond Mcconnell"/>
    <n v="60"/>
    <s v="M"/>
    <x v="2"/>
    <n v="54824"/>
    <d v="2018-01-31T00:00:00"/>
    <x v="758"/>
    <x v="3"/>
    <n v="52"/>
    <s v="Above 50,000"/>
    <s v="Excellent"/>
    <s v="False"/>
    <s v="False"/>
    <s v="Not From Marketing Department"/>
    <n v="2327052"/>
    <n v="7532860"/>
    <n v="180"/>
    <n v="97"/>
    <n v="55350.020304568527"/>
    <n v="25843.824817518249"/>
    <n v="79673"/>
    <n v="20"/>
    <n v="54824"/>
    <s v="#SPILL!"/>
    <m/>
  </r>
  <r>
    <n v="1"/>
    <s v="Angela Powell"/>
    <n v="35"/>
    <s v="M"/>
    <x v="3"/>
    <n v="46771"/>
    <d v="2019-04-20T00:00:00"/>
    <x v="759"/>
    <x v="3"/>
    <n v="54"/>
    <s v="Below 50,000"/>
    <s v="Excellent"/>
    <s v="False"/>
    <s v="False"/>
    <s v="Not From Marketing Department"/>
    <n v="2219621"/>
    <n v="7532860"/>
    <n v="180"/>
    <n v="97"/>
    <n v="55350.020304568527"/>
    <n v="25843.824817518249"/>
    <n v="79673"/>
    <n v="20"/>
    <n v="46771"/>
    <s v="#SPILL!"/>
    <m/>
  </r>
  <r>
    <n v="1"/>
    <s v="Kevin Morgan"/>
    <n v="32"/>
    <s v="F"/>
    <x v="2"/>
    <n v="33702"/>
    <d v="2022-08-03T00:00:00"/>
    <x v="760"/>
    <x v="2"/>
    <n v="55"/>
    <s v="Below 50,000"/>
    <s v="Excellent"/>
    <s v="False"/>
    <s v="False"/>
    <s v="Not From Marketing Department"/>
    <n v="2147670"/>
    <n v="7532860"/>
    <n v="180"/>
    <n v="97"/>
    <n v="55350.020304568527"/>
    <n v="25843.824817518249"/>
    <n v="79673"/>
    <n v="20"/>
    <n v="33702"/>
    <s v="#SPILL!"/>
    <m/>
  </r>
  <r>
    <n v="1"/>
    <s v="Heather Becker"/>
    <n v="49"/>
    <s v="F"/>
    <x v="0"/>
    <n v="58480"/>
    <d v="2017-05-18T00:00:00"/>
    <x v="761"/>
    <x v="3"/>
    <n v="30"/>
    <s v="Above 50,000"/>
    <s v="Average"/>
    <s v="False"/>
    <s v="False"/>
    <s v=" from Marketing Department"/>
    <n v="2164861"/>
    <n v="7532860"/>
    <n v="180"/>
    <n v="97"/>
    <n v="55350.020304568527"/>
    <n v="25843.824817518249"/>
    <n v="79673"/>
    <n v="20"/>
    <n v="58480"/>
    <s v="#SPILL!"/>
    <m/>
  </r>
  <r>
    <n v="1"/>
    <s v="Andrew Whitehead"/>
    <n v="43"/>
    <s v="F"/>
    <x v="4"/>
    <n v="36182"/>
    <d v="2023-05-17T00:00:00"/>
    <x v="762"/>
    <x v="0"/>
    <n v="23"/>
    <s v="Below 50,000"/>
    <s v="Poor"/>
    <s v="True"/>
    <s v="True"/>
    <s v="Not From Marketing Department"/>
    <n v="2353136"/>
    <n v="7532860"/>
    <n v="180"/>
    <n v="97"/>
    <n v="55350.020304568527"/>
    <n v="25843.824817518249"/>
    <n v="79673"/>
    <n v="20"/>
    <n v="36182"/>
    <s v="#SPILL!"/>
    <m/>
  </r>
  <r>
    <n v="1"/>
    <s v="Susan Lopez"/>
    <n v="57"/>
    <s v="F"/>
    <x v="0"/>
    <n v="33174"/>
    <d v="2022-08-23T00:00:00"/>
    <x v="763"/>
    <x v="0"/>
    <n v="44"/>
    <s v="Below 50,000"/>
    <s v="good"/>
    <s v="True"/>
    <s v="False"/>
    <s v=" from Marketing Department"/>
    <n v="2186897"/>
    <n v="7532860"/>
    <n v="180"/>
    <n v="97"/>
    <n v="55350.020304568527"/>
    <n v="25843.824817518249"/>
    <n v="79673"/>
    <n v="20"/>
    <n v="33174"/>
    <s v="#SPILL!"/>
    <m/>
  </r>
  <r>
    <n v="1"/>
    <s v="James Warren MD"/>
    <n v="52"/>
    <s v="F"/>
    <x v="3"/>
    <n v="60727"/>
    <d v="2019-05-15T00:00:00"/>
    <x v="764"/>
    <x v="2"/>
    <n v="51"/>
    <s v="Above 50,000"/>
    <s v="Excellent"/>
    <s v="False"/>
    <s v="True"/>
    <s v="Not From Marketing Department"/>
    <n v="2251474"/>
    <n v="7532860"/>
    <n v="180"/>
    <n v="97"/>
    <n v="55350.020304568527"/>
    <n v="25843.824817518249"/>
    <n v="79673"/>
    <n v="20"/>
    <n v="60727"/>
    <s v="#SPILL!"/>
    <m/>
  </r>
  <r>
    <n v="1"/>
    <s v="William Bowers"/>
    <n v="58"/>
    <s v="M"/>
    <x v="0"/>
    <n v="32329"/>
    <d v="2019-03-30T00:00:00"/>
    <x v="765"/>
    <x v="2"/>
    <n v="43"/>
    <s v="Below 50,000"/>
    <s v="good"/>
    <s v="False"/>
    <s v="False"/>
    <s v=" from Marketing Department"/>
    <n v="2167356"/>
    <n v="7532860"/>
    <n v="180"/>
    <n v="97"/>
    <n v="55350.020304568527"/>
    <n v="25843.824817518249"/>
    <n v="79673"/>
    <n v="20"/>
    <n v="32329"/>
    <s v="#SPILL!"/>
    <m/>
  </r>
  <r>
    <n v="1"/>
    <s v="Jeanette Richardson"/>
    <n v="24"/>
    <s v="M"/>
    <x v="1"/>
    <n v="60441"/>
    <d v="2016-10-03T00:00:00"/>
    <x v="766"/>
    <x v="3"/>
    <n v="48"/>
    <s v="Above 50,000"/>
    <s v="good"/>
    <s v="False"/>
    <s v="True"/>
    <s v="Not From Marketing Department"/>
    <n v="2129881"/>
    <n v="7532860"/>
    <n v="180"/>
    <n v="97"/>
    <n v="55350.020304568527"/>
    <n v="25843.824817518249"/>
    <n v="79673"/>
    <n v="20"/>
    <n v="60441"/>
    <s v="#SPILL!"/>
    <m/>
  </r>
  <r>
    <n v="1"/>
    <s v="Melissa Mendoza"/>
    <n v="49"/>
    <s v="M"/>
    <x v="2"/>
    <n v="71941"/>
    <d v="2019-04-17T00:00:00"/>
    <x v="767"/>
    <x v="3"/>
    <n v="30"/>
    <s v="Above 50,000"/>
    <s v="Average"/>
    <s v="False"/>
    <s v="True"/>
    <s v="Not From Marketing Department"/>
    <n v="2145909"/>
    <n v="7532860"/>
    <n v="180"/>
    <n v="97"/>
    <n v="55350.020304568527"/>
    <n v="25843.824817518249"/>
    <n v="79673"/>
    <n v="20"/>
    <n v="71941"/>
    <s v="#SPILL!"/>
    <m/>
  </r>
  <r>
    <n v="1"/>
    <s v="Craig Miller"/>
    <n v="21"/>
    <s v="F"/>
    <x v="4"/>
    <n v="51559"/>
    <d v="2024-04-06T00:00:00"/>
    <x v="768"/>
    <x v="2"/>
    <n v="30"/>
    <s v="Above 50,000"/>
    <s v="Average"/>
    <s v="False"/>
    <s v="True"/>
    <s v="Not From Marketing Department"/>
    <n v="2169526"/>
    <n v="7532860"/>
    <n v="180"/>
    <n v="97"/>
    <n v="55350.020304568527"/>
    <n v="25843.824817518249"/>
    <n v="79673"/>
    <n v="20"/>
    <n v="51559"/>
    <s v="#SPILL!"/>
    <m/>
  </r>
  <r>
    <n v="1"/>
    <s v="Virginia Barber"/>
    <n v="31"/>
    <s v="F"/>
    <x v="2"/>
    <n v="47297"/>
    <d v="2014-10-17T00:00:00"/>
    <x v="769"/>
    <x v="1"/>
    <n v="55"/>
    <s v="Below 50,000"/>
    <s v="Excellent"/>
    <s v="False"/>
    <s v="False"/>
    <s v="Not From Marketing Department"/>
    <n v="2136168"/>
    <n v="7532860"/>
    <n v="180"/>
    <n v="97"/>
    <n v="55350.020304568527"/>
    <n v="25843.824817518249"/>
    <n v="79673"/>
    <n v="20"/>
    <n v="47297"/>
    <s v="#SPILL!"/>
    <m/>
  </r>
  <r>
    <n v="1"/>
    <s v="Adrian Bell"/>
    <n v="25"/>
    <s v="M"/>
    <x v="2"/>
    <n v="60607"/>
    <d v="2014-09-15T00:00:00"/>
    <x v="770"/>
    <x v="3"/>
    <n v="28"/>
    <s v="Above 50,000"/>
    <s v="Poor"/>
    <s v="False"/>
    <s v="True"/>
    <s v="Not From Marketing Department"/>
    <n v="2085641"/>
    <n v="7532860"/>
    <n v="180"/>
    <n v="97"/>
    <n v="55350.020304568527"/>
    <n v="25843.824817518249"/>
    <n v="79673"/>
    <n v="20"/>
    <n v="60607"/>
    <s v="#SPILL!"/>
    <m/>
  </r>
  <r>
    <n v="1"/>
    <s v="Andrew Heath"/>
    <n v="27"/>
    <s v="F"/>
    <x v="2"/>
    <n v="38120"/>
    <d v="2022-08-07T00:00:00"/>
    <x v="771"/>
    <x v="3"/>
    <n v="47"/>
    <s v="Below 50,000"/>
    <s v="good"/>
    <s v="False"/>
    <s v="False"/>
    <s v="Not From Marketing Department"/>
    <n v="2087074"/>
    <n v="7532860"/>
    <n v="180"/>
    <n v="97"/>
    <n v="55350.020304568527"/>
    <n v="25843.824817518249"/>
    <n v="79673"/>
    <n v="20"/>
    <n v="38120"/>
    <s v="#SPILL!"/>
    <m/>
  </r>
  <r>
    <n v="1"/>
    <s v="Richard Farrell"/>
    <n v="41"/>
    <s v="F"/>
    <x v="1"/>
    <n v="37228"/>
    <d v="2023-08-02T00:00:00"/>
    <x v="772"/>
    <x v="0"/>
    <n v="54"/>
    <s v="Below 50,000"/>
    <s v="Excellent"/>
    <s v="True"/>
    <s v="False"/>
    <s v="Not From Marketing Department"/>
    <n v="2007569"/>
    <n v="7532860"/>
    <n v="180"/>
    <n v="97"/>
    <n v="55350.020304568527"/>
    <n v="25843.824817518249"/>
    <n v="79673"/>
    <n v="20"/>
    <n v="37228"/>
    <s v="#SPILL!"/>
    <m/>
  </r>
  <r>
    <n v="1"/>
    <s v="William Flynn"/>
    <n v="34"/>
    <s v="M"/>
    <x v="2"/>
    <n v="69403"/>
    <d v="2023-06-28T00:00:00"/>
    <x v="773"/>
    <x v="3"/>
    <n v="59"/>
    <s v="Above 50,000"/>
    <s v="Excellent"/>
    <s v="False"/>
    <s v="True"/>
    <s v="Not From Marketing Department"/>
    <n v="1871217"/>
    <n v="7532860"/>
    <n v="180"/>
    <n v="97"/>
    <n v="55350.020304568527"/>
    <n v="25843.824817518249"/>
    <n v="79673"/>
    <n v="20"/>
    <n v="69403"/>
    <s v="#SPILL!"/>
    <m/>
  </r>
  <r>
    <n v="1"/>
    <s v="Darren Chambers"/>
    <n v="20"/>
    <s v="F"/>
    <x v="4"/>
    <n v="55992"/>
    <d v="2019-02-25T00:00:00"/>
    <x v="711"/>
    <x v="0"/>
    <n v="52"/>
    <s v="Above 50,000"/>
    <s v="Excellent"/>
    <s v="False"/>
    <s v="True"/>
    <s v="Not From Marketing Department"/>
    <n v="1831857"/>
    <n v="7532860"/>
    <n v="180"/>
    <n v="97"/>
    <n v="55350.020304568527"/>
    <n v="25843.824817518249"/>
    <n v="79673"/>
    <n v="20"/>
    <n v="55992"/>
    <s v="#SPILL!"/>
    <m/>
  </r>
  <r>
    <n v="1"/>
    <s v="Daniel Johnson"/>
    <n v="53"/>
    <s v="F"/>
    <x v="2"/>
    <n v="59016"/>
    <d v="2016-08-11T00:00:00"/>
    <x v="774"/>
    <x v="0"/>
    <n v="46"/>
    <s v="Above 50,000"/>
    <s v="good"/>
    <s v="True"/>
    <s v="False"/>
    <s v="Not From Marketing Department"/>
    <n v="1945483"/>
    <n v="7532860"/>
    <n v="180"/>
    <n v="97"/>
    <n v="55350.020304568527"/>
    <n v="25843.824817518249"/>
    <n v="79673"/>
    <n v="20"/>
    <n v="59016"/>
    <s v="#SPILL!"/>
    <m/>
  </r>
  <r>
    <n v="1"/>
    <s v="Charles Lynch"/>
    <n v="45"/>
    <s v="F"/>
    <x v="0"/>
    <n v="62394"/>
    <d v="2016-03-24T00:00:00"/>
    <x v="775"/>
    <x v="0"/>
    <n v="47"/>
    <s v="Above 50,000"/>
    <s v="good"/>
    <s v="True"/>
    <s v="True"/>
    <s v=" from Marketing Department"/>
    <n v="1909555"/>
    <n v="7532860"/>
    <n v="180"/>
    <n v="97"/>
    <n v="55350.020304568527"/>
    <n v="25843.824817518249"/>
    <n v="79673"/>
    <n v="20"/>
    <n v="62394"/>
    <s v="#SPILL!"/>
    <m/>
  </r>
  <r>
    <n v="1"/>
    <s v="Mary Price"/>
    <n v="24"/>
    <s v="F"/>
    <x v="4"/>
    <n v="36075"/>
    <d v="2022-11-01T00:00:00"/>
    <x v="776"/>
    <x v="3"/>
    <n v="26"/>
    <s v="Below 50,000"/>
    <s v="Poor"/>
    <s v="False"/>
    <s v="True"/>
    <s v="Not From Marketing Department"/>
    <n v="1913701"/>
    <n v="7532860"/>
    <n v="180"/>
    <n v="97"/>
    <n v="55350.020304568527"/>
    <n v="25843.824817518249"/>
    <n v="79673"/>
    <n v="20"/>
    <n v="36075"/>
    <s v="#SPILL!"/>
    <m/>
  </r>
  <r>
    <n v="1"/>
    <s v="Taylor Garcia"/>
    <n v="33"/>
    <s v="F"/>
    <x v="1"/>
    <n v="46198"/>
    <d v="2016-01-29T00:00:00"/>
    <x v="777"/>
    <x v="3"/>
    <n v="40"/>
    <s v="Below 50,000"/>
    <s v="good"/>
    <s v="False"/>
    <s v="False"/>
    <s v="Not From Marketing Department"/>
    <n v="1931642"/>
    <n v="7532860"/>
    <n v="180"/>
    <n v="97"/>
    <n v="55350.020304568527"/>
    <n v="25843.824817518249"/>
    <n v="79673"/>
    <n v="20"/>
    <n v="46198"/>
    <s v="#SPILL!"/>
    <m/>
  </r>
  <r>
    <n v="1"/>
    <s v="Charles Scott"/>
    <n v="32"/>
    <s v="F"/>
    <x v="0"/>
    <n v="41276"/>
    <d v="2014-09-23T00:00:00"/>
    <x v="778"/>
    <x v="0"/>
    <n v="24"/>
    <s v="Below 50,000"/>
    <s v="Poor"/>
    <s v="True"/>
    <s v="False"/>
    <s v=" from Marketing Department"/>
    <n v="1830886"/>
    <n v="7532860"/>
    <n v="180"/>
    <n v="97"/>
    <n v="55350.020304568527"/>
    <n v="25843.824817518249"/>
    <n v="79673"/>
    <n v="20"/>
    <n v="41276"/>
    <s v="#SPILL!"/>
    <m/>
  </r>
  <r>
    <n v="1"/>
    <s v="Timothy Miller"/>
    <n v="55"/>
    <s v="M"/>
    <x v="0"/>
    <n v="70940"/>
    <d v="2018-02-23T00:00:00"/>
    <x v="740"/>
    <x v="1"/>
    <n v="23"/>
    <s v="Above 50,000"/>
    <s v="Poor"/>
    <s v="False"/>
    <s v="True"/>
    <s v=" from Marketing Department"/>
    <n v="1893129"/>
    <n v="7532860"/>
    <n v="180"/>
    <n v="97"/>
    <n v="55350.020304568527"/>
    <n v="25843.824817518249"/>
    <n v="79673"/>
    <n v="20"/>
    <n v="70940"/>
    <s v="#SPILL!"/>
    <m/>
  </r>
  <r>
    <n v="1"/>
    <s v="Kyle Ray"/>
    <n v="30"/>
    <s v="M"/>
    <x v="0"/>
    <n v="47478"/>
    <d v="2020-09-17T00:00:00"/>
    <x v="779"/>
    <x v="2"/>
    <n v="41"/>
    <s v="Below 50,000"/>
    <s v="good"/>
    <s v="False"/>
    <s v="False"/>
    <s v=" from Marketing Department"/>
    <n v="1902400"/>
    <n v="7532860"/>
    <n v="180"/>
    <n v="97"/>
    <n v="55350.020304568527"/>
    <n v="25843.824817518249"/>
    <n v="79673"/>
    <n v="20"/>
    <n v="47478"/>
    <s v="#SPILL!"/>
    <m/>
  </r>
  <r>
    <n v="1"/>
    <s v="Theresa Martinez"/>
    <n v="53"/>
    <s v="F"/>
    <x v="3"/>
    <n v="47384"/>
    <d v="2021-09-17T00:00:00"/>
    <x v="780"/>
    <x v="2"/>
    <n v="46"/>
    <s v="Below 50,000"/>
    <s v="good"/>
    <s v="False"/>
    <s v="False"/>
    <s v="Not From Marketing Department"/>
    <n v="1780052"/>
    <n v="7532860"/>
    <n v="180"/>
    <n v="97"/>
    <n v="55350.020304568527"/>
    <n v="25843.824817518249"/>
    <n v="79673"/>
    <n v="20"/>
    <n v="47384"/>
    <s v="#SPILL!"/>
    <m/>
  </r>
  <r>
    <n v="1"/>
    <s v="Richard Ryan"/>
    <n v="60"/>
    <s v="M"/>
    <x v="2"/>
    <n v="72580"/>
    <d v="2024-01-05T00:00:00"/>
    <x v="781"/>
    <x v="0"/>
    <n v="41"/>
    <s v="Above 50,000"/>
    <s v="good"/>
    <s v="True"/>
    <s v="True"/>
    <s v="Not From Marketing Department"/>
    <n v="1880878"/>
    <n v="7532860"/>
    <n v="180"/>
    <n v="97"/>
    <n v="55350.020304568527"/>
    <n v="25843.824817518249"/>
    <n v="79673"/>
    <n v="20"/>
    <n v="72580"/>
    <s v="#SPILL!"/>
    <m/>
  </r>
  <r>
    <n v="1"/>
    <s v="Nicolas Baker"/>
    <n v="21"/>
    <s v="F"/>
    <x v="1"/>
    <n v="37733"/>
    <d v="2019-01-16T00:00:00"/>
    <x v="782"/>
    <x v="2"/>
    <n v="55"/>
    <s v="Below 50,000"/>
    <s v="Excellent"/>
    <s v="False"/>
    <s v="False"/>
    <s v="Not From Marketing Department"/>
    <n v="1662416"/>
    <n v="7532860"/>
    <n v="180"/>
    <n v="97"/>
    <n v="55350.020304568527"/>
    <n v="25843.824817518249"/>
    <n v="79673"/>
    <n v="20"/>
    <n v="37733"/>
    <s v="#SPILL!"/>
    <m/>
  </r>
  <r>
    <n v="1"/>
    <s v="Zachary Rosales"/>
    <n v="52"/>
    <s v="M"/>
    <x v="0"/>
    <n v="58535"/>
    <d v="2021-05-02T00:00:00"/>
    <x v="783"/>
    <x v="2"/>
    <n v="51"/>
    <s v="Above 50,000"/>
    <s v="Excellent"/>
    <s v="False"/>
    <s v="False"/>
    <s v=" from Marketing Department"/>
    <n v="1840728"/>
    <n v="7532860"/>
    <n v="180"/>
    <n v="97"/>
    <n v="55350.020304568527"/>
    <n v="25843.824817518249"/>
    <n v="79673"/>
    <n v="20"/>
    <n v="58535"/>
    <s v="#SPILL!"/>
    <m/>
  </r>
  <r>
    <n v="1"/>
    <s v="Megan Leach"/>
    <n v="56"/>
    <s v="M"/>
    <x v="4"/>
    <n v="31645"/>
    <d v="2017-08-12T00:00:00"/>
    <x v="784"/>
    <x v="0"/>
    <n v="55"/>
    <s v="Below 50,000"/>
    <s v="Excellent"/>
    <s v="False"/>
    <s v="True"/>
    <s v="Not From Marketing Department"/>
    <n v="1801723"/>
    <n v="7532860"/>
    <n v="180"/>
    <n v="97"/>
    <n v="55350.020304568527"/>
    <n v="25843.824817518249"/>
    <n v="79673"/>
    <n v="20"/>
    <n v="31645"/>
    <s v="#SPILL!"/>
    <m/>
  </r>
  <r>
    <n v="1"/>
    <s v="Christopher Stephenson"/>
    <n v="25"/>
    <s v="M"/>
    <x v="1"/>
    <n v="57340"/>
    <d v="2020-09-06T00:00:00"/>
    <x v="785"/>
    <x v="2"/>
    <n v="25"/>
    <s v="Above 50,000"/>
    <s v="Poor"/>
    <s v="False"/>
    <s v="False"/>
    <s v="Not From Marketing Department"/>
    <n v="1892518"/>
    <n v="7532860"/>
    <n v="180"/>
    <n v="97"/>
    <n v="55350.020304568527"/>
    <n v="25843.824817518249"/>
    <n v="79673"/>
    <n v="20"/>
    <n v="57340"/>
    <s v="#SPILL!"/>
    <m/>
  </r>
  <r>
    <n v="1"/>
    <s v="Jane Jordan"/>
    <n v="44"/>
    <s v="F"/>
    <x v="1"/>
    <n v="67951"/>
    <d v="2022-11-14T00:00:00"/>
    <x v="786"/>
    <x v="3"/>
    <n v="31"/>
    <s v="Above 50,000"/>
    <s v="Average"/>
    <s v="False"/>
    <s v="True"/>
    <s v="Not From Marketing Department"/>
    <n v="1889608"/>
    <n v="7532860"/>
    <n v="180"/>
    <n v="97"/>
    <n v="55350.020304568527"/>
    <n v="25843.824817518249"/>
    <n v="79673"/>
    <n v="20"/>
    <n v="67951"/>
    <s v="#SPILL!"/>
    <m/>
  </r>
  <r>
    <n v="1"/>
    <s v="Todd Montes"/>
    <n v="58"/>
    <s v="F"/>
    <x v="1"/>
    <n v="74994"/>
    <d v="2017-02-09T00:00:00"/>
    <x v="787"/>
    <x v="2"/>
    <n v="44"/>
    <s v="Above 50,000"/>
    <s v="good"/>
    <s v="False"/>
    <s v="True"/>
    <s v="Not From Marketing Department"/>
    <n v="1795577"/>
    <n v="7532860"/>
    <n v="180"/>
    <n v="97"/>
    <n v="55350.020304568527"/>
    <n v="25843.824817518249"/>
    <n v="79673"/>
    <n v="20"/>
    <n v="74994"/>
    <s v="#SPILL!"/>
    <m/>
  </r>
  <r>
    <n v="1"/>
    <s v="Kathy Smith"/>
    <n v="50"/>
    <s v="F"/>
    <x v="0"/>
    <n v="65147"/>
    <d v="2023-06-15T00:00:00"/>
    <x v="788"/>
    <x v="0"/>
    <n v="35"/>
    <s v="Above 50,000"/>
    <s v="Average"/>
    <s v="True"/>
    <s v="True"/>
    <s v=" from Marketing Department"/>
    <n v="1691004"/>
    <n v="7532860"/>
    <n v="180"/>
    <n v="97"/>
    <n v="55350.020304568527"/>
    <n v="25843.824817518249"/>
    <n v="79673"/>
    <n v="20"/>
    <n v="65147"/>
    <s v="#SPILL!"/>
    <m/>
  </r>
  <r>
    <n v="1"/>
    <s v="John Harmon"/>
    <n v="29"/>
    <s v="M"/>
    <x v="2"/>
    <n v="37846"/>
    <d v="2021-02-24T00:00:00"/>
    <x v="789"/>
    <x v="0"/>
    <n v="54"/>
    <s v="Below 50,000"/>
    <s v="Excellent"/>
    <s v="True"/>
    <s v="False"/>
    <s v="Not From Marketing Department"/>
    <n v="1575857"/>
    <n v="7532860"/>
    <n v="180"/>
    <n v="97"/>
    <n v="55350.020304568527"/>
    <n v="25843.824817518249"/>
    <n v="79673"/>
    <n v="20"/>
    <n v="37846"/>
    <s v="#SPILL!"/>
    <m/>
  </r>
  <r>
    <n v="1"/>
    <s v="Julia Warner"/>
    <n v="53"/>
    <s v="F"/>
    <x v="4"/>
    <n v="40230"/>
    <d v="2024-02-05T00:00:00"/>
    <x v="790"/>
    <x v="1"/>
    <n v="55"/>
    <s v="Below 50,000"/>
    <s v="Excellent"/>
    <s v="False"/>
    <s v="True"/>
    <s v="Not From Marketing Department"/>
    <n v="1729639"/>
    <n v="7532860"/>
    <n v="180"/>
    <n v="97"/>
    <n v="55350.020304568527"/>
    <n v="25843.824817518249"/>
    <n v="79673"/>
    <n v="20"/>
    <n v="40230"/>
    <s v="#SPILL!"/>
    <m/>
  </r>
  <r>
    <n v="1"/>
    <s v="Danielle Nelson"/>
    <n v="49"/>
    <s v="M"/>
    <x v="4"/>
    <n v="75856"/>
    <d v="2017-12-07T00:00:00"/>
    <x v="791"/>
    <x v="2"/>
    <n v="28"/>
    <s v="Above 50,000"/>
    <s v="Poor"/>
    <s v="False"/>
    <s v="True"/>
    <s v="Not From Marketing Department"/>
    <n v="1812383"/>
    <n v="7532860"/>
    <n v="180"/>
    <n v="97"/>
    <n v="55350.020304568527"/>
    <n v="25843.824817518249"/>
    <n v="79673"/>
    <n v="20"/>
    <n v="75856"/>
    <s v="#SPILL!"/>
    <m/>
  </r>
  <r>
    <n v="1"/>
    <s v="Toni Watson"/>
    <n v="49"/>
    <s v="F"/>
    <x v="1"/>
    <n v="70823"/>
    <d v="2017-06-03T00:00:00"/>
    <x v="792"/>
    <x v="2"/>
    <n v="47"/>
    <s v="Above 50,000"/>
    <s v="good"/>
    <s v="False"/>
    <s v="True"/>
    <s v="Not From Marketing Department"/>
    <n v="1802439"/>
    <n v="7532860"/>
    <n v="180"/>
    <n v="97"/>
    <n v="55350.020304568527"/>
    <n v="25843.824817518249"/>
    <n v="79673"/>
    <n v="20"/>
    <n v="70823"/>
    <s v="#SPILL!"/>
    <m/>
  </r>
  <r>
    <n v="1"/>
    <s v="Jill Stewart"/>
    <n v="49"/>
    <s v="F"/>
    <x v="1"/>
    <n v="48373"/>
    <d v="2016-10-27T00:00:00"/>
    <x v="793"/>
    <x v="2"/>
    <n v="23"/>
    <s v="Below 50,000"/>
    <s v="Poor"/>
    <s v="False"/>
    <s v="False"/>
    <s v="Not From Marketing Department"/>
    <n v="1705101"/>
    <n v="7532860"/>
    <n v="180"/>
    <n v="97"/>
    <n v="55350.020304568527"/>
    <n v="25843.824817518249"/>
    <n v="79673"/>
    <n v="20"/>
    <n v="48373"/>
    <s v="#SPILL!"/>
    <m/>
  </r>
  <r>
    <n v="1"/>
    <s v="Dr. Kim Lang"/>
    <n v="60"/>
    <s v="M"/>
    <x v="2"/>
    <n v="47030"/>
    <d v="2022-07-18T00:00:00"/>
    <x v="794"/>
    <x v="1"/>
    <n v="49"/>
    <s v="Below 50,000"/>
    <s v="good"/>
    <s v="False"/>
    <s v="False"/>
    <s v="Not From Marketing Department"/>
    <n v="1669715"/>
    <n v="7532860"/>
    <n v="180"/>
    <n v="97"/>
    <n v="55350.020304568527"/>
    <n v="25843.824817518249"/>
    <n v="79673"/>
    <n v="20"/>
    <n v="47030"/>
    <s v="#SPILL!"/>
    <m/>
  </r>
  <r>
    <n v="1"/>
    <s v="Theresa Harris"/>
    <n v="22"/>
    <s v="M"/>
    <x v="1"/>
    <n v="63643"/>
    <d v="2024-03-02T00:00:00"/>
    <x v="795"/>
    <x v="3"/>
    <n v="28"/>
    <s v="Above 50,000"/>
    <s v="Poor"/>
    <s v="False"/>
    <s v="True"/>
    <s v="Not From Marketing Department"/>
    <n v="1741770"/>
    <n v="7532860"/>
    <n v="180"/>
    <n v="97"/>
    <n v="55350.020304568527"/>
    <n v="25843.824817518249"/>
    <n v="79673"/>
    <n v="20"/>
    <n v="63643"/>
    <s v="#SPILL!"/>
    <m/>
  </r>
  <r>
    <n v="1"/>
    <s v="Jennifer Reilly"/>
    <n v="28"/>
    <s v="F"/>
    <x v="0"/>
    <n v="75973"/>
    <d v="2023-06-18T00:00:00"/>
    <x v="796"/>
    <x v="1"/>
    <n v="49"/>
    <s v="Above 50,000"/>
    <s v="good"/>
    <s v="False"/>
    <s v="True"/>
    <s v=" from Marketing Department"/>
    <n v="1712455"/>
    <n v="7532860"/>
    <n v="180"/>
    <n v="97"/>
    <n v="55350.020304568527"/>
    <n v="25843.824817518249"/>
    <n v="79673"/>
    <n v="20"/>
    <n v="75973"/>
    <s v="#SPILL!"/>
    <m/>
  </r>
  <r>
    <n v="1"/>
    <s v="Brett Zuniga"/>
    <n v="30"/>
    <s v="F"/>
    <x v="1"/>
    <n v="64379"/>
    <d v="2018-05-08T00:00:00"/>
    <x v="797"/>
    <x v="2"/>
    <n v="28"/>
    <s v="Above 50,000"/>
    <s v="Poor"/>
    <s v="False"/>
    <s v="True"/>
    <s v="Not From Marketing Department"/>
    <n v="1659666"/>
    <n v="7532860"/>
    <n v="180"/>
    <n v="97"/>
    <n v="55350.020304568527"/>
    <n v="25843.824817518249"/>
    <n v="79673"/>
    <n v="20"/>
    <n v="64379"/>
    <s v="#SPILL!"/>
    <m/>
  </r>
  <r>
    <n v="1"/>
    <s v="Jared Massey"/>
    <n v="47"/>
    <s v="M"/>
    <x v="3"/>
    <n v="48831"/>
    <d v="2019-03-07T00:00:00"/>
    <x v="798"/>
    <x v="1"/>
    <n v="41"/>
    <s v="Below 50,000"/>
    <s v="good"/>
    <s v="False"/>
    <s v="False"/>
    <s v="Not From Marketing Department"/>
    <n v="1666086"/>
    <n v="7532860"/>
    <n v="180"/>
    <n v="97"/>
    <n v="55350.020304568527"/>
    <n v="25843.824817518249"/>
    <n v="79673"/>
    <n v="20"/>
    <n v="48831"/>
    <s v="#SPILL!"/>
    <m/>
  </r>
  <r>
    <n v="1"/>
    <s v="Erin Stewart"/>
    <n v="56"/>
    <s v="F"/>
    <x v="4"/>
    <n v="49401"/>
    <d v="2019-07-19T00:00:00"/>
    <x v="799"/>
    <x v="2"/>
    <n v="55"/>
    <s v="Below 50,000"/>
    <s v="Excellent"/>
    <s v="False"/>
    <s v="True"/>
    <s v="Not From Marketing Department"/>
    <n v="1762213"/>
    <n v="7532860"/>
    <n v="180"/>
    <n v="97"/>
    <n v="55350.020304568527"/>
    <n v="25843.824817518249"/>
    <n v="79673"/>
    <n v="20"/>
    <n v="49401"/>
    <s v="#SPILL!"/>
    <m/>
  </r>
  <r>
    <n v="1"/>
    <s v="Richard Wong"/>
    <n v="55"/>
    <s v="F"/>
    <x v="2"/>
    <n v="78449"/>
    <d v="2023-09-18T00:00:00"/>
    <x v="800"/>
    <x v="2"/>
    <n v="40"/>
    <s v="Above 50,000"/>
    <s v="good"/>
    <s v="False"/>
    <s v="True"/>
    <s v="Not From Marketing Department"/>
    <n v="1580686"/>
    <n v="7532860"/>
    <n v="180"/>
    <n v="97"/>
    <n v="55350.020304568527"/>
    <n v="25843.824817518249"/>
    <n v="79673"/>
    <n v="20"/>
    <n v="78449"/>
    <s v="#SPILL!"/>
    <m/>
  </r>
  <r>
    <n v="1"/>
    <s v="Jeremy Harrison"/>
    <n v="58"/>
    <s v="F"/>
    <x v="1"/>
    <n v="33304"/>
    <d v="2015-04-30T00:00:00"/>
    <x v="801"/>
    <x v="2"/>
    <n v="39"/>
    <s v="Below 50,000"/>
    <s v="Average"/>
    <s v="False"/>
    <s v="False"/>
    <s v="Not From Marketing Department"/>
    <n v="1562131"/>
    <n v="7532860"/>
    <n v="180"/>
    <n v="97"/>
    <n v="55350.020304568527"/>
    <n v="25843.824817518249"/>
    <n v="79673"/>
    <n v="20"/>
    <n v="33304"/>
    <s v="#SPILL!"/>
    <m/>
  </r>
  <r>
    <n v="1"/>
    <s v="Amy Brewer"/>
    <n v="26"/>
    <s v="F"/>
    <x v="4"/>
    <n v="60065"/>
    <d v="2022-02-04T00:00:00"/>
    <x v="802"/>
    <x v="3"/>
    <n v="29"/>
    <s v="Above 50,000"/>
    <s v="Poor"/>
    <s v="False"/>
    <s v="True"/>
    <s v="Not From Marketing Department"/>
    <n v="1585732"/>
    <n v="7532860"/>
    <n v="180"/>
    <n v="97"/>
    <n v="55350.020304568527"/>
    <n v="25843.824817518249"/>
    <n v="79673"/>
    <n v="20"/>
    <n v="60065"/>
    <s v="#SPILL!"/>
    <m/>
  </r>
  <r>
    <n v="1"/>
    <s v="Frances Rivera"/>
    <n v="27"/>
    <s v="F"/>
    <x v="3"/>
    <n v="62504"/>
    <d v="2017-01-27T00:00:00"/>
    <x v="803"/>
    <x v="3"/>
    <n v="44"/>
    <s v="Above 50,000"/>
    <s v="good"/>
    <s v="False"/>
    <s v="True"/>
    <s v="Not From Marketing Department"/>
    <n v="1530903"/>
    <n v="7532860"/>
    <n v="180"/>
    <n v="97"/>
    <n v="55350.020304568527"/>
    <n v="25843.824817518249"/>
    <n v="79673"/>
    <n v="20"/>
    <n v="62504"/>
    <s v="#SPILL!"/>
    <m/>
  </r>
  <r>
    <n v="1"/>
    <s v="Jordan Rhodes"/>
    <n v="26"/>
    <s v="F"/>
    <x v="3"/>
    <n v="54834"/>
    <d v="2022-01-02T00:00:00"/>
    <x v="804"/>
    <x v="3"/>
    <n v="47"/>
    <s v="Above 50,000"/>
    <s v="good"/>
    <s v="False"/>
    <s v="False"/>
    <s v="Not From Marketing Department"/>
    <n v="1674657"/>
    <n v="7532860"/>
    <n v="180"/>
    <n v="97"/>
    <n v="55350.020304568527"/>
    <n v="25843.824817518249"/>
    <n v="79673"/>
    <n v="20"/>
    <n v="54834"/>
    <s v="#SPILL!"/>
    <m/>
  </r>
  <r>
    <n v="1"/>
    <s v="Jacob Hansen"/>
    <n v="58"/>
    <s v="M"/>
    <x v="2"/>
    <n v="51556"/>
    <d v="2014-12-03T00:00:00"/>
    <x v="805"/>
    <x v="0"/>
    <n v="53"/>
    <s v="Above 50,000"/>
    <s v="Excellent"/>
    <s v="True"/>
    <s v="False"/>
    <s v="Not From Marketing Department"/>
    <n v="1435692"/>
    <n v="7532860"/>
    <n v="180"/>
    <n v="97"/>
    <n v="55350.020304568527"/>
    <n v="25843.824817518249"/>
    <n v="79673"/>
    <n v="20"/>
    <n v="51556"/>
    <s v="#SPILL!"/>
    <m/>
  </r>
  <r>
    <n v="1"/>
    <s v="Victoria Evans"/>
    <n v="52"/>
    <s v="F"/>
    <x v="2"/>
    <n v="67014"/>
    <d v="2016-08-28T00:00:00"/>
    <x v="806"/>
    <x v="1"/>
    <n v="34"/>
    <s v="Above 50,000"/>
    <s v="Average"/>
    <s v="False"/>
    <s v="True"/>
    <s v="Not From Marketing Department"/>
    <n v="1472400"/>
    <n v="7532860"/>
    <n v="180"/>
    <n v="97"/>
    <n v="55350.020304568527"/>
    <n v="25843.824817518249"/>
    <n v="79673"/>
    <n v="20"/>
    <n v="67014"/>
    <s v="#SPILL!"/>
    <m/>
  </r>
  <r>
    <n v="1"/>
    <s v="Victoria Hall"/>
    <n v="41"/>
    <s v="M"/>
    <x v="0"/>
    <n v="57553"/>
    <d v="2022-10-11T00:00:00"/>
    <x v="807"/>
    <x v="3"/>
    <n v="20"/>
    <s v="Above 50,000"/>
    <s v="Poor"/>
    <s v="False"/>
    <s v="False"/>
    <s v=" from Marketing Department"/>
    <n v="1452834"/>
    <n v="7532860"/>
    <n v="180"/>
    <n v="97"/>
    <n v="55350.020304568527"/>
    <n v="25843.824817518249"/>
    <n v="79673"/>
    <n v="20"/>
    <n v="57553"/>
    <s v="#SPILL!"/>
    <m/>
  </r>
  <r>
    <n v="1"/>
    <s v="Benjamin Williams"/>
    <n v="46"/>
    <s v="M"/>
    <x v="0"/>
    <n v="76973"/>
    <d v="2016-03-05T00:00:00"/>
    <x v="808"/>
    <x v="2"/>
    <n v="55"/>
    <s v="Above 50,000"/>
    <s v="Excellent"/>
    <s v="False"/>
    <s v="True"/>
    <s v=" from Marketing Department"/>
    <n v="1641595"/>
    <n v="7532860"/>
    <n v="180"/>
    <n v="97"/>
    <n v="55350.020304568527"/>
    <n v="25843.824817518249"/>
    <n v="79673"/>
    <n v="20"/>
    <n v="76973"/>
    <s v="#SPILL!"/>
    <m/>
  </r>
  <r>
    <n v="1"/>
    <s v="Hannah Harris"/>
    <n v="51"/>
    <s v="F"/>
    <x v="0"/>
    <n v="62743"/>
    <d v="2015-04-05T00:00:00"/>
    <x v="809"/>
    <x v="1"/>
    <n v="58"/>
    <s v="Above 50,000"/>
    <s v="Excellent"/>
    <s v="False"/>
    <s v="True"/>
    <s v=" from Marketing Department"/>
    <n v="1468322"/>
    <n v="7532860"/>
    <n v="180"/>
    <n v="97"/>
    <n v="55350.020304568527"/>
    <n v="25843.824817518249"/>
    <n v="79673"/>
    <n v="20"/>
    <n v="62743"/>
    <s v="#SPILL!"/>
    <m/>
  </r>
  <r>
    <n v="1"/>
    <s v="Stephen Gardner"/>
    <n v="53"/>
    <s v="F"/>
    <x v="4"/>
    <n v="42786"/>
    <d v="2018-07-02T00:00:00"/>
    <x v="810"/>
    <x v="0"/>
    <n v="48"/>
    <s v="Below 50,000"/>
    <s v="good"/>
    <s v="False"/>
    <s v="True"/>
    <s v="Not From Marketing Department"/>
    <n v="1412702"/>
    <n v="7532860"/>
    <n v="180"/>
    <n v="97"/>
    <n v="55350.020304568527"/>
    <n v="25843.824817518249"/>
    <n v="79673"/>
    <n v="20"/>
    <n v="42786"/>
    <s v="#SPILL!"/>
    <m/>
  </r>
  <r>
    <n v="1"/>
    <s v="Christopher Rodriguez"/>
    <n v="23"/>
    <s v="M"/>
    <x v="0"/>
    <n v="59707"/>
    <d v="2018-02-21T00:00:00"/>
    <x v="811"/>
    <x v="3"/>
    <n v="25"/>
    <s v="Above 50,000"/>
    <s v="Poor"/>
    <s v="False"/>
    <s v="False"/>
    <s v=" from Marketing Department"/>
    <n v="1535427"/>
    <n v="7532860"/>
    <n v="180"/>
    <n v="97"/>
    <n v="55350.020304568527"/>
    <n v="25843.824817518249"/>
    <n v="79673"/>
    <n v="20"/>
    <n v="59707"/>
    <s v="#SPILL!"/>
    <m/>
  </r>
  <r>
    <n v="1"/>
    <s v="Christina Acosta"/>
    <n v="40"/>
    <s v="M"/>
    <x v="3"/>
    <n v="77407"/>
    <d v="2023-08-21T00:00:00"/>
    <x v="812"/>
    <x v="0"/>
    <n v="26"/>
    <s v="Above 50,000"/>
    <s v="Poor"/>
    <s v="True"/>
    <s v="True"/>
    <s v="Not From Marketing Department"/>
    <n v="1418142"/>
    <n v="7532860"/>
    <n v="180"/>
    <n v="97"/>
    <n v="55350.020304568527"/>
    <n v="25843.824817518249"/>
    <n v="79673"/>
    <n v="20"/>
    <n v="77407"/>
    <s v="#SPILL!"/>
    <m/>
  </r>
  <r>
    <n v="1"/>
    <s v="James Khan"/>
    <n v="37"/>
    <s v="M"/>
    <x v="4"/>
    <n v="51222"/>
    <d v="2016-04-05T00:00:00"/>
    <x v="813"/>
    <x v="0"/>
    <n v="58"/>
    <s v="Above 50,000"/>
    <s v="Excellent"/>
    <s v="True"/>
    <s v="True"/>
    <s v="Not From Marketing Department"/>
    <n v="1618258"/>
    <n v="7532860"/>
    <n v="180"/>
    <n v="97"/>
    <n v="55350.020304568527"/>
    <n v="25843.824817518249"/>
    <n v="79673"/>
    <n v="20"/>
    <n v="51222"/>
    <s v="#SPILL!"/>
    <m/>
  </r>
  <r>
    <n v="1"/>
    <s v="John Haley"/>
    <n v="26"/>
    <s v="M"/>
    <x v="0"/>
    <n v="38245"/>
    <d v="2018-11-16T00:00:00"/>
    <x v="814"/>
    <x v="2"/>
    <n v="57"/>
    <s v="Below 50,000"/>
    <s v="Excellent"/>
    <s v="False"/>
    <s v="False"/>
    <s v=" from Marketing Department"/>
    <n v="1485537"/>
    <n v="7532860"/>
    <n v="180"/>
    <n v="97"/>
    <n v="55350.020304568527"/>
    <n v="25843.824817518249"/>
    <n v="79673"/>
    <n v="20"/>
    <n v="38245"/>
    <s v="#SPILL!"/>
    <m/>
  </r>
  <r>
    <n v="1"/>
    <s v="Christina Soto"/>
    <n v="36"/>
    <s v="M"/>
    <x v="3"/>
    <n v="53005"/>
    <d v="2019-03-04T00:00:00"/>
    <x v="815"/>
    <x v="0"/>
    <n v="36"/>
    <s v="Above 50,000"/>
    <s v="Average"/>
    <s v="True"/>
    <s v="False"/>
    <s v="Not From Marketing Department"/>
    <n v="1503974"/>
    <n v="7532860"/>
    <n v="180"/>
    <n v="97"/>
    <n v="55350.020304568527"/>
    <n v="25843.824817518249"/>
    <n v="79673"/>
    <n v="20"/>
    <n v="53005"/>
    <s v="#SPILL!"/>
    <m/>
  </r>
  <r>
    <n v="1"/>
    <s v="Patricia Barker"/>
    <n v="29"/>
    <s v="F"/>
    <x v="3"/>
    <n v="67563"/>
    <d v="2017-01-30T00:00:00"/>
    <x v="816"/>
    <x v="1"/>
    <n v="60"/>
    <s v="Above 50,000"/>
    <s v="Excellent"/>
    <s v="False"/>
    <s v="True"/>
    <s v="Not From Marketing Department"/>
    <n v="1435225"/>
    <n v="7532860"/>
    <n v="180"/>
    <n v="97"/>
    <n v="55350.020304568527"/>
    <n v="25843.824817518249"/>
    <n v="79673"/>
    <n v="20"/>
    <n v="67563"/>
    <s v="#SPILL!"/>
    <m/>
  </r>
  <r>
    <n v="1"/>
    <s v="Kathryn Bailey"/>
    <n v="22"/>
    <s v="M"/>
    <x v="4"/>
    <n v="32721"/>
    <d v="2014-09-26T00:00:00"/>
    <x v="817"/>
    <x v="0"/>
    <n v="22"/>
    <s v="Below 50,000"/>
    <s v="Poor"/>
    <s v="True"/>
    <s v="True"/>
    <s v="Not From Marketing Department"/>
    <n v="1572221"/>
    <n v="7532860"/>
    <n v="180"/>
    <n v="97"/>
    <n v="55350.020304568527"/>
    <n v="25843.824817518249"/>
    <n v="79673"/>
    <n v="20"/>
    <n v="32721"/>
    <s v="#SPILL!"/>
    <m/>
  </r>
  <r>
    <n v="1"/>
    <s v="Melissa Valenzuela MD"/>
    <n v="57"/>
    <s v="M"/>
    <x v="4"/>
    <n v="31854"/>
    <d v="2019-03-01T00:00:00"/>
    <x v="818"/>
    <x v="2"/>
    <n v="49"/>
    <s v="Below 50,000"/>
    <s v="good"/>
    <s v="False"/>
    <s v="True"/>
    <s v="Not From Marketing Department"/>
    <n v="1682683"/>
    <n v="7532860"/>
    <n v="180"/>
    <n v="97"/>
    <n v="55350.020304568527"/>
    <n v="25843.824817518249"/>
    <n v="79673"/>
    <n v="20"/>
    <n v="31854"/>
    <s v="#SPILL!"/>
    <m/>
  </r>
  <r>
    <n v="1"/>
    <s v="Kimberly Kelley"/>
    <n v="40"/>
    <s v="F"/>
    <x v="4"/>
    <n v="45908"/>
    <d v="2018-03-26T00:00:00"/>
    <x v="819"/>
    <x v="3"/>
    <n v="53"/>
    <s v="Below 50,000"/>
    <s v="Excellent"/>
    <s v="False"/>
    <s v="True"/>
    <s v="Not From Marketing Department"/>
    <n v="1475292"/>
    <n v="7532860"/>
    <n v="180"/>
    <n v="97"/>
    <n v="55350.020304568527"/>
    <n v="25843.824817518249"/>
    <n v="79673"/>
    <n v="20"/>
    <n v="45908"/>
    <s v="#SPILL!"/>
    <m/>
  </r>
  <r>
    <n v="1"/>
    <s v="Stacey Griffin"/>
    <n v="52"/>
    <s v="F"/>
    <x v="0"/>
    <n v="35598"/>
    <d v="2019-01-21T00:00:00"/>
    <x v="820"/>
    <x v="1"/>
    <n v="25"/>
    <s v="Below 50,000"/>
    <s v="Poor"/>
    <s v="False"/>
    <s v="False"/>
    <s v=" from Marketing Department"/>
    <n v="1466117"/>
    <n v="7532860"/>
    <n v="180"/>
    <n v="97"/>
    <n v="55350.020304568527"/>
    <n v="25843.824817518249"/>
    <n v="79673"/>
    <n v="20"/>
    <n v="35598"/>
    <s v="#SPILL!"/>
    <m/>
  </r>
  <r>
    <n v="1"/>
    <s v="Angel Farley"/>
    <n v="50"/>
    <s v="M"/>
    <x v="3"/>
    <n v="52201"/>
    <d v="2024-06-22T00:00:00"/>
    <x v="821"/>
    <x v="3"/>
    <n v="26"/>
    <s v="Above 50,000"/>
    <s v="Poor"/>
    <s v="False"/>
    <s v="False"/>
    <s v="Not From Marketing Department"/>
    <n v="1490266"/>
    <n v="7532860"/>
    <n v="180"/>
    <n v="97"/>
    <n v="55350.020304568527"/>
    <n v="25843.824817518249"/>
    <n v="79673"/>
    <n v="20"/>
    <n v="52201"/>
    <s v="#SPILL!"/>
    <m/>
  </r>
  <r>
    <n v="1"/>
    <s v="Jacqueline Gomez"/>
    <n v="35"/>
    <s v="M"/>
    <x v="4"/>
    <n v="58384"/>
    <d v="2024-06-16T00:00:00"/>
    <x v="822"/>
    <x v="2"/>
    <n v="38"/>
    <s v="Above 50,000"/>
    <s v="Average"/>
    <s v="False"/>
    <s v="True"/>
    <s v="Not From Marketing Department"/>
    <n v="1641711"/>
    <n v="7532860"/>
    <n v="180"/>
    <n v="97"/>
    <n v="55350.020304568527"/>
    <n v="25843.824817518249"/>
    <n v="79673"/>
    <n v="20"/>
    <n v="58384"/>
    <s v="#SPILL!"/>
    <m/>
  </r>
  <r>
    <n v="1"/>
    <s v="Preston Brown"/>
    <n v="52"/>
    <s v="F"/>
    <x v="3"/>
    <n v="53441"/>
    <d v="2015-09-04T00:00:00"/>
    <x v="823"/>
    <x v="2"/>
    <n v="53"/>
    <s v="Above 50,000"/>
    <s v="Excellent"/>
    <s v="False"/>
    <s v="False"/>
    <s v="Not From Marketing Department"/>
    <n v="1613414"/>
    <n v="7532860"/>
    <n v="180"/>
    <n v="97"/>
    <n v="55350.020304568527"/>
    <n v="25843.824817518249"/>
    <n v="79673"/>
    <n v="20"/>
    <n v="53441"/>
    <s v="#SPILL!"/>
    <m/>
  </r>
  <r>
    <n v="1"/>
    <s v="Tammy Nelson"/>
    <n v="37"/>
    <s v="F"/>
    <x v="2"/>
    <n v="67675"/>
    <d v="2021-06-18T00:00:00"/>
    <x v="824"/>
    <x v="2"/>
    <n v="33"/>
    <s v="Above 50,000"/>
    <s v="Average"/>
    <s v="False"/>
    <s v="True"/>
    <s v="Not From Marketing Department"/>
    <n v="1497143"/>
    <n v="7532860"/>
    <n v="180"/>
    <n v="97"/>
    <n v="55350.020304568527"/>
    <n v="25843.824817518249"/>
    <n v="79673"/>
    <n v="20"/>
    <n v="67675"/>
    <s v="#SPILL!"/>
    <m/>
  </r>
  <r>
    <n v="1"/>
    <s v="Darrell Sellers"/>
    <n v="59"/>
    <s v="F"/>
    <x v="0"/>
    <n v="45055"/>
    <d v="2024-06-13T00:00:00"/>
    <x v="825"/>
    <x v="1"/>
    <n v="37"/>
    <s v="Below 50,000"/>
    <s v="Average"/>
    <s v="False"/>
    <s v="False"/>
    <s v=" from Marketing Department"/>
    <n v="1505097"/>
    <n v="7532860"/>
    <n v="180"/>
    <n v="97"/>
    <n v="55350.020304568527"/>
    <n v="25843.824817518249"/>
    <n v="79673"/>
    <n v="20"/>
    <n v="45055"/>
    <s v="#SPILL!"/>
    <m/>
  </r>
  <r>
    <n v="1"/>
    <s v="Sandra Johnson"/>
    <n v="24"/>
    <s v="M"/>
    <x v="3"/>
    <n v="39346"/>
    <d v="2022-05-13T00:00:00"/>
    <x v="826"/>
    <x v="2"/>
    <n v="38"/>
    <s v="Below 50,000"/>
    <s v="Average"/>
    <s v="False"/>
    <s v="False"/>
    <s v="Not From Marketing Department"/>
    <n v="1468353"/>
    <n v="7532860"/>
    <n v="180"/>
    <n v="97"/>
    <n v="55350.020304568527"/>
    <n v="25843.824817518249"/>
    <n v="79673"/>
    <n v="20"/>
    <n v="39346"/>
    <s v="#SPILL!"/>
    <m/>
  </r>
  <r>
    <n v="1"/>
    <s v="Richard Lopez"/>
    <n v="22"/>
    <s v="M"/>
    <x v="3"/>
    <n v="45601"/>
    <d v="2017-04-22T00:00:00"/>
    <x v="827"/>
    <x v="1"/>
    <n v="56"/>
    <s v="Below 50,000"/>
    <s v="Excellent"/>
    <s v="False"/>
    <s v="False"/>
    <s v="Not From Marketing Department"/>
    <n v="1470305"/>
    <n v="7532860"/>
    <n v="180"/>
    <n v="97"/>
    <n v="55350.020304568527"/>
    <n v="25843.824817518249"/>
    <n v="79673"/>
    <n v="20"/>
    <n v="45601"/>
    <s v="#SPILL!"/>
    <m/>
  </r>
  <r>
    <n v="1"/>
    <s v="Nicholas Stokes"/>
    <n v="57"/>
    <s v="F"/>
    <x v="3"/>
    <n v="56339"/>
    <d v="2020-08-21T00:00:00"/>
    <x v="828"/>
    <x v="3"/>
    <n v="25"/>
    <s v="Above 50,000"/>
    <s v="Poor"/>
    <s v="False"/>
    <s v="False"/>
    <s v="Not From Marketing Department"/>
    <n v="1431894"/>
    <n v="7532860"/>
    <n v="180"/>
    <n v="97"/>
    <n v="55350.020304568527"/>
    <n v="25843.824817518249"/>
    <n v="79673"/>
    <n v="20"/>
    <n v="56339"/>
    <s v="#SPILL!"/>
    <m/>
  </r>
  <r>
    <n v="1"/>
    <s v="Pamela Wilson"/>
    <n v="42"/>
    <s v="M"/>
    <x v="2"/>
    <n v="77031"/>
    <d v="2015-10-07T00:00:00"/>
    <x v="829"/>
    <x v="0"/>
    <n v="33"/>
    <s v="Above 50,000"/>
    <s v="Average"/>
    <s v="True"/>
    <s v="True"/>
    <s v="Not From Marketing Department"/>
    <n v="1487882"/>
    <n v="7532860"/>
    <n v="180"/>
    <n v="97"/>
    <n v="55350.020304568527"/>
    <n v="25843.824817518249"/>
    <n v="79673"/>
    <n v="20"/>
    <n v="77031"/>
    <s v="#SPILL!"/>
    <m/>
  </r>
  <r>
    <n v="1"/>
    <s v="Jennifer Harris"/>
    <n v="51"/>
    <s v="M"/>
    <x v="4"/>
    <n v="42838"/>
    <d v="2015-07-12T00:00:00"/>
    <x v="830"/>
    <x v="0"/>
    <n v="20"/>
    <s v="Below 50,000"/>
    <s v="Poor"/>
    <s v="True"/>
    <s v="True"/>
    <s v="Not From Marketing Department"/>
    <n v="1492653"/>
    <n v="7532860"/>
    <n v="180"/>
    <n v="97"/>
    <n v="55350.020304568527"/>
    <n v="25843.824817518249"/>
    <n v="79673"/>
    <n v="20"/>
    <n v="42838"/>
    <s v="#SPILL!"/>
    <m/>
  </r>
  <r>
    <n v="1"/>
    <s v="Karen Mendoza"/>
    <n v="22"/>
    <s v="F"/>
    <x v="0"/>
    <n v="64643"/>
    <d v="2022-06-17T00:00:00"/>
    <x v="831"/>
    <x v="2"/>
    <n v="53"/>
    <s v="Above 50,000"/>
    <s v="Excellent"/>
    <s v="False"/>
    <s v="True"/>
    <s v=" from Marketing Department"/>
    <n v="1413550"/>
    <n v="7532860"/>
    <n v="180"/>
    <n v="97"/>
    <n v="55350.020304568527"/>
    <n v="25843.824817518249"/>
    <n v="79673"/>
    <n v="20"/>
    <n v="64643"/>
    <s v="#SPILL!"/>
    <m/>
  </r>
  <r>
    <n v="1"/>
    <s v="Austin Waters"/>
    <n v="38"/>
    <s v="M"/>
    <x v="0"/>
    <n v="55610"/>
    <d v="2019-05-03T00:00:00"/>
    <x v="832"/>
    <x v="1"/>
    <n v="35"/>
    <s v="Above 50,000"/>
    <s v="Average"/>
    <s v="False"/>
    <s v="False"/>
    <s v=" from Marketing Department"/>
    <n v="1377487"/>
    <n v="7532860"/>
    <n v="180"/>
    <n v="97"/>
    <n v="55350.020304568527"/>
    <n v="25843.824817518249"/>
    <n v="79673"/>
    <n v="20"/>
    <n v="55610"/>
    <s v="#SPILL!"/>
    <m/>
  </r>
  <r>
    <n v="1"/>
    <s v="Michael Cook"/>
    <n v="45"/>
    <s v="M"/>
    <x v="0"/>
    <n v="50173"/>
    <d v="2023-10-29T00:00:00"/>
    <x v="833"/>
    <x v="3"/>
    <n v="48"/>
    <s v="Above 50,000"/>
    <s v="good"/>
    <s v="False"/>
    <s v="False"/>
    <s v=" from Marketing Department"/>
    <n v="1365100"/>
    <n v="7532860"/>
    <n v="180"/>
    <n v="97"/>
    <n v="55350.020304568527"/>
    <n v="25843.824817518249"/>
    <n v="79673"/>
    <n v="20"/>
    <n v="50173"/>
    <s v="#SPILL!"/>
    <m/>
  </r>
  <r>
    <n v="1"/>
    <s v="Derek Bean"/>
    <n v="50"/>
    <s v="M"/>
    <x v="1"/>
    <n v="79128"/>
    <d v="2024-03-07T00:00:00"/>
    <x v="834"/>
    <x v="1"/>
    <n v="39"/>
    <s v="Above 50,000"/>
    <s v="Average"/>
    <s v="False"/>
    <s v="True"/>
    <s v="Not From Marketing Department"/>
    <n v="1451371"/>
    <n v="7532860"/>
    <n v="180"/>
    <n v="97"/>
    <n v="55350.020304568527"/>
    <n v="25843.824817518249"/>
    <n v="79673"/>
    <n v="20"/>
    <n v="79128"/>
    <s v="#SPILL!"/>
    <m/>
  </r>
  <r>
    <n v="1"/>
    <s v="Tony Hoffman"/>
    <n v="29"/>
    <s v="M"/>
    <x v="1"/>
    <n v="41911"/>
    <d v="2019-10-12T00:00:00"/>
    <x v="835"/>
    <x v="3"/>
    <n v="41"/>
    <s v="Below 50,000"/>
    <s v="good"/>
    <s v="False"/>
    <s v="False"/>
    <s v="Not From Marketing Department"/>
    <n v="1528417"/>
    <n v="7532860"/>
    <n v="180"/>
    <n v="97"/>
    <n v="55350.020304568527"/>
    <n v="25843.824817518249"/>
    <n v="79673"/>
    <n v="20"/>
    <n v="41911"/>
    <s v="#SPILL!"/>
    <m/>
  </r>
  <r>
    <n v="1"/>
    <s v="Patrick Nelson"/>
    <n v="21"/>
    <s v="F"/>
    <x v="0"/>
    <n v="77203"/>
    <d v="2020-11-11T00:00:00"/>
    <x v="836"/>
    <x v="2"/>
    <n v="33"/>
    <s v="Above 50,000"/>
    <s v="Average"/>
    <s v="False"/>
    <s v="True"/>
    <s v=" from Marketing Department"/>
    <n v="1393399"/>
    <n v="7532860"/>
    <n v="180"/>
    <n v="97"/>
    <n v="55350.020304568527"/>
    <n v="25843.824817518249"/>
    <n v="79673"/>
    <n v="20"/>
    <n v="77203"/>
    <s v="#SPILL!"/>
    <m/>
  </r>
  <r>
    <n v="1"/>
    <s v="Joseph Reed"/>
    <n v="55"/>
    <s v="F"/>
    <x v="1"/>
    <n v="78401"/>
    <d v="2020-05-12T00:00:00"/>
    <x v="837"/>
    <x v="1"/>
    <n v="50"/>
    <s v="Above 50,000"/>
    <s v="Excellent"/>
    <s v="False"/>
    <s v="True"/>
    <s v="Not From Marketing Department"/>
    <n v="1437692"/>
    <n v="7532860"/>
    <n v="180"/>
    <n v="97"/>
    <n v="55350.020304568527"/>
    <n v="25843.824817518249"/>
    <n v="79673"/>
    <n v="20"/>
    <n v="78401"/>
    <s v="#SPILL!"/>
    <m/>
  </r>
  <r>
    <n v="1"/>
    <s v="Christina Shelton"/>
    <n v="53"/>
    <s v="F"/>
    <x v="0"/>
    <n v="50028"/>
    <d v="2023-04-18T00:00:00"/>
    <x v="838"/>
    <x v="0"/>
    <n v="50"/>
    <s v="Above 50,000"/>
    <s v="Excellent"/>
    <s v="True"/>
    <s v="False"/>
    <s v=" from Marketing Department"/>
    <n v="1384576"/>
    <n v="7532860"/>
    <n v="180"/>
    <n v="97"/>
    <n v="55350.020304568527"/>
    <n v="25843.824817518249"/>
    <n v="79673"/>
    <n v="20"/>
    <n v="50028"/>
    <s v="#SPILL!"/>
    <m/>
  </r>
  <r>
    <n v="1"/>
    <s v="April Mcclain"/>
    <n v="53"/>
    <s v="F"/>
    <x v="4"/>
    <n v="77430"/>
    <d v="2016-09-15T00:00:00"/>
    <x v="839"/>
    <x v="3"/>
    <n v="26"/>
    <s v="Above 50,000"/>
    <s v="Poor"/>
    <s v="False"/>
    <s v="True"/>
    <s v="Not From Marketing Department"/>
    <n v="1474324"/>
    <n v="7532860"/>
    <n v="180"/>
    <n v="97"/>
    <n v="55350.020304568527"/>
    <n v="25843.824817518249"/>
    <n v="79673"/>
    <n v="20"/>
    <n v="77430"/>
    <s v="#SPILL!"/>
    <m/>
  </r>
  <r>
    <n v="1"/>
    <s v="Brent Jones"/>
    <n v="31"/>
    <s v="F"/>
    <x v="4"/>
    <n v="74949"/>
    <d v="2015-10-09T00:00:00"/>
    <x v="840"/>
    <x v="0"/>
    <n v="34"/>
    <s v="Above 50,000"/>
    <s v="Average"/>
    <s v="True"/>
    <s v="True"/>
    <s v="Not From Marketing Department"/>
    <n v="1474037"/>
    <n v="7532860"/>
    <n v="180"/>
    <n v="97"/>
    <n v="55350.020304568527"/>
    <n v="25843.824817518249"/>
    <n v="79673"/>
    <n v="20"/>
    <n v="74949"/>
    <s v="#SPILL!"/>
    <m/>
  </r>
  <r>
    <n v="1"/>
    <s v="Marissa Lee"/>
    <n v="57"/>
    <s v="F"/>
    <x v="3"/>
    <n v="78910"/>
    <d v="2017-06-30T00:00:00"/>
    <x v="841"/>
    <x v="2"/>
    <n v="37"/>
    <s v="Above 50,000"/>
    <s v="Average"/>
    <s v="False"/>
    <s v="True"/>
    <s v="Not From Marketing Department"/>
    <n v="1446058"/>
    <n v="7532860"/>
    <n v="180"/>
    <n v="97"/>
    <n v="55350.020304568527"/>
    <n v="25843.824817518249"/>
    <n v="79673"/>
    <n v="20"/>
    <n v="78910"/>
    <s v="#SPILL!"/>
    <m/>
  </r>
  <r>
    <n v="1"/>
    <s v="Rachel Armstrong"/>
    <n v="22"/>
    <s v="F"/>
    <x v="2"/>
    <n v="65112"/>
    <d v="2017-06-22T00:00:00"/>
    <x v="842"/>
    <x v="1"/>
    <n v="36"/>
    <s v="Above 50,000"/>
    <s v="Average"/>
    <s v="False"/>
    <s v="True"/>
    <s v="Not From Marketing Department"/>
    <n v="1327917"/>
    <n v="7532860"/>
    <n v="180"/>
    <n v="97"/>
    <n v="55350.020304568527"/>
    <n v="25843.824817518249"/>
    <n v="79673"/>
    <n v="20"/>
    <n v="65112"/>
    <s v="#SPILL!"/>
    <m/>
  </r>
  <r>
    <n v="1"/>
    <s v="Dana Farmer"/>
    <n v="47"/>
    <s v="M"/>
    <x v="0"/>
    <n v="40089"/>
    <d v="2015-03-02T00:00:00"/>
    <x v="843"/>
    <x v="2"/>
    <n v="44"/>
    <s v="Below 50,000"/>
    <s v="good"/>
    <s v="False"/>
    <s v="False"/>
    <s v=" from Marketing Department"/>
    <n v="1368695"/>
    <n v="7532860"/>
    <n v="180"/>
    <n v="97"/>
    <n v="55350.020304568527"/>
    <n v="25843.824817518249"/>
    <n v="79673"/>
    <n v="20"/>
    <n v="40089"/>
    <s v="#SPILL!"/>
    <m/>
  </r>
  <r>
    <n v="1"/>
    <s v="Lisa Copeland"/>
    <n v="21"/>
    <s v="M"/>
    <x v="4"/>
    <n v="73001"/>
    <d v="2018-09-08T00:00:00"/>
    <x v="844"/>
    <x v="1"/>
    <n v="41"/>
    <s v="Above 50,000"/>
    <s v="good"/>
    <s v="False"/>
    <s v="True"/>
    <s v="Not From Marketing Department"/>
    <n v="1375143"/>
    <n v="7532860"/>
    <n v="180"/>
    <n v="97"/>
    <n v="55350.020304568527"/>
    <n v="25843.824817518249"/>
    <n v="79673"/>
    <n v="20"/>
    <n v="73001"/>
    <s v="#SPILL!"/>
    <m/>
  </r>
  <r>
    <n v="1"/>
    <s v="Sarah Fields"/>
    <n v="51"/>
    <s v="M"/>
    <x v="3"/>
    <n v="67253"/>
    <d v="2024-07-11T00:00:00"/>
    <x v="845"/>
    <x v="0"/>
    <n v="40"/>
    <s v="Above 50,000"/>
    <s v="good"/>
    <s v="True"/>
    <s v="True"/>
    <s v="Not From Marketing Department"/>
    <n v="1435418"/>
    <n v="7532860"/>
    <n v="180"/>
    <n v="97"/>
    <n v="55350.020304568527"/>
    <n v="25843.824817518249"/>
    <n v="79673"/>
    <n v="20"/>
    <n v="67253"/>
    <s v="#SPILL!"/>
    <m/>
  </r>
  <r>
    <n v="1"/>
    <s v="Sonya Robinson"/>
    <n v="25"/>
    <s v="F"/>
    <x v="4"/>
    <n v="79313"/>
    <d v="2020-09-01T00:00:00"/>
    <x v="846"/>
    <x v="2"/>
    <n v="44"/>
    <s v="Above 50,000"/>
    <s v="good"/>
    <s v="False"/>
    <s v="True"/>
    <s v="Not From Marketing Department"/>
    <n v="1444764"/>
    <n v="7532860"/>
    <n v="180"/>
    <n v="97"/>
    <n v="55350.020304568527"/>
    <n v="25843.824817518249"/>
    <n v="79673"/>
    <n v="20"/>
    <n v="79313"/>
    <s v="#SPILL!"/>
    <m/>
  </r>
  <r>
    <n v="1"/>
    <s v="Erica Bowers"/>
    <n v="49"/>
    <s v="M"/>
    <x v="1"/>
    <n v="36140"/>
    <d v="2015-01-17T00:00:00"/>
    <x v="847"/>
    <x v="0"/>
    <n v="31"/>
    <s v="Below 50,000"/>
    <s v="Average"/>
    <s v="False"/>
    <s v="False"/>
    <s v="Not From Marketing Department"/>
    <n v="1470119"/>
    <n v="7532860"/>
    <n v="180"/>
    <n v="97"/>
    <n v="55350.020304568527"/>
    <n v="25843.824817518249"/>
    <n v="79673"/>
    <n v="20"/>
    <n v="36140"/>
    <s v="#SPILL!"/>
    <m/>
  </r>
  <r>
    <n v="1"/>
    <s v="Justin Mitchell"/>
    <n v="60"/>
    <s v="M"/>
    <x v="3"/>
    <n v="59884"/>
    <d v="2020-07-20T00:00:00"/>
    <x v="848"/>
    <x v="2"/>
    <n v="54"/>
    <s v="Above 50,000"/>
    <s v="Excellent"/>
    <s v="False"/>
    <s v="False"/>
    <s v="Not From Marketing Department"/>
    <n v="1349628"/>
    <n v="7532860"/>
    <n v="180"/>
    <n v="97"/>
    <n v="55350.020304568527"/>
    <n v="25843.824817518249"/>
    <n v="79673"/>
    <n v="20"/>
    <n v="59884"/>
    <s v="#SPILL!"/>
    <m/>
  </r>
  <r>
    <n v="1"/>
    <s v="Heather Cross"/>
    <n v="32"/>
    <s v="F"/>
    <x v="4"/>
    <n v="45926"/>
    <d v="2023-12-14T00:00:00"/>
    <x v="849"/>
    <x v="1"/>
    <n v="21"/>
    <s v="Below 50,000"/>
    <s v="Poor"/>
    <s v="False"/>
    <s v="True"/>
    <s v="Not From Marketing Department"/>
    <n v="1506777"/>
    <n v="7532860"/>
    <n v="180"/>
    <n v="97"/>
    <n v="55350.020304568527"/>
    <n v="25843.824817518249"/>
    <n v="79673"/>
    <n v="20"/>
    <n v="45926"/>
    <s v="#SPILL!"/>
    <m/>
  </r>
  <r>
    <n v="1"/>
    <s v="Bianca Peck"/>
    <n v="51"/>
    <s v="M"/>
    <x v="1"/>
    <n v="50047"/>
    <d v="2018-10-28T00:00:00"/>
    <x v="850"/>
    <x v="2"/>
    <n v="25"/>
    <s v="Above 50,000"/>
    <s v="Poor"/>
    <s v="False"/>
    <s v="False"/>
    <s v="Not From Marketing Department"/>
    <n v="1429805"/>
    <n v="7532860"/>
    <n v="180"/>
    <n v="97"/>
    <n v="55350.020304568527"/>
    <n v="25843.824817518249"/>
    <n v="79673"/>
    <n v="20"/>
    <n v="50047"/>
    <s v="#SPILL!"/>
    <m/>
  </r>
  <r>
    <n v="1"/>
    <s v="Cole Schroeder"/>
    <n v="41"/>
    <s v="F"/>
    <x v="3"/>
    <n v="38856"/>
    <d v="2021-02-12T00:00:00"/>
    <x v="851"/>
    <x v="1"/>
    <n v="48"/>
    <s v="Below 50,000"/>
    <s v="good"/>
    <s v="False"/>
    <s v="False"/>
    <s v="Not From Marketing Department"/>
    <n v="1506630"/>
    <n v="7532860"/>
    <n v="180"/>
    <n v="97"/>
    <n v="55350.020304568527"/>
    <n v="25843.824817518249"/>
    <n v="79673"/>
    <n v="20"/>
    <n v="38856"/>
    <s v="#SPILL!"/>
    <m/>
  </r>
  <r>
    <n v="1"/>
    <s v="Richard Taylor"/>
    <n v="42"/>
    <s v="F"/>
    <x v="2"/>
    <n v="44635"/>
    <d v="2019-02-28T00:00:00"/>
    <x v="852"/>
    <x v="0"/>
    <n v="27"/>
    <s v="Below 50,000"/>
    <s v="Poor"/>
    <s v="True"/>
    <s v="False"/>
    <s v="Not From Marketing Department"/>
    <n v="1284579"/>
    <n v="7532860"/>
    <n v="180"/>
    <n v="97"/>
    <n v="55350.020304568527"/>
    <n v="25843.824817518249"/>
    <n v="79673"/>
    <n v="20"/>
    <n v="44635"/>
    <s v="#SPILL!"/>
    <m/>
  </r>
  <r>
    <n v="1"/>
    <s v="Deborah Martin"/>
    <n v="34"/>
    <s v="M"/>
    <x v="0"/>
    <n v="59102"/>
    <d v="2015-12-17T00:00:00"/>
    <x v="853"/>
    <x v="0"/>
    <n v="54"/>
    <s v="Above 50,000"/>
    <s v="Excellent"/>
    <s v="True"/>
    <s v="False"/>
    <s v=" from Marketing Department"/>
    <n v="1353235"/>
    <n v="7532860"/>
    <n v="180"/>
    <n v="97"/>
    <n v="55350.020304568527"/>
    <n v="25843.824817518249"/>
    <n v="79673"/>
    <n v="20"/>
    <n v="59102"/>
    <s v="#SPILL!"/>
    <m/>
  </r>
  <r>
    <n v="1"/>
    <s v="Teresa Garza"/>
    <n v="30"/>
    <s v="M"/>
    <x v="0"/>
    <n v="45255"/>
    <d v="2023-03-06T00:00:00"/>
    <x v="854"/>
    <x v="2"/>
    <n v="49"/>
    <s v="Below 50,000"/>
    <s v="good"/>
    <s v="False"/>
    <s v="False"/>
    <s v=" from Marketing Department"/>
    <n v="1393822"/>
    <n v="7532860"/>
    <n v="180"/>
    <n v="97"/>
    <n v="55350.020304568527"/>
    <n v="25843.824817518249"/>
    <n v="79673"/>
    <n v="20"/>
    <n v="45255"/>
    <s v="#SPILL!"/>
    <m/>
  </r>
  <r>
    <n v="1"/>
    <s v="Colleen Villegas"/>
    <n v="44"/>
    <s v="F"/>
    <x v="3"/>
    <n v="79143"/>
    <d v="2019-10-08T00:00:00"/>
    <x v="855"/>
    <x v="2"/>
    <n v="56"/>
    <s v="Above 50,000"/>
    <s v="Excellent"/>
    <s v="False"/>
    <s v="True"/>
    <s v="Not From Marketing Department"/>
    <n v="1337099"/>
    <n v="7532860"/>
    <n v="180"/>
    <n v="97"/>
    <n v="55350.020304568527"/>
    <n v="25843.824817518249"/>
    <n v="79673"/>
    <n v="20"/>
    <n v="79143"/>
    <s v="#SPILL!"/>
    <m/>
  </r>
  <r>
    <n v="1"/>
    <s v="Timothy Long"/>
    <n v="39"/>
    <s v="M"/>
    <x v="0"/>
    <n v="65736"/>
    <d v="2020-05-19T00:00:00"/>
    <x v="856"/>
    <x v="0"/>
    <n v="25"/>
    <s v="Above 50,000"/>
    <s v="Poor"/>
    <s v="True"/>
    <s v="True"/>
    <s v=" from Marketing Department"/>
    <n v="1409402"/>
    <n v="7532860"/>
    <n v="180"/>
    <n v="97"/>
    <n v="55350.020304568527"/>
    <n v="25843.824817518249"/>
    <n v="79673"/>
    <n v="20"/>
    <n v="65736"/>
    <s v="#SPILL!"/>
    <m/>
  </r>
  <r>
    <n v="1"/>
    <s v="Lisa Pena"/>
    <n v="51"/>
    <s v="M"/>
    <x v="4"/>
    <n v="69820"/>
    <d v="2021-08-07T00:00:00"/>
    <x v="857"/>
    <x v="0"/>
    <n v="47"/>
    <s v="Above 50,000"/>
    <s v="good"/>
    <s v="False"/>
    <s v="True"/>
    <s v="Not From Marketing Department"/>
    <n v="1344976"/>
    <n v="7532860"/>
    <n v="180"/>
    <n v="97"/>
    <n v="55350.020304568527"/>
    <n v="25843.824817518249"/>
    <n v="79673"/>
    <n v="20"/>
    <n v="69820"/>
    <s v="#SPILL!"/>
    <m/>
  </r>
  <r>
    <n v="1"/>
    <s v="Michelle Braun"/>
    <n v="50"/>
    <s v="F"/>
    <x v="0"/>
    <n v="75253"/>
    <d v="2021-06-01T00:00:00"/>
    <x v="858"/>
    <x v="3"/>
    <n v="47"/>
    <s v="Above 50,000"/>
    <s v="good"/>
    <s v="False"/>
    <s v="True"/>
    <s v=" from Marketing Department"/>
    <n v="1265729"/>
    <n v="7532860"/>
    <n v="180"/>
    <n v="97"/>
    <n v="55350.020304568527"/>
    <n v="25843.824817518249"/>
    <n v="79673"/>
    <n v="20"/>
    <n v="75253"/>
    <s v="#SPILL!"/>
    <m/>
  </r>
  <r>
    <n v="1"/>
    <s v="Douglas Fritz"/>
    <n v="50"/>
    <s v="M"/>
    <x v="4"/>
    <n v="59049"/>
    <d v="2018-05-02T00:00:00"/>
    <x v="859"/>
    <x v="0"/>
    <n v="20"/>
    <s v="Above 50,000"/>
    <s v="Poor"/>
    <s v="True"/>
    <s v="True"/>
    <s v="Not From Marketing Department"/>
    <n v="1380665"/>
    <n v="7532860"/>
    <n v="180"/>
    <n v="97"/>
    <n v="55350.020304568527"/>
    <n v="25843.824817518249"/>
    <n v="79673"/>
    <n v="20"/>
    <n v="59049"/>
    <s v="#SPILL!"/>
    <m/>
  </r>
  <r>
    <n v="1"/>
    <s v="Richard James"/>
    <n v="55"/>
    <s v="M"/>
    <x v="2"/>
    <n v="64879"/>
    <d v="2018-04-05T00:00:00"/>
    <x v="835"/>
    <x v="1"/>
    <n v="43"/>
    <s v="Above 50,000"/>
    <s v="good"/>
    <s v="False"/>
    <s v="True"/>
    <s v="Not From Marketing Department"/>
    <n v="1393121"/>
    <n v="7532860"/>
    <n v="180"/>
    <n v="97"/>
    <n v="55350.020304568527"/>
    <n v="25843.824817518249"/>
    <n v="79673"/>
    <n v="20"/>
    <n v="64879"/>
    <s v="#SPILL!"/>
    <m/>
  </r>
  <r>
    <n v="1"/>
    <s v="Michael Franco"/>
    <n v="56"/>
    <s v="M"/>
    <x v="4"/>
    <n v="75112"/>
    <d v="2023-02-24T00:00:00"/>
    <x v="860"/>
    <x v="2"/>
    <n v="23"/>
    <s v="Above 50,000"/>
    <s v="Poor"/>
    <s v="False"/>
    <s v="True"/>
    <s v="Not From Marketing Department"/>
    <n v="1268714"/>
    <n v="7532860"/>
    <n v="180"/>
    <n v="97"/>
    <n v="55350.020304568527"/>
    <n v="25843.824817518249"/>
    <n v="79673"/>
    <n v="20"/>
    <n v="75112"/>
    <s v="#SPILL!"/>
    <m/>
  </r>
  <r>
    <n v="1"/>
    <s v="Shannon Hunt"/>
    <n v="23"/>
    <s v="F"/>
    <x v="4"/>
    <n v="37197"/>
    <d v="2014-10-25T00:00:00"/>
    <x v="861"/>
    <x v="2"/>
    <n v="59"/>
    <s v="Below 50,000"/>
    <s v="Excellent"/>
    <s v="False"/>
    <s v="True"/>
    <s v="Not From Marketing Department"/>
    <n v="1231665"/>
    <n v="7532860"/>
    <n v="180"/>
    <n v="97"/>
    <n v="55350.020304568527"/>
    <n v="25843.824817518249"/>
    <n v="79673"/>
    <n v="20"/>
    <n v="37197"/>
    <s v="#SPILL!"/>
    <m/>
  </r>
  <r>
    <n v="1"/>
    <s v="Lee Lee"/>
    <n v="53"/>
    <s v="M"/>
    <x v="0"/>
    <n v="49876"/>
    <d v="2020-09-24T00:00:00"/>
    <x v="862"/>
    <x v="1"/>
    <n v="24"/>
    <s v="Below 50,000"/>
    <s v="Poor"/>
    <s v="False"/>
    <s v="False"/>
    <s v=" from Marketing Department"/>
    <n v="1438922"/>
    <n v="7532860"/>
    <n v="180"/>
    <n v="97"/>
    <n v="55350.020304568527"/>
    <n v="25843.824817518249"/>
    <n v="79673"/>
    <n v="20"/>
    <n v="49876"/>
    <s v="#SPILL!"/>
    <m/>
  </r>
  <r>
    <n v="1"/>
    <s v="Diane Mullen"/>
    <n v="32"/>
    <s v="F"/>
    <x v="1"/>
    <n v="65187"/>
    <d v="2023-04-11T00:00:00"/>
    <x v="863"/>
    <x v="1"/>
    <n v="20"/>
    <s v="Above 50,000"/>
    <s v="Poor"/>
    <s v="False"/>
    <s v="True"/>
    <s v="Not From Marketing Department"/>
    <n v="1334421"/>
    <n v="7532860"/>
    <n v="180"/>
    <n v="97"/>
    <n v="55350.020304568527"/>
    <n v="25843.824817518249"/>
    <n v="79673"/>
    <n v="20"/>
    <n v="65187"/>
    <s v="#SPILL!"/>
    <m/>
  </r>
  <r>
    <n v="1"/>
    <s v="Veronica Kennedy"/>
    <n v="55"/>
    <s v="F"/>
    <x v="1"/>
    <n v="37548"/>
    <d v="2022-06-05T00:00:00"/>
    <x v="864"/>
    <x v="2"/>
    <n v="39"/>
    <s v="Below 50,000"/>
    <s v="Average"/>
    <s v="False"/>
    <s v="False"/>
    <s v="Not From Marketing Department"/>
    <n v="1272796"/>
    <n v="7532860"/>
    <n v="180"/>
    <n v="97"/>
    <n v="55350.020304568527"/>
    <n v="25843.824817518249"/>
    <n v="79673"/>
    <n v="20"/>
    <n v="37548"/>
    <s v="#SPILL!"/>
    <m/>
  </r>
  <r>
    <n v="1"/>
    <s v="Kayla Collins"/>
    <n v="43"/>
    <s v="M"/>
    <x v="1"/>
    <n v="32145"/>
    <d v="2016-11-26T00:00:00"/>
    <x v="865"/>
    <x v="0"/>
    <n v="26"/>
    <s v="Below 50,000"/>
    <s v="Poor"/>
    <s v="True"/>
    <s v="False"/>
    <s v="Not From Marketing Department"/>
    <n v="1266868"/>
    <n v="7532860"/>
    <n v="180"/>
    <n v="97"/>
    <n v="55350.020304568527"/>
    <n v="25843.824817518249"/>
    <n v="79673"/>
    <n v="20"/>
    <n v="32145"/>
    <s v="#SPILL!"/>
    <m/>
  </r>
  <r>
    <n v="1"/>
    <s v="Curtis Moore"/>
    <n v="58"/>
    <s v="F"/>
    <x v="1"/>
    <n v="61099"/>
    <d v="2015-05-01T00:00:00"/>
    <x v="866"/>
    <x v="2"/>
    <n v="48"/>
    <s v="Above 50,000"/>
    <s v="good"/>
    <s v="False"/>
    <s v="True"/>
    <s v="Not From Marketing Department"/>
    <n v="1350346"/>
    <n v="7532860"/>
    <n v="180"/>
    <n v="97"/>
    <n v="55350.020304568527"/>
    <n v="25843.824817518249"/>
    <n v="79673"/>
    <n v="20"/>
    <n v="61099"/>
    <s v="#SPILL!"/>
    <m/>
  </r>
  <r>
    <n v="1"/>
    <s v="Joshua Santiago"/>
    <n v="34"/>
    <s v="F"/>
    <x v="1"/>
    <n v="55575"/>
    <d v="2018-01-05T00:00:00"/>
    <x v="867"/>
    <x v="1"/>
    <n v="35"/>
    <s v="Above 50,000"/>
    <s v="Average"/>
    <s v="False"/>
    <s v="False"/>
    <s v="Not From Marketing Department"/>
    <n v="1346505"/>
    <n v="7532860"/>
    <n v="180"/>
    <n v="97"/>
    <n v="55350.020304568527"/>
    <n v="25843.824817518249"/>
    <n v="79673"/>
    <n v="20"/>
    <n v="55575"/>
    <s v="#SPILL!"/>
    <m/>
  </r>
  <r>
    <n v="1"/>
    <s v="Alexander Lester"/>
    <n v="58"/>
    <s v="M"/>
    <x v="1"/>
    <n v="59378"/>
    <d v="2019-10-29T00:00:00"/>
    <x v="868"/>
    <x v="0"/>
    <n v="31"/>
    <s v="Above 50,000"/>
    <s v="Average"/>
    <s v="True"/>
    <s v="False"/>
    <s v="Not From Marketing Department"/>
    <n v="1325352"/>
    <n v="7532860"/>
    <n v="180"/>
    <n v="97"/>
    <n v="55350.020304568527"/>
    <n v="25843.824817518249"/>
    <n v="79673"/>
    <n v="20"/>
    <n v="59378"/>
    <s v="#SPILL!"/>
    <m/>
  </r>
  <r>
    <n v="1"/>
    <s v="Daniel Wells"/>
    <n v="31"/>
    <s v="M"/>
    <x v="0"/>
    <n v="33762"/>
    <d v="2021-03-16T00:00:00"/>
    <x v="869"/>
    <x v="3"/>
    <n v="37"/>
    <s v="Below 50,000"/>
    <s v="Average"/>
    <s v="False"/>
    <s v="False"/>
    <s v=" from Marketing Department"/>
    <n v="1353866"/>
    <n v="7532860"/>
    <n v="180"/>
    <n v="97"/>
    <n v="55350.020304568527"/>
    <n v="25843.824817518249"/>
    <n v="79673"/>
    <n v="20"/>
    <n v="33762"/>
    <s v="#SPILL!"/>
    <m/>
  </r>
  <r>
    <n v="1"/>
    <s v="Jillian Brown"/>
    <n v="43"/>
    <s v="M"/>
    <x v="4"/>
    <n v="60615"/>
    <d v="2019-06-02T00:00:00"/>
    <x v="870"/>
    <x v="3"/>
    <n v="47"/>
    <s v="Above 50,000"/>
    <s v="good"/>
    <s v="False"/>
    <s v="True"/>
    <s v="Not From Marketing Department"/>
    <n v="1252225"/>
    <n v="7532860"/>
    <n v="180"/>
    <n v="97"/>
    <n v="55350.020304568527"/>
    <n v="25843.824817518249"/>
    <n v="79673"/>
    <n v="20"/>
    <n v="60615"/>
    <s v="#SPILL!"/>
    <m/>
  </r>
  <r>
    <n v="1"/>
    <s v="Linda Lawrence"/>
    <n v="34"/>
    <s v="M"/>
    <x v="3"/>
    <n v="40399"/>
    <d v="2022-03-14T00:00:00"/>
    <x v="871"/>
    <x v="2"/>
    <n v="54"/>
    <s v="Below 50,000"/>
    <s v="Excellent"/>
    <s v="False"/>
    <s v="False"/>
    <s v="Not From Marketing Department"/>
    <n v="1288893"/>
    <n v="7532860"/>
    <n v="180"/>
    <n v="97"/>
    <n v="55350.020304568527"/>
    <n v="25843.824817518249"/>
    <n v="79673"/>
    <n v="20"/>
    <n v="40399"/>
    <s v="#SPILL!"/>
    <m/>
  </r>
  <r>
    <n v="1"/>
    <s v="Lynn Garcia"/>
    <n v="37"/>
    <s v="F"/>
    <x v="2"/>
    <n v="46397"/>
    <d v="2019-08-22T00:00:00"/>
    <x v="872"/>
    <x v="0"/>
    <n v="31"/>
    <s v="Below 50,000"/>
    <s v="Average"/>
    <s v="True"/>
    <s v="False"/>
    <s v="Not From Marketing Department"/>
    <n v="1410885"/>
    <n v="7532860"/>
    <n v="180"/>
    <n v="97"/>
    <n v="55350.020304568527"/>
    <n v="25843.824817518249"/>
    <n v="79673"/>
    <n v="20"/>
    <n v="46397"/>
    <s v="#SPILL!"/>
    <m/>
  </r>
  <r>
    <n v="1"/>
    <s v="Cindy Hines MD"/>
    <n v="52"/>
    <s v="M"/>
    <x v="2"/>
    <n v="74353"/>
    <d v="2014-09-16T00:00:00"/>
    <x v="873"/>
    <x v="2"/>
    <n v="56"/>
    <s v="Above 50,000"/>
    <s v="Excellent"/>
    <s v="False"/>
    <s v="True"/>
    <s v="Not From Marketing Department"/>
    <n v="1236851"/>
    <n v="7532860"/>
    <n v="180"/>
    <n v="97"/>
    <n v="55350.020304568527"/>
    <n v="25843.824817518249"/>
    <n v="79673"/>
    <n v="20"/>
    <n v="74353"/>
    <s v="#SPILL!"/>
    <m/>
  </r>
  <r>
    <n v="1"/>
    <s v="Melanie Harvey"/>
    <n v="36"/>
    <s v="F"/>
    <x v="3"/>
    <n v="77280"/>
    <d v="2015-07-14T00:00:00"/>
    <x v="874"/>
    <x v="2"/>
    <n v="43"/>
    <s v="Above 50,000"/>
    <s v="good"/>
    <s v="False"/>
    <s v="True"/>
    <s v="Not From Marketing Department"/>
    <n v="1167161"/>
    <n v="7532860"/>
    <n v="180"/>
    <n v="97"/>
    <n v="55350.020304568527"/>
    <n v="25843.824817518249"/>
    <n v="79673"/>
    <n v="20"/>
    <n v="77280"/>
    <s v="#SPILL!"/>
    <m/>
  </r>
  <r>
    <n v="1"/>
    <s v="Bradley Kline"/>
    <n v="55"/>
    <s v="M"/>
    <x v="0"/>
    <n v="45338"/>
    <d v="2022-05-15T00:00:00"/>
    <x v="875"/>
    <x v="3"/>
    <n v="42"/>
    <s v="Below 50,000"/>
    <s v="good"/>
    <s v="False"/>
    <s v="False"/>
    <s v=" from Marketing Department"/>
    <n v="1071276"/>
    <n v="7532860"/>
    <n v="180"/>
    <n v="97"/>
    <n v="55350.020304568527"/>
    <n v="25843.824817518249"/>
    <n v="79673"/>
    <n v="20"/>
    <n v="45338"/>
    <s v="#SPILL!"/>
    <m/>
  </r>
  <r>
    <n v="1"/>
    <s v="Johnny Palmer"/>
    <n v="40"/>
    <s v="F"/>
    <x v="2"/>
    <n v="73552"/>
    <d v="2019-01-23T00:00:00"/>
    <x v="876"/>
    <x v="3"/>
    <n v="27"/>
    <s v="Above 50,000"/>
    <s v="Poor"/>
    <s v="False"/>
    <s v="True"/>
    <s v="Not From Marketing Department"/>
    <n v="1283638"/>
    <n v="7532860"/>
    <n v="180"/>
    <n v="97"/>
    <n v="55350.020304568527"/>
    <n v="25843.824817518249"/>
    <n v="79673"/>
    <n v="20"/>
    <n v="73552"/>
    <s v="#SPILL!"/>
    <m/>
  </r>
  <r>
    <n v="1"/>
    <s v="Kathryn Copeland"/>
    <n v="31"/>
    <s v="F"/>
    <x v="0"/>
    <n v="67549"/>
    <d v="2015-10-16T00:00:00"/>
    <x v="877"/>
    <x v="2"/>
    <n v="25"/>
    <s v="Above 50,000"/>
    <s v="Poor"/>
    <s v="False"/>
    <s v="True"/>
    <s v=" from Marketing Department"/>
    <n v="1158104"/>
    <n v="7532860"/>
    <n v="180"/>
    <n v="97"/>
    <n v="55350.020304568527"/>
    <n v="25843.824817518249"/>
    <n v="79673"/>
    <n v="20"/>
    <n v="67549"/>
    <s v="#SPILL!"/>
    <m/>
  </r>
  <r>
    <n v="1"/>
    <s v="Tammy Hoover"/>
    <n v="35"/>
    <s v="F"/>
    <x v="4"/>
    <n v="32928"/>
    <d v="2021-08-22T00:00:00"/>
    <x v="878"/>
    <x v="1"/>
    <n v="23"/>
    <s v="Below 50,000"/>
    <s v="Poor"/>
    <s v="False"/>
    <s v="True"/>
    <s v="Not From Marketing Department"/>
    <n v="1199562"/>
    <n v="7532860"/>
    <n v="180"/>
    <n v="97"/>
    <n v="55350.020304568527"/>
    <n v="25843.824817518249"/>
    <n v="79673"/>
    <n v="20"/>
    <n v="32928"/>
    <s v="#SPILL!"/>
    <m/>
  </r>
  <r>
    <n v="1"/>
    <s v="James Scott"/>
    <n v="56"/>
    <s v="F"/>
    <x v="4"/>
    <n v="54271"/>
    <d v="2024-01-13T00:00:00"/>
    <x v="879"/>
    <x v="3"/>
    <n v="20"/>
    <s v="Above 50,000"/>
    <s v="Poor"/>
    <s v="False"/>
    <s v="True"/>
    <s v="Not From Marketing Department"/>
    <n v="1161341"/>
    <n v="7532860"/>
    <n v="180"/>
    <n v="97"/>
    <n v="55350.020304568527"/>
    <n v="25843.824817518249"/>
    <n v="79673"/>
    <n v="20"/>
    <n v="54271"/>
    <s v="#SPILL!"/>
    <m/>
  </r>
  <r>
    <n v="1"/>
    <s v="Christopher Gonzalez"/>
    <n v="49"/>
    <s v="M"/>
    <x v="3"/>
    <n v="77927"/>
    <d v="2018-06-25T00:00:00"/>
    <x v="880"/>
    <x v="1"/>
    <n v="27"/>
    <s v="Above 50,000"/>
    <s v="Poor"/>
    <s v="False"/>
    <s v="True"/>
    <s v="Not From Marketing Department"/>
    <n v="1120588"/>
    <n v="7532860"/>
    <n v="180"/>
    <n v="97"/>
    <n v="55350.020304568527"/>
    <n v="25843.824817518249"/>
    <n v="79673"/>
    <n v="20"/>
    <n v="77927"/>
    <s v="#SPILL!"/>
    <m/>
  </r>
  <r>
    <n v="1"/>
    <s v="Steve Blackwell"/>
    <n v="42"/>
    <s v="M"/>
    <x v="3"/>
    <n v="38725"/>
    <d v="2014-09-07T00:00:00"/>
    <x v="881"/>
    <x v="1"/>
    <n v="26"/>
    <s v="Below 50,000"/>
    <s v="Poor"/>
    <s v="False"/>
    <s v="False"/>
    <s v="Not From Marketing Department"/>
    <n v="1134085"/>
    <n v="7532860"/>
    <n v="180"/>
    <n v="97"/>
    <n v="55350.020304568527"/>
    <n v="25843.824817518249"/>
    <n v="79673"/>
    <n v="20"/>
    <n v="38725"/>
    <s v="#SPILL!"/>
    <m/>
  </r>
  <r>
    <n v="1"/>
    <s v="Makayla Turner"/>
    <n v="26"/>
    <s v="F"/>
    <x v="2"/>
    <n v="30560"/>
    <d v="2019-05-04T00:00:00"/>
    <x v="882"/>
    <x v="0"/>
    <n v="39"/>
    <s v="Below 50,000"/>
    <s v="Average"/>
    <s v="True"/>
    <s v="False"/>
    <s v="Not From Marketing Department"/>
    <n v="1148473"/>
    <n v="7532860"/>
    <n v="180"/>
    <n v="97"/>
    <n v="55350.020304568527"/>
    <n v="25843.824817518249"/>
    <n v="79673"/>
    <n v="20"/>
    <n v="30560"/>
    <s v="#SPILL!"/>
    <m/>
  </r>
  <r>
    <n v="1"/>
    <s v="Matthew Powell"/>
    <n v="60"/>
    <s v="F"/>
    <x v="3"/>
    <n v="68335"/>
    <d v="2021-08-12T00:00:00"/>
    <x v="883"/>
    <x v="1"/>
    <n v="24"/>
    <s v="Above 50,000"/>
    <s v="Poor"/>
    <s v="False"/>
    <s v="True"/>
    <s v="Not From Marketing Department"/>
    <n v="1076921"/>
    <n v="7532860"/>
    <n v="180"/>
    <n v="97"/>
    <n v="55350.020304568527"/>
    <n v="25843.824817518249"/>
    <n v="79673"/>
    <n v="20"/>
    <n v="68335"/>
    <s v="#SPILL!"/>
    <m/>
  </r>
  <r>
    <n v="1"/>
    <s v="Cindy Stephenson"/>
    <n v="38"/>
    <s v="F"/>
    <x v="1"/>
    <n v="78091"/>
    <d v="2024-06-18T00:00:00"/>
    <x v="884"/>
    <x v="2"/>
    <n v="20"/>
    <s v="Above 50,000"/>
    <s v="Poor"/>
    <s v="False"/>
    <s v="True"/>
    <s v="Not From Marketing Department"/>
    <n v="1097949"/>
    <n v="7532860"/>
    <n v="180"/>
    <n v="97"/>
    <n v="55350.020304568527"/>
    <n v="25843.824817518249"/>
    <n v="79673"/>
    <n v="20"/>
    <n v="78091"/>
    <s v="#SPILL!"/>
    <m/>
  </r>
  <r>
    <n v="1"/>
    <s v="Michelle Espinoza"/>
    <n v="48"/>
    <s v="F"/>
    <x v="4"/>
    <n v="39893"/>
    <d v="2021-08-05T00:00:00"/>
    <x v="885"/>
    <x v="0"/>
    <n v="53"/>
    <s v="Below 50,000"/>
    <s v="Excellent"/>
    <s v="True"/>
    <s v="True"/>
    <s v="Not From Marketing Department"/>
    <n v="1058115"/>
    <n v="7532860"/>
    <n v="180"/>
    <n v="97"/>
    <n v="55350.020304568527"/>
    <n v="25843.824817518249"/>
    <n v="79673"/>
    <n v="20"/>
    <n v="39893"/>
    <s v="#SPILL!"/>
    <m/>
  </r>
  <r>
    <n v="1"/>
    <s v="Jared Smith"/>
    <n v="47"/>
    <s v="M"/>
    <x v="1"/>
    <n v="71118"/>
    <d v="2021-07-09T00:00:00"/>
    <x v="886"/>
    <x v="3"/>
    <n v="22"/>
    <s v="Above 50,000"/>
    <s v="Poor"/>
    <s v="False"/>
    <s v="True"/>
    <s v="Not From Marketing Department"/>
    <n v="1177631"/>
    <n v="7532860"/>
    <n v="180"/>
    <n v="97"/>
    <n v="55350.020304568527"/>
    <n v="25843.824817518249"/>
    <n v="79673"/>
    <n v="20"/>
    <n v="71118"/>
    <s v="#SPILL!"/>
    <m/>
  </r>
  <r>
    <n v="1"/>
    <s v="Lauren Navarro"/>
    <n v="38"/>
    <s v="M"/>
    <x v="0"/>
    <n v="58084"/>
    <d v="2016-01-19T00:00:00"/>
    <x v="887"/>
    <x v="3"/>
    <n v="59"/>
    <s v="Above 50,000"/>
    <s v="Excellent"/>
    <s v="False"/>
    <s v="False"/>
    <s v=" from Marketing Department"/>
    <n v="1036866"/>
    <n v="7532860"/>
    <n v="180"/>
    <n v="97"/>
    <n v="55350.020304568527"/>
    <n v="25843.824817518249"/>
    <n v="79673"/>
    <n v="20"/>
    <n v="58084"/>
    <s v="#SPILL!"/>
    <m/>
  </r>
  <r>
    <n v="1"/>
    <s v="Katherine Miller"/>
    <n v="51"/>
    <s v="M"/>
    <x v="4"/>
    <n v="47704"/>
    <d v="2020-09-08T00:00:00"/>
    <x v="888"/>
    <x v="3"/>
    <n v="32"/>
    <s v="Below 50,000"/>
    <s v="Average"/>
    <s v="False"/>
    <s v="True"/>
    <s v="Not From Marketing Department"/>
    <n v="1096667"/>
    <n v="7532860"/>
    <n v="180"/>
    <n v="97"/>
    <n v="55350.020304568527"/>
    <n v="25843.824817518249"/>
    <n v="79673"/>
    <n v="20"/>
    <n v="47704"/>
    <s v="#SPILL!"/>
    <m/>
  </r>
  <r>
    <n v="1"/>
    <s v="Ian Johnston"/>
    <n v="23"/>
    <s v="F"/>
    <x v="0"/>
    <n v="71759"/>
    <d v="2021-12-14T00:00:00"/>
    <x v="889"/>
    <x v="2"/>
    <n v="47"/>
    <s v="Above 50,000"/>
    <s v="good"/>
    <s v="False"/>
    <s v="True"/>
    <s v=" from Marketing Department"/>
    <n v="1120958"/>
    <n v="7532860"/>
    <n v="180"/>
    <n v="97"/>
    <n v="55350.020304568527"/>
    <n v="25843.824817518249"/>
    <n v="79673"/>
    <n v="20"/>
    <n v="71759"/>
    <s v="#SPILL!"/>
    <m/>
  </r>
  <r>
    <n v="1"/>
    <s v="Christine Short"/>
    <n v="51"/>
    <s v="F"/>
    <x v="0"/>
    <n v="34461"/>
    <d v="2022-04-14T00:00:00"/>
    <x v="890"/>
    <x v="3"/>
    <n v="45"/>
    <s v="Below 50,000"/>
    <s v="good"/>
    <s v="False"/>
    <s v="False"/>
    <s v=" from Marketing Department"/>
    <n v="1125091"/>
    <n v="7532860"/>
    <n v="180"/>
    <n v="97"/>
    <n v="55350.020304568527"/>
    <n v="25843.824817518249"/>
    <n v="79673"/>
    <n v="20"/>
    <n v="34461"/>
    <s v="#SPILL!"/>
    <m/>
  </r>
  <r>
    <n v="1"/>
    <s v="Richard Underwood"/>
    <n v="41"/>
    <s v="M"/>
    <x v="4"/>
    <n v="74824"/>
    <d v="2019-06-19T00:00:00"/>
    <x v="891"/>
    <x v="0"/>
    <n v="21"/>
    <s v="Above 50,000"/>
    <s v="Poor"/>
    <s v="False"/>
    <s v="True"/>
    <s v="Not From Marketing Department"/>
    <n v="1056274"/>
    <n v="7532860"/>
    <n v="180"/>
    <n v="97"/>
    <n v="55350.020304568527"/>
    <n v="25843.824817518249"/>
    <n v="79673"/>
    <n v="20"/>
    <n v="74824"/>
    <s v="#SPILL!"/>
    <m/>
  </r>
  <r>
    <n v="1"/>
    <s v="John Pittman"/>
    <n v="56"/>
    <s v="F"/>
    <x v="2"/>
    <n v="52931"/>
    <d v="2019-08-26T00:00:00"/>
    <x v="892"/>
    <x v="1"/>
    <n v="58"/>
    <s v="Above 50,000"/>
    <s v="Excellent"/>
    <s v="False"/>
    <s v="False"/>
    <s v="Not From Marketing Department"/>
    <n v="978851"/>
    <n v="7532860"/>
    <n v="180"/>
    <n v="97"/>
    <n v="55350.020304568527"/>
    <n v="25843.824817518249"/>
    <n v="79673"/>
    <n v="20"/>
    <n v="52931"/>
    <s v="#SPILL!"/>
    <m/>
  </r>
  <r>
    <n v="1"/>
    <s v="Dylan Walsh"/>
    <n v="38"/>
    <s v="M"/>
    <x v="0"/>
    <n v="72702"/>
    <d v="2019-09-01T00:00:00"/>
    <x v="893"/>
    <x v="3"/>
    <n v="50"/>
    <s v="Above 50,000"/>
    <s v="Excellent"/>
    <s v="False"/>
    <s v="True"/>
    <s v=" from Marketing Department"/>
    <n v="1001019"/>
    <n v="7532860"/>
    <n v="180"/>
    <n v="97"/>
    <n v="55350.020304568527"/>
    <n v="25843.824817518249"/>
    <n v="79673"/>
    <n v="20"/>
    <n v="72702"/>
    <s v="#SPILL!"/>
    <m/>
  </r>
  <r>
    <n v="1"/>
    <s v="Edward Williams"/>
    <n v="26"/>
    <s v="M"/>
    <x v="1"/>
    <n v="34749"/>
    <d v="2016-04-17T00:00:00"/>
    <x v="894"/>
    <x v="2"/>
    <n v="42"/>
    <s v="Below 50,000"/>
    <s v="good"/>
    <s v="False"/>
    <s v="False"/>
    <s v="Not From Marketing Department"/>
    <n v="973246"/>
    <n v="7532860"/>
    <n v="180"/>
    <n v="97"/>
    <n v="55350.020304568527"/>
    <n v="25843.824817518249"/>
    <n v="79673"/>
    <n v="20"/>
    <n v="34749"/>
    <s v="#SPILL!"/>
    <m/>
  </r>
  <r>
    <n v="1"/>
    <s v="Mark Cunningham"/>
    <n v="40"/>
    <s v="F"/>
    <x v="0"/>
    <n v="37889"/>
    <d v="2020-08-11T00:00:00"/>
    <x v="895"/>
    <x v="2"/>
    <n v="22"/>
    <s v="Below 50,000"/>
    <s v="Poor"/>
    <s v="False"/>
    <s v="False"/>
    <s v=" from Marketing Department"/>
    <n v="989397"/>
    <n v="7532860"/>
    <n v="180"/>
    <n v="97"/>
    <n v="55350.020304568527"/>
    <n v="25843.824817518249"/>
    <n v="79673"/>
    <n v="20"/>
    <n v="37889"/>
    <s v="#SPILL!"/>
    <m/>
  </r>
  <r>
    <n v="1"/>
    <s v="Joy Palmer"/>
    <n v="59"/>
    <s v="F"/>
    <x v="0"/>
    <n v="54561"/>
    <d v="2022-11-08T00:00:00"/>
    <x v="896"/>
    <x v="0"/>
    <n v="53"/>
    <s v="Above 50,000"/>
    <s v="Excellent"/>
    <s v="True"/>
    <s v="False"/>
    <s v=" from Marketing Department"/>
    <n v="987498"/>
    <n v="7532860"/>
    <n v="180"/>
    <n v="97"/>
    <n v="55350.020304568527"/>
    <n v="25843.824817518249"/>
    <n v="79673"/>
    <n v="20"/>
    <n v="54561"/>
    <s v="#SPILL!"/>
    <m/>
  </r>
  <r>
    <n v="1"/>
    <s v="Hannah Hayes"/>
    <n v="32"/>
    <s v="F"/>
    <x v="0"/>
    <n v="61042"/>
    <d v="2015-01-28T00:00:00"/>
    <x v="897"/>
    <x v="1"/>
    <n v="57"/>
    <s v="Above 50,000"/>
    <s v="Excellent"/>
    <s v="False"/>
    <s v="True"/>
    <s v=" from Marketing Department"/>
    <n v="1013794"/>
    <n v="7532860"/>
    <n v="180"/>
    <n v="97"/>
    <n v="55350.020304568527"/>
    <n v="25843.824817518249"/>
    <n v="79673"/>
    <n v="20"/>
    <n v="61042"/>
    <s v="#SPILL!"/>
    <m/>
  </r>
  <r>
    <n v="1"/>
    <s v="Jennifer Boyle"/>
    <n v="44"/>
    <s v="F"/>
    <x v="4"/>
    <n v="59932"/>
    <d v="2020-03-14T00:00:00"/>
    <x v="898"/>
    <x v="3"/>
    <n v="46"/>
    <s v="Above 50,000"/>
    <s v="good"/>
    <s v="False"/>
    <s v="True"/>
    <s v="Not From Marketing Department"/>
    <n v="990484"/>
    <n v="7532860"/>
    <n v="180"/>
    <n v="97"/>
    <n v="55350.020304568527"/>
    <n v="25843.824817518249"/>
    <n v="79673"/>
    <n v="20"/>
    <n v="59932"/>
    <s v="#SPILL!"/>
    <m/>
  </r>
  <r>
    <n v="1"/>
    <s v="Ryan Osborn"/>
    <n v="43"/>
    <s v="F"/>
    <x v="4"/>
    <n v="75533"/>
    <d v="2018-05-12T00:00:00"/>
    <x v="899"/>
    <x v="2"/>
    <n v="56"/>
    <s v="Above 50,000"/>
    <s v="Excellent"/>
    <s v="False"/>
    <s v="True"/>
    <s v="Not From Marketing Department"/>
    <n v="1021366"/>
    <n v="7532860"/>
    <n v="180"/>
    <n v="97"/>
    <n v="55350.020304568527"/>
    <n v="25843.824817518249"/>
    <n v="79673"/>
    <n v="20"/>
    <n v="75533"/>
    <s v="#SPILL!"/>
    <m/>
  </r>
  <r>
    <n v="1"/>
    <s v="Lisa Vance"/>
    <n v="52"/>
    <s v="F"/>
    <x v="0"/>
    <n v="58901"/>
    <d v="2014-12-19T00:00:00"/>
    <x v="900"/>
    <x v="3"/>
    <n v="60"/>
    <s v="Above 50,000"/>
    <s v="Excellent"/>
    <s v="False"/>
    <s v="False"/>
    <s v=" from Marketing Department"/>
    <n v="1119093"/>
    <n v="7532860"/>
    <n v="180"/>
    <n v="97"/>
    <n v="55350.020304568527"/>
    <n v="25843.824817518249"/>
    <n v="79673"/>
    <n v="20"/>
    <n v="58901"/>
    <s v="#SPILL!"/>
    <m/>
  </r>
  <r>
    <n v="1"/>
    <s v="Edward Peck"/>
    <n v="46"/>
    <s v="M"/>
    <x v="4"/>
    <n v="52889"/>
    <d v="2022-01-27T00:00:00"/>
    <x v="901"/>
    <x v="1"/>
    <n v="45"/>
    <s v="Above 50,000"/>
    <s v="good"/>
    <s v="False"/>
    <s v="True"/>
    <s v="Not From Marketing Department"/>
    <n v="946460"/>
    <n v="7532860"/>
    <n v="180"/>
    <n v="97"/>
    <n v="55350.020304568527"/>
    <n v="25843.824817518249"/>
    <n v="79673"/>
    <n v="20"/>
    <n v="52889"/>
    <s v="#SPILL!"/>
    <m/>
  </r>
  <r>
    <n v="1"/>
    <s v="Timothy Macias"/>
    <n v="26"/>
    <s v="F"/>
    <x v="4"/>
    <n v="64087"/>
    <d v="2018-09-14T00:00:00"/>
    <x v="902"/>
    <x v="1"/>
    <n v="25"/>
    <s v="Above 50,000"/>
    <s v="Poor"/>
    <s v="False"/>
    <s v="True"/>
    <s v="Not From Marketing Department"/>
    <n v="966383"/>
    <n v="7532860"/>
    <n v="180"/>
    <n v="97"/>
    <n v="55350.020304568527"/>
    <n v="25843.824817518249"/>
    <n v="79673"/>
    <n v="20"/>
    <n v="64087"/>
    <s v="#SPILL!"/>
    <m/>
  </r>
  <r>
    <n v="1"/>
    <s v="Dana Shepard"/>
    <n v="58"/>
    <s v="F"/>
    <x v="3"/>
    <n v="71884"/>
    <d v="2016-01-13T00:00:00"/>
    <x v="903"/>
    <x v="0"/>
    <n v="27"/>
    <s v="Above 50,000"/>
    <s v="Poor"/>
    <s v="True"/>
    <s v="True"/>
    <s v="Not From Marketing Department"/>
    <n v="1017253"/>
    <n v="7532860"/>
    <n v="180"/>
    <n v="97"/>
    <n v="55350.020304568527"/>
    <n v="25843.824817518249"/>
    <n v="79673"/>
    <n v="20"/>
    <n v="71884"/>
    <s v="#SPILL!"/>
    <m/>
  </r>
  <r>
    <n v="1"/>
    <s v="Patricia Cooley"/>
    <n v="26"/>
    <s v="F"/>
    <x v="0"/>
    <n v="67817"/>
    <d v="2020-09-27T00:00:00"/>
    <x v="904"/>
    <x v="1"/>
    <n v="60"/>
    <s v="Above 50,000"/>
    <s v="Excellent"/>
    <s v="False"/>
    <s v="True"/>
    <s v=" from Marketing Department"/>
    <n v="1078133"/>
    <n v="7532860"/>
    <n v="180"/>
    <n v="97"/>
    <n v="55350.020304568527"/>
    <n v="25843.824817518249"/>
    <n v="79673"/>
    <n v="20"/>
    <n v="67817"/>
    <s v="#SPILL!"/>
    <m/>
  </r>
  <r>
    <n v="1"/>
    <s v="Laura Martinez"/>
    <n v="24"/>
    <s v="M"/>
    <x v="3"/>
    <n v="72018"/>
    <d v="2024-01-25T00:00:00"/>
    <x v="905"/>
    <x v="3"/>
    <n v="43"/>
    <s v="Above 50,000"/>
    <s v="good"/>
    <s v="False"/>
    <s v="True"/>
    <s v="Not From Marketing Department"/>
    <n v="1046003"/>
    <n v="7532860"/>
    <n v="180"/>
    <n v="97"/>
    <n v="55350.020304568527"/>
    <n v="25843.824817518249"/>
    <n v="79673"/>
    <n v="20"/>
    <n v="72018"/>
    <s v="#SPILL!"/>
    <m/>
  </r>
  <r>
    <n v="1"/>
    <s v="Tami Anderson"/>
    <n v="31"/>
    <s v="M"/>
    <x v="3"/>
    <n v="77322"/>
    <d v="2014-12-02T00:00:00"/>
    <x v="906"/>
    <x v="3"/>
    <n v="42"/>
    <s v="Above 50,000"/>
    <s v="good"/>
    <s v="False"/>
    <s v="True"/>
    <s v="Not From Marketing Department"/>
    <n v="971251"/>
    <n v="7532860"/>
    <n v="180"/>
    <n v="97"/>
    <n v="55350.020304568527"/>
    <n v="25843.824817518249"/>
    <n v="79673"/>
    <n v="20"/>
    <n v="77322"/>
    <s v="#SPILL!"/>
    <m/>
  </r>
  <r>
    <n v="1"/>
    <s v="Christopher Cantrell"/>
    <n v="50"/>
    <s v="M"/>
    <x v="4"/>
    <n v="71508"/>
    <d v="2018-04-30T00:00:00"/>
    <x v="907"/>
    <x v="2"/>
    <n v="56"/>
    <s v="Above 50,000"/>
    <s v="Excellent"/>
    <s v="False"/>
    <s v="True"/>
    <s v="Not From Marketing Department"/>
    <n v="986699"/>
    <n v="7532860"/>
    <n v="180"/>
    <n v="97"/>
    <n v="55350.020304568527"/>
    <n v="25843.824817518249"/>
    <n v="79673"/>
    <n v="20"/>
    <n v="71508"/>
    <s v="#SPILL!"/>
    <m/>
  </r>
  <r>
    <n v="1"/>
    <s v="Philip Bennett"/>
    <n v="49"/>
    <s v="F"/>
    <x v="1"/>
    <n v="54674"/>
    <d v="2017-01-24T00:00:00"/>
    <x v="908"/>
    <x v="0"/>
    <n v="43"/>
    <s v="Above 50,000"/>
    <s v="good"/>
    <s v="True"/>
    <s v="False"/>
    <s v="Not From Marketing Department"/>
    <n v="890819"/>
    <n v="7532860"/>
    <n v="180"/>
    <n v="97"/>
    <n v="55350.020304568527"/>
    <n v="25843.824817518249"/>
    <n v="79673"/>
    <n v="20"/>
    <n v="54674"/>
    <s v="#SPILL!"/>
    <m/>
  </r>
  <r>
    <n v="1"/>
    <s v="Jason Hunt"/>
    <n v="40"/>
    <s v="M"/>
    <x v="4"/>
    <n v="61443"/>
    <d v="2021-11-01T00:00:00"/>
    <x v="909"/>
    <x v="3"/>
    <n v="34"/>
    <s v="Above 50,000"/>
    <s v="Average"/>
    <s v="False"/>
    <s v="True"/>
    <s v="Not From Marketing Department"/>
    <n v="1016889"/>
    <n v="7532860"/>
    <n v="180"/>
    <n v="97"/>
    <n v="55350.020304568527"/>
    <n v="25843.824817518249"/>
    <n v="79673"/>
    <n v="20"/>
    <n v="61443"/>
    <s v="#SPILL!"/>
    <m/>
  </r>
  <r>
    <n v="1"/>
    <s v="Mark Crawford"/>
    <n v="31"/>
    <s v="F"/>
    <x v="2"/>
    <n v="33945"/>
    <d v="2015-07-04T00:00:00"/>
    <x v="910"/>
    <x v="0"/>
    <n v="35"/>
    <s v="Below 50,000"/>
    <s v="Average"/>
    <s v="True"/>
    <s v="False"/>
    <s v="Not From Marketing Department"/>
    <n v="976113"/>
    <n v="7532860"/>
    <n v="180"/>
    <n v="97"/>
    <n v="55350.020304568527"/>
    <n v="25843.824817518249"/>
    <n v="79673"/>
    <n v="20"/>
    <n v="33945"/>
    <s v="#SPILL!"/>
    <m/>
  </r>
  <r>
    <n v="1"/>
    <s v="Bob Contreras"/>
    <n v="33"/>
    <s v="M"/>
    <x v="2"/>
    <n v="64428"/>
    <d v="2023-09-14T00:00:00"/>
    <x v="911"/>
    <x v="0"/>
    <n v="38"/>
    <s v="Above 50,000"/>
    <s v="Average"/>
    <s v="True"/>
    <s v="True"/>
    <s v="Not From Marketing Department"/>
    <n v="908821"/>
    <n v="7532860"/>
    <n v="180"/>
    <n v="97"/>
    <n v="55350.020304568527"/>
    <n v="25843.824817518249"/>
    <n v="79673"/>
    <n v="20"/>
    <n v="64428"/>
    <s v="#SPILL!"/>
    <m/>
  </r>
  <r>
    <n v="1"/>
    <s v="Michael Sims"/>
    <n v="47"/>
    <s v="F"/>
    <x v="4"/>
    <n v="78578"/>
    <d v="2019-02-09T00:00:00"/>
    <x v="912"/>
    <x v="3"/>
    <n v="27"/>
    <s v="Above 50,000"/>
    <s v="Poor"/>
    <s v="False"/>
    <s v="True"/>
    <s v="Not From Marketing Department"/>
    <n v="893396"/>
    <n v="7532860"/>
    <n v="180"/>
    <n v="97"/>
    <n v="55350.020304568527"/>
    <n v="25843.824817518249"/>
    <n v="79673"/>
    <n v="20"/>
    <n v="78578"/>
    <s v="#SPILL!"/>
    <m/>
  </r>
  <r>
    <n v="1"/>
    <s v="Paige Davidson"/>
    <n v="49"/>
    <s v="M"/>
    <x v="4"/>
    <n v="50050"/>
    <d v="2017-06-05T00:00:00"/>
    <x v="913"/>
    <x v="0"/>
    <n v="39"/>
    <s v="Above 50,000"/>
    <s v="Average"/>
    <s v="True"/>
    <s v="True"/>
    <s v="Not From Marketing Department"/>
    <n v="891168"/>
    <n v="7532860"/>
    <n v="180"/>
    <n v="97"/>
    <n v="55350.020304568527"/>
    <n v="25843.824817518249"/>
    <n v="79673"/>
    <n v="20"/>
    <n v="50050"/>
    <s v="#SPILL!"/>
    <m/>
  </r>
  <r>
    <n v="1"/>
    <s v="Bruce Henry"/>
    <n v="60"/>
    <s v="M"/>
    <x v="0"/>
    <n v="63430"/>
    <d v="2023-02-21T00:00:00"/>
    <x v="914"/>
    <x v="1"/>
    <n v="59"/>
    <s v="Above 50,000"/>
    <s v="Excellent"/>
    <s v="False"/>
    <s v="True"/>
    <s v=" from Marketing Department"/>
    <n v="966652"/>
    <n v="7532860"/>
    <n v="180"/>
    <n v="97"/>
    <n v="55350.020304568527"/>
    <n v="25843.824817518249"/>
    <n v="79673"/>
    <n v="20"/>
    <n v="63430"/>
    <s v="#SPILL!"/>
    <m/>
  </r>
  <r>
    <n v="1"/>
    <s v="Sharon Hart"/>
    <n v="49"/>
    <s v="M"/>
    <x v="2"/>
    <n v="32835"/>
    <d v="2015-09-12T00:00:00"/>
    <x v="915"/>
    <x v="2"/>
    <n v="35"/>
    <s v="Below 50,000"/>
    <s v="Average"/>
    <s v="False"/>
    <s v="False"/>
    <s v="Not From Marketing Department"/>
    <n v="812618"/>
    <n v="7532860"/>
    <n v="180"/>
    <n v="97"/>
    <n v="55350.020304568527"/>
    <n v="25843.824817518249"/>
    <n v="79673"/>
    <n v="20"/>
    <n v="32835"/>
    <s v="#SPILL!"/>
    <m/>
  </r>
  <r>
    <n v="1"/>
    <s v="Taylor Miranda"/>
    <n v="57"/>
    <s v="F"/>
    <x v="4"/>
    <n v="50143"/>
    <d v="2021-07-05T00:00:00"/>
    <x v="916"/>
    <x v="3"/>
    <n v="41"/>
    <s v="Above 50,000"/>
    <s v="good"/>
    <s v="False"/>
    <s v="True"/>
    <s v="Not From Marketing Department"/>
    <n v="870963"/>
    <n v="7532860"/>
    <n v="180"/>
    <n v="97"/>
    <n v="55350.020304568527"/>
    <n v="25843.824817518249"/>
    <n v="79673"/>
    <n v="20"/>
    <n v="50143"/>
    <s v="#SPILL!"/>
    <m/>
  </r>
  <r>
    <n v="1"/>
    <s v="Theresa Hanson"/>
    <n v="20"/>
    <s v="M"/>
    <x v="0"/>
    <n v="59088"/>
    <d v="2016-02-08T00:00:00"/>
    <x v="917"/>
    <x v="3"/>
    <n v="40"/>
    <s v="Above 50,000"/>
    <s v="good"/>
    <s v="False"/>
    <s v="False"/>
    <s v=" from Marketing Department"/>
    <n v="895639"/>
    <n v="7532860"/>
    <n v="180"/>
    <n v="97"/>
    <n v="55350.020304568527"/>
    <n v="25843.824817518249"/>
    <n v="79673"/>
    <n v="20"/>
    <n v="59088"/>
    <s v="#SPILL!"/>
    <m/>
  </r>
  <r>
    <n v="1"/>
    <s v="Rebecca Brown"/>
    <n v="58"/>
    <s v="M"/>
    <x v="4"/>
    <n v="54820"/>
    <d v="2014-11-30T00:00:00"/>
    <x v="918"/>
    <x v="1"/>
    <n v="43"/>
    <s v="Above 50,000"/>
    <s v="good"/>
    <s v="False"/>
    <s v="True"/>
    <s v="Not From Marketing Department"/>
    <n v="819661"/>
    <n v="7532860"/>
    <n v="180"/>
    <n v="97"/>
    <n v="55350.020304568527"/>
    <n v="25843.824817518249"/>
    <n v="79673"/>
    <n v="20"/>
    <n v="54820"/>
    <s v="#SPILL!"/>
    <m/>
  </r>
  <r>
    <n v="1"/>
    <s v="Cynthia Hess"/>
    <n v="52"/>
    <s v="F"/>
    <x v="1"/>
    <n v="50616"/>
    <d v="2021-10-26T00:00:00"/>
    <x v="919"/>
    <x v="3"/>
    <n v="40"/>
    <s v="Above 50,000"/>
    <s v="good"/>
    <s v="False"/>
    <s v="False"/>
    <s v="Not From Marketing Department"/>
    <n v="830762"/>
    <n v="7532860"/>
    <n v="180"/>
    <n v="97"/>
    <n v="55350.020304568527"/>
    <n v="25843.824817518249"/>
    <n v="79673"/>
    <n v="20"/>
    <n v="50616"/>
    <s v="#SPILL!"/>
    <m/>
  </r>
  <r>
    <n v="1"/>
    <s v="John Floyd"/>
    <n v="50"/>
    <s v="F"/>
    <x v="0"/>
    <n v="66170"/>
    <d v="2019-01-05T00:00:00"/>
    <x v="920"/>
    <x v="0"/>
    <n v="31"/>
    <s v="Above 50,000"/>
    <s v="Average"/>
    <s v="True"/>
    <s v="True"/>
    <s v=" from Marketing Department"/>
    <n v="792270"/>
    <n v="7532860"/>
    <n v="180"/>
    <n v="97"/>
    <n v="55350.020304568527"/>
    <n v="25843.824817518249"/>
    <n v="79673"/>
    <n v="20"/>
    <n v="66170"/>
    <s v="#SPILL!"/>
    <m/>
  </r>
  <r>
    <n v="1"/>
    <s v="Christine Nunez"/>
    <n v="28"/>
    <s v="F"/>
    <x v="0"/>
    <n v="55723"/>
    <d v="2017-05-16T00:00:00"/>
    <x v="921"/>
    <x v="1"/>
    <n v="53"/>
    <s v="Above 50,000"/>
    <s v="Excellent"/>
    <s v="False"/>
    <s v="False"/>
    <s v=" from Marketing Department"/>
    <n v="922152"/>
    <n v="7532860"/>
    <n v="180"/>
    <n v="97"/>
    <n v="55350.020304568527"/>
    <n v="25843.824817518249"/>
    <n v="79673"/>
    <n v="20"/>
    <n v="55723"/>
    <s v="#SPILL!"/>
    <m/>
  </r>
  <r>
    <n v="1"/>
    <s v="Rick Bailey"/>
    <n v="22"/>
    <s v="M"/>
    <x v="0"/>
    <n v="65910"/>
    <d v="2022-12-23T00:00:00"/>
    <x v="922"/>
    <x v="1"/>
    <n v="24"/>
    <s v="Above 50,000"/>
    <s v="Poor"/>
    <s v="False"/>
    <s v="True"/>
    <s v=" from Marketing Department"/>
    <n v="755243"/>
    <n v="7532860"/>
    <n v="180"/>
    <n v="97"/>
    <n v="55350.020304568527"/>
    <n v="25843.824817518249"/>
    <n v="79673"/>
    <n v="20"/>
    <n v="65910"/>
    <s v="#SPILL!"/>
    <m/>
  </r>
  <r>
    <n v="1"/>
    <s v="Jeffrey Thomas"/>
    <n v="56"/>
    <s v="F"/>
    <x v="0"/>
    <n v="35574"/>
    <d v="2017-12-13T00:00:00"/>
    <x v="923"/>
    <x v="1"/>
    <n v="37"/>
    <s v="Below 50,000"/>
    <s v="Average"/>
    <s v="False"/>
    <s v="False"/>
    <s v=" from Marketing Department"/>
    <n v="911210"/>
    <n v="7532860"/>
    <n v="180"/>
    <n v="97"/>
    <n v="55350.020304568527"/>
    <n v="25843.824817518249"/>
    <n v="79673"/>
    <n v="20"/>
    <n v="35574"/>
    <s v="#SPILL!"/>
    <m/>
  </r>
  <r>
    <n v="1"/>
    <s v="Jacob Huynh"/>
    <n v="55"/>
    <s v="M"/>
    <x v="2"/>
    <n v="52444"/>
    <d v="2018-01-08T00:00:00"/>
    <x v="924"/>
    <x v="2"/>
    <n v="39"/>
    <s v="Above 50,000"/>
    <s v="Average"/>
    <s v="False"/>
    <s v="False"/>
    <s v="Not From Marketing Department"/>
    <n v="769636"/>
    <n v="7532860"/>
    <n v="180"/>
    <n v="97"/>
    <n v="55350.020304568527"/>
    <n v="25843.824817518249"/>
    <n v="79673"/>
    <n v="20"/>
    <n v="52444"/>
    <s v="#SPILL!"/>
    <m/>
  </r>
  <r>
    <n v="1"/>
    <s v="Amy Lee"/>
    <n v="44"/>
    <s v="F"/>
    <x v="3"/>
    <n v="72638"/>
    <d v="2016-11-09T00:00:00"/>
    <x v="925"/>
    <x v="1"/>
    <n v="24"/>
    <s v="Above 50,000"/>
    <s v="Poor"/>
    <s v="False"/>
    <s v="True"/>
    <s v="Not From Marketing Department"/>
    <n v="717193"/>
    <n v="7532860"/>
    <n v="180"/>
    <n v="97"/>
    <n v="55350.020304568527"/>
    <n v="25843.824817518249"/>
    <n v="79673"/>
    <n v="20"/>
    <n v="72638"/>
    <s v="#SPILL!"/>
    <m/>
  </r>
  <r>
    <n v="1"/>
    <s v="Elizabeth Stephens"/>
    <n v="55"/>
    <s v="F"/>
    <x v="1"/>
    <n v="73829"/>
    <d v="2023-03-06T00:00:00"/>
    <x v="926"/>
    <x v="3"/>
    <n v="23"/>
    <s v="Above 50,000"/>
    <s v="Poor"/>
    <s v="False"/>
    <s v="True"/>
    <s v="Not From Marketing Department"/>
    <n v="783781"/>
    <n v="7532860"/>
    <n v="180"/>
    <n v="97"/>
    <n v="55350.020304568527"/>
    <n v="25843.824817518249"/>
    <n v="79673"/>
    <n v="20"/>
    <n v="73829"/>
    <s v="#SPILL!"/>
    <m/>
  </r>
  <r>
    <n v="1"/>
    <s v="Yvette Burns"/>
    <n v="36"/>
    <s v="M"/>
    <x v="1"/>
    <n v="61164"/>
    <d v="2023-09-10T00:00:00"/>
    <x v="927"/>
    <x v="3"/>
    <n v="27"/>
    <s v="Above 50,000"/>
    <s v="Poor"/>
    <s v="False"/>
    <s v="True"/>
    <s v="Not From Marketing Department"/>
    <n v="783175"/>
    <n v="7532860"/>
    <n v="180"/>
    <n v="97"/>
    <n v="55350.020304568527"/>
    <n v="25843.824817518249"/>
    <n v="79673"/>
    <n v="20"/>
    <n v="61164"/>
    <s v="#SPILL!"/>
    <m/>
  </r>
  <r>
    <n v="1"/>
    <s v="Edward Holmes"/>
    <n v="29"/>
    <s v="M"/>
    <x v="2"/>
    <n v="79722"/>
    <d v="2017-04-24T00:00:00"/>
    <x v="928"/>
    <x v="0"/>
    <n v="39"/>
    <s v="Above 50,000"/>
    <s v="Average"/>
    <s v="False"/>
    <s v="True"/>
    <s v="Not From Marketing Department"/>
    <n v="731609"/>
    <n v="7532860"/>
    <n v="180"/>
    <n v="97"/>
    <n v="55350.020304568527"/>
    <n v="25843.824817518249"/>
    <n v="79673"/>
    <n v="20"/>
    <n v="79722"/>
    <s v="#SPILL!"/>
    <m/>
  </r>
  <r>
    <n v="1"/>
    <s v="Stephen Ramos"/>
    <n v="38"/>
    <s v="F"/>
    <x v="4"/>
    <n v="59076"/>
    <d v="2022-12-12T00:00:00"/>
    <x v="929"/>
    <x v="2"/>
    <n v="51"/>
    <s v="Above 50,000"/>
    <s v="Excellent"/>
    <s v="False"/>
    <s v="True"/>
    <s v="Not From Marketing Department"/>
    <n v="637619"/>
    <n v="7532860"/>
    <n v="180"/>
    <n v="97"/>
    <n v="55350.020304568527"/>
    <n v="25843.824817518249"/>
    <n v="79673"/>
    <n v="20"/>
    <n v="59076"/>
    <s v="#SPILL!"/>
    <m/>
  </r>
  <r>
    <n v="1"/>
    <s v="Gregory White"/>
    <n v="45"/>
    <s v="F"/>
    <x v="3"/>
    <n v="69315"/>
    <d v="2018-05-13T00:00:00"/>
    <x v="930"/>
    <x v="3"/>
    <n v="20"/>
    <s v="Above 50,000"/>
    <s v="Poor"/>
    <s v="False"/>
    <s v="True"/>
    <s v="Not From Marketing Department"/>
    <n v="713446"/>
    <n v="7532860"/>
    <n v="180"/>
    <n v="97"/>
    <n v="55350.020304568527"/>
    <n v="25843.824817518249"/>
    <n v="79673"/>
    <n v="20"/>
    <n v="69315"/>
    <s v="#SPILL!"/>
    <m/>
  </r>
  <r>
    <n v="1"/>
    <s v="Rick Pham"/>
    <n v="36"/>
    <s v="M"/>
    <x v="1"/>
    <n v="45009"/>
    <d v="2022-12-21T00:00:00"/>
    <x v="931"/>
    <x v="1"/>
    <n v="39"/>
    <s v="Below 50,000"/>
    <s v="Average"/>
    <s v="False"/>
    <s v="False"/>
    <s v="Not From Marketing Department"/>
    <n v="760272"/>
    <n v="7532860"/>
    <n v="180"/>
    <n v="97"/>
    <n v="55350.020304568527"/>
    <n v="25843.824817518249"/>
    <n v="79673"/>
    <n v="20"/>
    <n v="45009"/>
    <s v="#SPILL!"/>
    <m/>
  </r>
  <r>
    <n v="1"/>
    <s v="Jared Hester"/>
    <n v="52"/>
    <s v="F"/>
    <x v="1"/>
    <n v="66142"/>
    <d v="2015-09-27T00:00:00"/>
    <x v="932"/>
    <x v="0"/>
    <n v="31"/>
    <s v="Above 50,000"/>
    <s v="Average"/>
    <s v="True"/>
    <s v="True"/>
    <s v="Not From Marketing Department"/>
    <n v="701781"/>
    <n v="7532860"/>
    <n v="180"/>
    <n v="97"/>
    <n v="55350.020304568527"/>
    <n v="25843.824817518249"/>
    <n v="79673"/>
    <n v="20"/>
    <n v="66142"/>
    <s v="#SPILL!"/>
    <m/>
  </r>
  <r>
    <n v="1"/>
    <s v="Leslie Johnston"/>
    <n v="36"/>
    <s v="F"/>
    <x v="1"/>
    <n v="50068"/>
    <d v="2016-06-22T00:00:00"/>
    <x v="933"/>
    <x v="2"/>
    <n v="22"/>
    <s v="Above 50,000"/>
    <s v="Poor"/>
    <s v="False"/>
    <s v="False"/>
    <s v="Not From Marketing Department"/>
    <n v="717101"/>
    <n v="7532860"/>
    <n v="180"/>
    <n v="97"/>
    <n v="55350.020304568527"/>
    <n v="25843.824817518249"/>
    <n v="79673"/>
    <n v="20"/>
    <n v="50068"/>
    <s v="#SPILL!"/>
    <m/>
  </r>
  <r>
    <n v="1"/>
    <s v="Roy Orr"/>
    <n v="21"/>
    <s v="M"/>
    <x v="0"/>
    <n v="72843"/>
    <d v="2023-12-19T00:00:00"/>
    <x v="934"/>
    <x v="1"/>
    <n v="35"/>
    <s v="Above 50,000"/>
    <s v="Average"/>
    <s v="False"/>
    <s v="True"/>
    <s v=" from Marketing Department"/>
    <n v="674238"/>
    <n v="7532860"/>
    <n v="180"/>
    <n v="97"/>
    <n v="55350.020304568527"/>
    <n v="25843.824817518249"/>
    <n v="79673"/>
    <n v="20"/>
    <n v="72843"/>
    <s v="#SPILL!"/>
    <m/>
  </r>
  <r>
    <n v="1"/>
    <s v="Connor Fleming"/>
    <n v="51"/>
    <s v="M"/>
    <x v="1"/>
    <n v="52944"/>
    <d v="2019-05-16T00:00:00"/>
    <x v="935"/>
    <x v="3"/>
    <n v="28"/>
    <s v="Above 50,000"/>
    <s v="Poor"/>
    <s v="False"/>
    <s v="False"/>
    <s v="Not From Marketing Department"/>
    <n v="703792"/>
    <n v="7532860"/>
    <n v="180"/>
    <n v="97"/>
    <n v="55350.020304568527"/>
    <n v="25843.824817518249"/>
    <n v="79673"/>
    <n v="20"/>
    <n v="52944"/>
    <s v="#SPILL!"/>
    <m/>
  </r>
  <r>
    <n v="1"/>
    <s v="Patrick Henderson Jr."/>
    <n v="37"/>
    <s v="M"/>
    <x v="3"/>
    <n v="58092"/>
    <d v="2019-09-05T00:00:00"/>
    <x v="936"/>
    <x v="0"/>
    <n v="59"/>
    <s v="Above 50,000"/>
    <s v="Excellent"/>
    <s v="True"/>
    <s v="False"/>
    <s v="Not From Marketing Department"/>
    <n v="723480"/>
    <n v="7532860"/>
    <n v="180"/>
    <n v="97"/>
    <n v="55350.020304568527"/>
    <n v="25843.824817518249"/>
    <n v="79673"/>
    <n v="20"/>
    <n v="58092"/>
    <s v="#SPILL!"/>
    <m/>
  </r>
  <r>
    <n v="1"/>
    <s v="Jeffrey Davis"/>
    <n v="23"/>
    <s v="M"/>
    <x v="2"/>
    <n v="68649"/>
    <d v="2023-12-20T00:00:00"/>
    <x v="937"/>
    <x v="3"/>
    <n v="37"/>
    <s v="Above 50,000"/>
    <s v="Average"/>
    <s v="False"/>
    <s v="True"/>
    <s v="Not From Marketing Department"/>
    <n v="724232"/>
    <n v="7532860"/>
    <n v="180"/>
    <n v="97"/>
    <n v="55350.020304568527"/>
    <n v="25843.824817518249"/>
    <n v="79673"/>
    <n v="20"/>
    <n v="68649"/>
    <s v="#SPILL!"/>
    <m/>
  </r>
  <r>
    <n v="1"/>
    <s v="Mrs. Lisa Gallegos MD"/>
    <n v="37"/>
    <s v="F"/>
    <x v="0"/>
    <n v="70583"/>
    <d v="2019-01-17T00:00:00"/>
    <x v="938"/>
    <x v="1"/>
    <n v="54"/>
    <s v="Above 50,000"/>
    <s v="Excellent"/>
    <s v="False"/>
    <s v="True"/>
    <s v=" from Marketing Department"/>
    <n v="686515"/>
    <n v="7532860"/>
    <n v="180"/>
    <n v="97"/>
    <n v="55350.020304568527"/>
    <n v="25843.824817518249"/>
    <n v="79673"/>
    <n v="20"/>
    <n v="70583"/>
    <s v="#SPILL!"/>
    <m/>
  </r>
  <r>
    <n v="1"/>
    <s v="David Wilson"/>
    <n v="40"/>
    <s v="M"/>
    <x v="4"/>
    <n v="48800"/>
    <d v="2024-02-12T00:00:00"/>
    <x v="939"/>
    <x v="3"/>
    <n v="21"/>
    <s v="Below 50,000"/>
    <s v="Poor"/>
    <s v="False"/>
    <s v="True"/>
    <s v="Not From Marketing Department"/>
    <n v="564642"/>
    <n v="7532860"/>
    <n v="180"/>
    <n v="97"/>
    <n v="55350.020304568527"/>
    <n v="25843.824817518249"/>
    <n v="79673"/>
    <n v="20"/>
    <n v="48800"/>
    <s v="#SPILL!"/>
    <m/>
  </r>
  <r>
    <n v="1"/>
    <s v="Joshua King"/>
    <n v="52"/>
    <s v="M"/>
    <x v="3"/>
    <n v="64155"/>
    <d v="2021-05-28T00:00:00"/>
    <x v="940"/>
    <x v="2"/>
    <n v="44"/>
    <s v="Above 50,000"/>
    <s v="good"/>
    <s v="False"/>
    <s v="True"/>
    <s v="Not From Marketing Department"/>
    <n v="689923"/>
    <n v="7532860"/>
    <n v="180"/>
    <n v="97"/>
    <n v="55350.020304568527"/>
    <n v="25843.824817518249"/>
    <n v="79673"/>
    <n v="20"/>
    <n v="64155"/>
    <s v="#SPILL!"/>
    <m/>
  </r>
  <r>
    <n v="1"/>
    <s v="Megan Savage"/>
    <n v="47"/>
    <s v="M"/>
    <x v="4"/>
    <n v="41052"/>
    <d v="2023-03-27T00:00:00"/>
    <x v="941"/>
    <x v="2"/>
    <n v="25"/>
    <s v="Below 50,000"/>
    <s v="Poor"/>
    <s v="False"/>
    <s v="True"/>
    <s v="Not From Marketing Department"/>
    <n v="711923"/>
    <n v="7532860"/>
    <n v="180"/>
    <n v="97"/>
    <n v="55350.020304568527"/>
    <n v="25843.824817518249"/>
    <n v="79673"/>
    <n v="20"/>
    <n v="41052"/>
    <s v="#SPILL!"/>
    <m/>
  </r>
  <r>
    <n v="1"/>
    <s v="Troy Lang"/>
    <n v="34"/>
    <s v="M"/>
    <x v="3"/>
    <n v="38083"/>
    <d v="2018-11-30T00:00:00"/>
    <x v="942"/>
    <x v="2"/>
    <n v="49"/>
    <s v="Below 50,000"/>
    <s v="good"/>
    <s v="False"/>
    <s v="False"/>
    <s v="Not From Marketing Department"/>
    <n v="703562"/>
    <n v="7532860"/>
    <n v="180"/>
    <n v="97"/>
    <n v="55350.020304568527"/>
    <n v="25843.824817518249"/>
    <n v="79673"/>
    <n v="20"/>
    <n v="38083"/>
    <s v="#SPILL!"/>
    <m/>
  </r>
  <r>
    <n v="1"/>
    <s v="Brittany Rhodes"/>
    <n v="21"/>
    <s v="M"/>
    <x v="3"/>
    <n v="38843"/>
    <d v="2022-03-28T00:00:00"/>
    <x v="943"/>
    <x v="3"/>
    <n v="60"/>
    <s v="Below 50,000"/>
    <s v="Excellent"/>
    <s v="False"/>
    <s v="False"/>
    <s v="Not From Marketing Department"/>
    <n v="675996"/>
    <n v="7532860"/>
    <n v="180"/>
    <n v="97"/>
    <n v="55350.020304568527"/>
    <n v="25843.824817518249"/>
    <n v="79673"/>
    <n v="20"/>
    <n v="38843"/>
    <s v="#SPILL!"/>
    <m/>
  </r>
  <r>
    <n v="1"/>
    <s v="Nicholas Webb"/>
    <n v="20"/>
    <s v="M"/>
    <x v="4"/>
    <n v="59633"/>
    <d v="2017-02-15T00:00:00"/>
    <x v="944"/>
    <x v="1"/>
    <n v="29"/>
    <s v="Above 50,000"/>
    <s v="Poor"/>
    <s v="False"/>
    <s v="True"/>
    <s v="Not From Marketing Department"/>
    <n v="721995"/>
    <n v="7532860"/>
    <n v="180"/>
    <n v="97"/>
    <n v="55350.020304568527"/>
    <n v="25843.824817518249"/>
    <n v="79673"/>
    <n v="20"/>
    <n v="59633"/>
    <s v="#SPILL!"/>
    <m/>
  </r>
  <r>
    <n v="1"/>
    <s v="Christopher Carlson"/>
    <n v="22"/>
    <s v="M"/>
    <x v="3"/>
    <n v="66154"/>
    <d v="2021-12-24T00:00:00"/>
    <x v="945"/>
    <x v="1"/>
    <n v="49"/>
    <s v="Above 50,000"/>
    <s v="good"/>
    <s v="False"/>
    <s v="True"/>
    <s v="Not From Marketing Department"/>
    <n v="693552"/>
    <n v="7532860"/>
    <n v="180"/>
    <n v="97"/>
    <n v="55350.020304568527"/>
    <n v="25843.824817518249"/>
    <n v="79673"/>
    <n v="20"/>
    <n v="66154"/>
    <s v="#SPILL!"/>
    <m/>
  </r>
  <r>
    <n v="1"/>
    <s v="Maria Doyle"/>
    <n v="29"/>
    <s v="M"/>
    <x v="1"/>
    <n v="36564"/>
    <d v="2015-12-07T00:00:00"/>
    <x v="946"/>
    <x v="0"/>
    <n v="24"/>
    <s v="Below 50,000"/>
    <s v="Poor"/>
    <s v="True"/>
    <s v="False"/>
    <s v="Not From Marketing Department"/>
    <n v="607275"/>
    <n v="7532860"/>
    <n v="180"/>
    <n v="97"/>
    <n v="55350.020304568527"/>
    <n v="25843.824817518249"/>
    <n v="79673"/>
    <n v="20"/>
    <n v="36564"/>
    <s v="#SPILL!"/>
    <m/>
  </r>
  <r>
    <n v="1"/>
    <s v="David West"/>
    <n v="29"/>
    <s v="M"/>
    <x v="1"/>
    <n v="52178"/>
    <d v="2016-10-15T00:00:00"/>
    <x v="947"/>
    <x v="1"/>
    <n v="49"/>
    <s v="Above 50,000"/>
    <s v="good"/>
    <s v="False"/>
    <s v="False"/>
    <s v="Not From Marketing Department"/>
    <n v="636518"/>
    <n v="7532860"/>
    <n v="180"/>
    <n v="97"/>
    <n v="55350.020304568527"/>
    <n v="25843.824817518249"/>
    <n v="79673"/>
    <n v="20"/>
    <n v="52178"/>
    <s v="#SPILL!"/>
    <m/>
  </r>
  <r>
    <n v="1"/>
    <s v="Charles Macias"/>
    <n v="35"/>
    <s v="M"/>
    <x v="2"/>
    <n v="56074"/>
    <d v="2017-09-09T00:00:00"/>
    <x v="948"/>
    <x v="0"/>
    <n v="42"/>
    <s v="Above 50,000"/>
    <s v="good"/>
    <s v="True"/>
    <s v="False"/>
    <s v="Not From Marketing Department"/>
    <n v="615908"/>
    <n v="7532860"/>
    <n v="180"/>
    <n v="97"/>
    <n v="55350.020304568527"/>
    <n v="25843.824817518249"/>
    <n v="79673"/>
    <n v="20"/>
    <n v="56074"/>
    <s v="#SPILL!"/>
    <m/>
  </r>
  <r>
    <n v="1"/>
    <s v="Susan Davis"/>
    <n v="38"/>
    <s v="F"/>
    <x v="0"/>
    <n v="61813"/>
    <d v="2016-06-13T00:00:00"/>
    <x v="949"/>
    <x v="1"/>
    <n v="44"/>
    <s v="Above 50,000"/>
    <s v="good"/>
    <s v="False"/>
    <s v="True"/>
    <s v=" from Marketing Department"/>
    <n v="555640"/>
    <n v="7532860"/>
    <n v="180"/>
    <n v="97"/>
    <n v="55350.020304568527"/>
    <n v="25843.824817518249"/>
    <n v="79673"/>
    <n v="20"/>
    <n v="61813"/>
    <s v="#SPILL!"/>
    <m/>
  </r>
  <r>
    <n v="1"/>
    <s v="Rodney Olsen"/>
    <n v="43"/>
    <s v="M"/>
    <x v="4"/>
    <n v="38046"/>
    <d v="2020-07-19T00:00:00"/>
    <x v="950"/>
    <x v="2"/>
    <n v="37"/>
    <s v="Below 50,000"/>
    <s v="Average"/>
    <s v="False"/>
    <s v="True"/>
    <s v="Not From Marketing Department"/>
    <n v="623213"/>
    <n v="7532860"/>
    <n v="180"/>
    <n v="97"/>
    <n v="55350.020304568527"/>
    <n v="25843.824817518249"/>
    <n v="79673"/>
    <n v="20"/>
    <n v="38046"/>
    <s v="#SPILL!"/>
    <m/>
  </r>
  <r>
    <n v="1"/>
    <s v="Anna Moore"/>
    <n v="59"/>
    <s v="F"/>
    <x v="2"/>
    <n v="63952"/>
    <d v="2020-11-11T00:00:00"/>
    <x v="951"/>
    <x v="0"/>
    <n v="37"/>
    <s v="Above 50,000"/>
    <s v="Average"/>
    <s v="True"/>
    <s v="True"/>
    <s v="Not From Marketing Department"/>
    <n v="518765"/>
    <n v="7532860"/>
    <n v="180"/>
    <n v="97"/>
    <n v="55350.020304568527"/>
    <n v="25843.824817518249"/>
    <n v="79673"/>
    <n v="20"/>
    <n v="63952"/>
    <s v="#SPILL!"/>
    <m/>
  </r>
  <r>
    <n v="1"/>
    <s v="Elizabeth Lawrence"/>
    <n v="34"/>
    <s v="F"/>
    <x v="0"/>
    <n v="78732"/>
    <d v="2017-07-23T00:00:00"/>
    <x v="952"/>
    <x v="1"/>
    <n v="42"/>
    <s v="Above 50,000"/>
    <s v="good"/>
    <s v="False"/>
    <s v="True"/>
    <s v=" from Marketing Department"/>
    <n v="503583"/>
    <n v="7532860"/>
    <n v="180"/>
    <n v="97"/>
    <n v="55350.020304568527"/>
    <n v="25843.824817518249"/>
    <n v="79673"/>
    <n v="20"/>
    <n v="78732"/>
    <s v="#SPILL!"/>
    <m/>
  </r>
  <r>
    <n v="1"/>
    <s v="Morgan Osborne"/>
    <n v="31"/>
    <s v="M"/>
    <x v="1"/>
    <n v="76762"/>
    <d v="2021-12-08T00:00:00"/>
    <x v="953"/>
    <x v="2"/>
    <n v="29"/>
    <s v="Above 50,000"/>
    <s v="Poor"/>
    <s v="False"/>
    <s v="True"/>
    <s v="Not From Marketing Department"/>
    <n v="477846"/>
    <n v="7532860"/>
    <n v="180"/>
    <n v="97"/>
    <n v="55350.020304568527"/>
    <n v="25843.824817518249"/>
    <n v="79673"/>
    <n v="20"/>
    <n v="76762"/>
    <s v="#SPILL!"/>
    <m/>
  </r>
  <r>
    <n v="1"/>
    <s v="Maria Yates"/>
    <n v="31"/>
    <s v="F"/>
    <x v="0"/>
    <n v="75719"/>
    <d v="2021-06-16T00:00:00"/>
    <x v="22"/>
    <x v="3"/>
    <n v="36"/>
    <s v="Above 50,000"/>
    <s v="Average"/>
    <s v="False"/>
    <s v="True"/>
    <s v=" from Marketing Department"/>
    <n v="580547"/>
    <n v="7532860"/>
    <n v="180"/>
    <n v="97"/>
    <n v="55350.020304568527"/>
    <n v="25843.824817518249"/>
    <n v="79673"/>
    <n v="20"/>
    <n v="75719"/>
    <s v="#SPILL!"/>
    <m/>
  </r>
  <r>
    <n v="1"/>
    <s v="Nathan Schmitt"/>
    <n v="36"/>
    <s v="F"/>
    <x v="2"/>
    <n v="61318"/>
    <d v="2014-11-20T00:00:00"/>
    <x v="954"/>
    <x v="2"/>
    <n v="44"/>
    <s v="Above 50,000"/>
    <s v="good"/>
    <s v="False"/>
    <s v="True"/>
    <s v="Not From Marketing Department"/>
    <n v="499679"/>
    <n v="7532860"/>
    <n v="180"/>
    <n v="97"/>
    <n v="55350.020304568527"/>
    <n v="25843.824817518249"/>
    <n v="79673"/>
    <n v="20"/>
    <n v="61318"/>
    <s v="#SPILL!"/>
    <m/>
  </r>
  <r>
    <n v="1"/>
    <s v="Jennifer Wilson"/>
    <n v="23"/>
    <s v="F"/>
    <x v="4"/>
    <n v="55081"/>
    <d v="2015-05-15T00:00:00"/>
    <x v="955"/>
    <x v="0"/>
    <n v="33"/>
    <s v="Above 50,000"/>
    <s v="Average"/>
    <s v="True"/>
    <s v="True"/>
    <s v="Not From Marketing Department"/>
    <n v="481238"/>
    <n v="7532860"/>
    <n v="180"/>
    <n v="97"/>
    <n v="55350.020304568527"/>
    <n v="25843.824817518249"/>
    <n v="79673"/>
    <n v="20"/>
    <n v="55081"/>
    <s v="#SPILL!"/>
    <m/>
  </r>
  <r>
    <n v="1"/>
    <s v="Zachary Hall"/>
    <n v="24"/>
    <s v="M"/>
    <x v="0"/>
    <n v="33587"/>
    <d v="2021-06-05T00:00:00"/>
    <x v="956"/>
    <x v="0"/>
    <n v="43"/>
    <s v="Below 50,000"/>
    <s v="good"/>
    <s v="True"/>
    <s v="False"/>
    <s v=" from Marketing Department"/>
    <n v="474594"/>
    <n v="7532860"/>
    <n v="180"/>
    <n v="97"/>
    <n v="55350.020304568527"/>
    <n v="25843.824817518249"/>
    <n v="79673"/>
    <n v="20"/>
    <n v="33587"/>
    <s v="#SPILL!"/>
    <m/>
  </r>
  <r>
    <n v="1"/>
    <s v="Mr. Gary Smith"/>
    <n v="53"/>
    <s v="F"/>
    <x v="0"/>
    <n v="48334"/>
    <d v="2015-08-07T00:00:00"/>
    <x v="957"/>
    <x v="3"/>
    <n v="25"/>
    <s v="Below 50,000"/>
    <s v="Poor"/>
    <s v="False"/>
    <s v="False"/>
    <s v=" from Marketing Department"/>
    <n v="477638"/>
    <n v="7532860"/>
    <n v="180"/>
    <n v="97"/>
    <n v="55350.020304568527"/>
    <n v="25843.824817518249"/>
    <n v="79673"/>
    <n v="20"/>
    <n v="48334"/>
    <s v="#SPILL!"/>
    <m/>
  </r>
  <r>
    <n v="1"/>
    <s v="Max Wood"/>
    <n v="29"/>
    <s v="M"/>
    <x v="4"/>
    <n v="68714"/>
    <d v="2019-01-11T00:00:00"/>
    <x v="958"/>
    <x v="0"/>
    <n v="23"/>
    <s v="Above 50,000"/>
    <s v="Poor"/>
    <s v="True"/>
    <s v="True"/>
    <s v="Not From Marketing Department"/>
    <n v="483232"/>
    <n v="7532860"/>
    <n v="180"/>
    <n v="97"/>
    <n v="55350.020304568527"/>
    <n v="25843.824817518249"/>
    <n v="79673"/>
    <n v="20"/>
    <n v="68714"/>
    <s v="#SPILL!"/>
    <m/>
  </r>
  <r>
    <n v="1"/>
    <s v="Michael Mata"/>
    <n v="23"/>
    <s v="F"/>
    <x v="0"/>
    <n v="78017"/>
    <d v="2023-12-13T00:00:00"/>
    <x v="959"/>
    <x v="1"/>
    <n v="34"/>
    <s v="Above 50,000"/>
    <s v="Average"/>
    <s v="False"/>
    <s v="True"/>
    <s v=" from Marketing Department"/>
    <n v="541068"/>
    <n v="7532860"/>
    <n v="180"/>
    <n v="97"/>
    <n v="55350.020304568527"/>
    <n v="25843.824817518249"/>
    <n v="79673"/>
    <n v="20"/>
    <n v="78017"/>
    <s v="#SPILL!"/>
    <m/>
  </r>
  <r>
    <n v="1"/>
    <s v="James Costa"/>
    <n v="40"/>
    <s v="F"/>
    <x v="3"/>
    <n v="67702"/>
    <d v="2024-06-17T00:00:00"/>
    <x v="960"/>
    <x v="1"/>
    <n v="35"/>
    <s v="Above 50,000"/>
    <s v="Average"/>
    <s v="False"/>
    <s v="True"/>
    <s v="Not From Marketing Department"/>
    <n v="506137"/>
    <n v="7532860"/>
    <n v="180"/>
    <n v="97"/>
    <n v="55350.020304568527"/>
    <n v="25843.824817518249"/>
    <n v="79673"/>
    <n v="20"/>
    <n v="67702"/>
    <s v="#SPILL!"/>
    <m/>
  </r>
  <r>
    <n v="1"/>
    <s v="Christina Lopez"/>
    <n v="31"/>
    <s v="M"/>
    <x v="0"/>
    <n v="31691"/>
    <d v="2023-09-11T00:00:00"/>
    <x v="961"/>
    <x v="0"/>
    <n v="42"/>
    <s v="Below 50,000"/>
    <s v="good"/>
    <s v="True"/>
    <s v="False"/>
    <s v=" from Marketing Department"/>
    <n v="493958"/>
    <n v="7532860"/>
    <n v="180"/>
    <n v="97"/>
    <n v="55350.020304568527"/>
    <n v="25843.824817518249"/>
    <n v="79673"/>
    <n v="20"/>
    <n v="31691"/>
    <s v="#SPILL!"/>
    <m/>
  </r>
  <r>
    <n v="1"/>
    <s v="William Phillips PhD"/>
    <n v="47"/>
    <s v="M"/>
    <x v="4"/>
    <n v="60755"/>
    <d v="2018-05-17T00:00:00"/>
    <x v="962"/>
    <x v="1"/>
    <n v="55"/>
    <s v="Above 50,000"/>
    <s v="Excellent"/>
    <s v="False"/>
    <s v="True"/>
    <s v="Not From Marketing Department"/>
    <n v="468547"/>
    <n v="7532860"/>
    <n v="180"/>
    <n v="97"/>
    <n v="55350.020304568527"/>
    <n v="25843.824817518249"/>
    <n v="79673"/>
    <n v="20"/>
    <n v="60755"/>
    <s v="#SPILL!"/>
    <m/>
  </r>
  <r>
    <n v="1"/>
    <s v="Carlos Hernandez"/>
    <n v="42"/>
    <s v="M"/>
    <x v="4"/>
    <n v="74521"/>
    <d v="2023-02-12T00:00:00"/>
    <x v="963"/>
    <x v="2"/>
    <n v="46"/>
    <s v="Above 50,000"/>
    <s v="good"/>
    <s v="False"/>
    <s v="True"/>
    <s v="Not From Marketing Department"/>
    <n v="545314"/>
    <n v="7532860"/>
    <n v="180"/>
    <n v="97"/>
    <n v="55350.020304568527"/>
    <n v="25843.824817518249"/>
    <n v="79673"/>
    <n v="20"/>
    <n v="74521"/>
    <s v="#SPILL!"/>
    <m/>
  </r>
  <r>
    <n v="1"/>
    <s v="Emily Gilbert"/>
    <n v="54"/>
    <s v="M"/>
    <x v="2"/>
    <n v="64049"/>
    <d v="2024-03-19T00:00:00"/>
    <x v="964"/>
    <x v="0"/>
    <n v="31"/>
    <s v="Above 50,000"/>
    <s v="Average"/>
    <s v="True"/>
    <s v="True"/>
    <s v="Not From Marketing Department"/>
    <n v="442739"/>
    <n v="7532860"/>
    <n v="180"/>
    <n v="97"/>
    <n v="55350.020304568527"/>
    <n v="25843.824817518249"/>
    <n v="79673"/>
    <n v="20"/>
    <n v="64049"/>
    <s v="#SPILL!"/>
    <m/>
  </r>
  <r>
    <n v="1"/>
    <s v="Nathan Perez"/>
    <n v="56"/>
    <s v="M"/>
    <x v="3"/>
    <n v="62485"/>
    <d v="2018-09-16T00:00:00"/>
    <x v="965"/>
    <x v="1"/>
    <n v="29"/>
    <s v="Above 50,000"/>
    <s v="Poor"/>
    <s v="False"/>
    <s v="True"/>
    <s v="Not From Marketing Department"/>
    <n v="450499"/>
    <n v="7532860"/>
    <n v="180"/>
    <n v="97"/>
    <n v="55350.020304568527"/>
    <n v="25843.824817518249"/>
    <n v="79673"/>
    <n v="20"/>
    <n v="62485"/>
    <s v="#SPILL!"/>
    <m/>
  </r>
  <r>
    <n v="1"/>
    <s v="Amy Cummings"/>
    <n v="44"/>
    <s v="M"/>
    <x v="2"/>
    <n v="66215"/>
    <d v="2017-10-26T00:00:00"/>
    <x v="966"/>
    <x v="0"/>
    <n v="44"/>
    <s v="Above 50,000"/>
    <s v="good"/>
    <s v="True"/>
    <s v="True"/>
    <s v="Not From Marketing Department"/>
    <n v="399275"/>
    <n v="7532860"/>
    <n v="180"/>
    <n v="97"/>
    <n v="55350.020304568527"/>
    <n v="25843.824817518249"/>
    <n v="79673"/>
    <n v="20"/>
    <n v="66215"/>
    <s v="#SPILL!"/>
    <m/>
  </r>
  <r>
    <n v="1"/>
    <s v="Gerald Santana"/>
    <n v="43"/>
    <s v="M"/>
    <x v="1"/>
    <n v="58684"/>
    <d v="2018-09-26T00:00:00"/>
    <x v="967"/>
    <x v="2"/>
    <n v="52"/>
    <s v="Above 50,000"/>
    <s v="Excellent"/>
    <s v="False"/>
    <s v="False"/>
    <s v="Not From Marketing Department"/>
    <n v="420615"/>
    <n v="7532860"/>
    <n v="180"/>
    <n v="97"/>
    <n v="55350.020304568527"/>
    <n v="25843.824817518249"/>
    <n v="79673"/>
    <n v="20"/>
    <n v="58684"/>
    <s v="#SPILL!"/>
    <m/>
  </r>
  <r>
    <n v="1"/>
    <s v="Shelby Brewer"/>
    <n v="48"/>
    <s v="M"/>
    <x v="2"/>
    <n v="61324"/>
    <d v="2017-10-16T00:00:00"/>
    <x v="968"/>
    <x v="1"/>
    <n v="56"/>
    <s v="Above 50,000"/>
    <s v="Excellent"/>
    <s v="False"/>
    <s v="True"/>
    <s v="Not From Marketing Department"/>
    <n v="318945"/>
    <n v="7532860"/>
    <n v="180"/>
    <n v="97"/>
    <n v="55350.020304568527"/>
    <n v="25843.824817518249"/>
    <n v="79673"/>
    <n v="20"/>
    <n v="61324"/>
    <s v="#SPILL!"/>
    <m/>
  </r>
  <r>
    <n v="1"/>
    <s v="Robert Key"/>
    <n v="27"/>
    <s v="M"/>
    <x v="2"/>
    <n v="42178"/>
    <d v="2020-06-21T00:00:00"/>
    <x v="969"/>
    <x v="2"/>
    <n v="27"/>
    <s v="Below 50,000"/>
    <s v="Poor"/>
    <s v="False"/>
    <s v="False"/>
    <s v="Not From Marketing Department"/>
    <n v="298349"/>
    <n v="7532860"/>
    <n v="180"/>
    <n v="97"/>
    <n v="55350.020304568527"/>
    <n v="25843.824817518249"/>
    <n v="79673"/>
    <n v="20"/>
    <n v="42178"/>
    <s v="#SPILL!"/>
    <m/>
  </r>
  <r>
    <n v="1"/>
    <s v="Gloria Drake"/>
    <n v="57"/>
    <s v="M"/>
    <x v="2"/>
    <n v="42511"/>
    <d v="2021-11-04T00:00:00"/>
    <x v="970"/>
    <x v="0"/>
    <n v="32"/>
    <s v="Below 50,000"/>
    <s v="Average"/>
    <s v="True"/>
    <s v="False"/>
    <s v="Not From Marketing Department"/>
    <n v="241914"/>
    <n v="7532860"/>
    <n v="180"/>
    <n v="97"/>
    <n v="55350.020304568527"/>
    <n v="25843.824817518249"/>
    <n v="79673"/>
    <n v="20"/>
    <n v="42511"/>
    <s v="#SPILL!"/>
    <m/>
  </r>
  <r>
    <n v="1"/>
    <s v="Sharon Stewart"/>
    <n v="41"/>
    <s v="F"/>
    <x v="0"/>
    <n v="32117"/>
    <d v="2016-04-11T00:00:00"/>
    <x v="971"/>
    <x v="0"/>
    <n v="51"/>
    <s v="Below 50,000"/>
    <s v="Excellent"/>
    <s v="True"/>
    <s v="False"/>
    <s v=" from Marketing Department"/>
    <n v="204623"/>
    <n v="7532860"/>
    <n v="180"/>
    <n v="97"/>
    <n v="55350.020304568527"/>
    <n v="25843.824817518249"/>
    <n v="79673"/>
    <n v="20"/>
    <n v="32117"/>
    <s v="#SPILL!"/>
    <m/>
  </r>
  <r>
    <n v="1"/>
    <s v="Jill Mendoza"/>
    <n v="45"/>
    <s v="M"/>
    <x v="0"/>
    <n v="53797"/>
    <d v="2022-09-20T00:00:00"/>
    <x v="972"/>
    <x v="3"/>
    <n v="53"/>
    <s v="Above 50,000"/>
    <s v="Excellent"/>
    <s v="False"/>
    <s v="False"/>
    <s v=" from Marketing Department"/>
    <n v="187891"/>
    <n v="7532860"/>
    <n v="180"/>
    <n v="97"/>
    <n v="55350.020304568527"/>
    <n v="25843.824817518249"/>
    <n v="79673"/>
    <n v="20"/>
    <n v="53797"/>
    <s v="#SPILL!"/>
    <m/>
  </r>
  <r>
    <n v="1"/>
    <s v="Lori Green"/>
    <n v="35"/>
    <s v="F"/>
    <x v="2"/>
    <n v="61181"/>
    <d v="2023-06-02T00:00:00"/>
    <x v="973"/>
    <x v="2"/>
    <n v="38"/>
    <s v="Above 50,000"/>
    <s v="Average"/>
    <s v="False"/>
    <s v="True"/>
    <s v="Not From Marketing Department"/>
    <n v="191977"/>
    <n v="7532860"/>
    <n v="180"/>
    <n v="97"/>
    <n v="55350.020304568527"/>
    <n v="25843.824817518249"/>
    <n v="79673"/>
    <n v="20"/>
    <n v="61181"/>
    <s v="#SPILL!"/>
    <m/>
  </r>
  <r>
    <n v="1"/>
    <s v="Rose Jennings"/>
    <n v="23"/>
    <s v="M"/>
    <x v="2"/>
    <n v="45644"/>
    <d v="2015-11-05T00:00:00"/>
    <x v="974"/>
    <x v="2"/>
    <n v="20"/>
    <s v="Below 50,000"/>
    <s v="Poor"/>
    <s v="False"/>
    <s v="False"/>
    <s v="Not From Marketing Department"/>
    <n v="123390"/>
    <n v="7532860"/>
    <n v="180"/>
    <n v="97"/>
    <n v="55350.020304568527"/>
    <n v="25843.824817518249"/>
    <n v="79673"/>
    <n v="20"/>
    <n v="45644"/>
    <s v="#SPILL!"/>
    <m/>
  </r>
  <r>
    <n v="1"/>
    <s v="Janet Randall"/>
    <n v="56"/>
    <s v="M"/>
    <x v="0"/>
    <n v="68264"/>
    <d v="2019-10-10T00:00:00"/>
    <x v="975"/>
    <x v="3"/>
    <n v="42"/>
    <s v="Above 50,000"/>
    <s v="good"/>
    <s v="False"/>
    <s v="True"/>
    <s v=" from Marketing Department"/>
    <n v="137974"/>
    <n v="7532860"/>
    <n v="180"/>
    <n v="97"/>
    <n v="55350.020304568527"/>
    <n v="25843.824817518249"/>
    <n v="79673"/>
    <n v="20"/>
    <n v="68264"/>
    <s v="#SPILL!"/>
    <m/>
  </r>
  <r>
    <n v="1"/>
    <s v="Adriana Gibson"/>
    <n v="22"/>
    <s v="M"/>
    <x v="3"/>
    <n v="43024"/>
    <d v="2020-09-30T00:00:00"/>
    <x v="976"/>
    <x v="0"/>
    <n v="21"/>
    <s v="Below 50,000"/>
    <s v="Poor"/>
    <s v="True"/>
    <s v="False"/>
    <s v="Not From Marketing Department"/>
    <n v="95144"/>
    <n v="7532860"/>
    <n v="180"/>
    <n v="97"/>
    <n v="55350.020304568527"/>
    <n v="25843.824817518249"/>
    <n v="79673"/>
    <n v="20"/>
    <n v="43024"/>
    <s v="#SPILL!"/>
    <m/>
  </r>
  <r>
    <n v="1"/>
    <s v="Jesse Harris"/>
    <n v="32"/>
    <s v="F"/>
    <x v="1"/>
    <n v="65670"/>
    <d v="2018-07-27T00:00:00"/>
    <x v="977"/>
    <x v="1"/>
    <n v="55"/>
    <s v="Above 50,000"/>
    <s v="Excellent"/>
    <s v="False"/>
    <s v="True"/>
    <s v="Not From Marketing Department"/>
    <n v="118603"/>
    <n v="7532860"/>
    <n v="180"/>
    <n v="97"/>
    <n v="55350.020304568527"/>
    <n v="25843.824817518249"/>
    <n v="79673"/>
    <n v="20"/>
    <n v="65670"/>
    <s v="#SPILL!"/>
    <m/>
  </r>
  <r>
    <n v="1"/>
    <s v="Robert Decker"/>
    <n v="37"/>
    <s v="F"/>
    <x v="2"/>
    <n v="51926"/>
    <d v="2017-05-27T00:00:00"/>
    <x v="391"/>
    <x v="1"/>
    <n v="27"/>
    <s v="Above 50,000"/>
    <s v="Poor"/>
    <s v="False"/>
    <s v="False"/>
    <s v="Not From Marketing Department"/>
    <n v="30579"/>
    <n v="7532860"/>
    <n v="180"/>
    <n v="97"/>
    <n v="55350.020304568527"/>
    <n v="25843.824817518249"/>
    <n v="79673"/>
    <n v="20"/>
    <n v="51926"/>
    <s v="#SPILL!"/>
    <m/>
  </r>
  <r>
    <n v="1"/>
    <s v="Mary Boyd"/>
    <n v="46"/>
    <s v="F"/>
    <x v="1"/>
    <n v="32410"/>
    <d v="2020-10-22T00:00:00"/>
    <x v="978"/>
    <x v="2"/>
    <n v="21"/>
    <s v="Below 50,000"/>
    <s v="Poor"/>
    <s v="False"/>
    <s v="False"/>
    <s v="Not From Marketing Department"/>
    <n v="51244"/>
    <n v="7532860"/>
    <n v="180"/>
    <n v="97"/>
    <n v="55350.020304568527"/>
    <n v="25843.824817518249"/>
    <n v="79673"/>
    <n v="20"/>
    <n v="32410"/>
    <s v="#SPILL!"/>
    <m/>
  </r>
  <r>
    <n v="1"/>
    <s v="David Cervantes"/>
    <n v="28"/>
    <s v="F"/>
    <x v="2"/>
    <n v="50792"/>
    <d v="2017-09-20T00:00:00"/>
    <x v="979"/>
    <x v="2"/>
    <n v="26"/>
    <s v="Above 50,000"/>
    <s v="Poor"/>
    <s v="False"/>
    <s v="False"/>
    <s v="Not From Marketing Department"/>
    <n v="0"/>
    <n v="7532860"/>
    <n v="180"/>
    <n v="97"/>
    <n v="55350.020304568527"/>
    <n v="25843.824817518249"/>
    <n v="79673"/>
    <n v="20"/>
    <n v="50792"/>
    <s v="#SPILL!"/>
    <m/>
  </r>
  <r>
    <n v="1"/>
    <s v="George Bush"/>
    <n v="51"/>
    <s v="F"/>
    <x v="0"/>
    <n v="75919"/>
    <d v="2015-07-25T00:00:00"/>
    <x v="980"/>
    <x v="1"/>
    <n v="52"/>
    <s v="Above 50,000"/>
    <s v="Excellent"/>
    <s v="False"/>
    <s v="True"/>
    <s v=" from Marketing Department"/>
    <n v="0"/>
    <n v="7532860"/>
    <n v="180"/>
    <n v="97"/>
    <n v="55350.020304568527"/>
    <n v="25843.824817518249"/>
    <n v="79673"/>
    <n v="20"/>
    <n v="75919"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88CBDC-5BC6-4390-833B-7C1C15633335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A3:E9" firstHeaderRow="1" firstDataRow="2" firstDataCol="1"/>
  <pivotFields count="26">
    <pivotField showAll="0"/>
    <pivotField showAll="0"/>
    <pivotField showAll="0"/>
    <pivotField showAll="0"/>
    <pivotField axis="axisRow" showAll="0">
      <items count="7">
        <item x="3"/>
        <item x="1"/>
        <item x="4"/>
        <item x="0"/>
        <item x="2"/>
        <item h="1" x="5"/>
        <item t="default"/>
      </items>
    </pivotField>
    <pivotField showAll="0"/>
    <pivotField showAll="0"/>
    <pivotField dataField="1" showAll="0">
      <items count="983">
        <item x="594"/>
        <item x="197"/>
        <item x="713"/>
        <item x="11"/>
        <item x="393"/>
        <item x="633"/>
        <item x="21"/>
        <item x="159"/>
        <item x="827"/>
        <item x="78"/>
        <item x="193"/>
        <item x="720"/>
        <item x="202"/>
        <item x="863"/>
        <item x="925"/>
        <item x="293"/>
        <item x="118"/>
        <item x="784"/>
        <item x="249"/>
        <item x="200"/>
        <item x="415"/>
        <item x="793"/>
        <item x="823"/>
        <item x="889"/>
        <item x="327"/>
        <item x="366"/>
        <item x="834"/>
        <item x="711"/>
        <item x="191"/>
        <item x="877"/>
        <item x="179"/>
        <item x="101"/>
        <item x="382"/>
        <item x="367"/>
        <item x="796"/>
        <item x="897"/>
        <item x="663"/>
        <item x="402"/>
        <item x="297"/>
        <item x="573"/>
        <item x="444"/>
        <item x="359"/>
        <item x="862"/>
        <item x="120"/>
        <item x="688"/>
        <item x="420"/>
        <item x="161"/>
        <item x="548"/>
        <item x="754"/>
        <item x="555"/>
        <item x="352"/>
        <item x="283"/>
        <item x="183"/>
        <item x="445"/>
        <item x="593"/>
        <item x="681"/>
        <item x="163"/>
        <item x="959"/>
        <item x="457"/>
        <item x="291"/>
        <item x="475"/>
        <item x="960"/>
        <item x="58"/>
        <item x="891"/>
        <item x="742"/>
        <item x="381"/>
        <item x="112"/>
        <item x="137"/>
        <item x="809"/>
        <item x="928"/>
        <item x="442"/>
        <item x="687"/>
        <item x="323"/>
        <item x="534"/>
        <item x="612"/>
        <item x="74"/>
        <item x="41"/>
        <item x="685"/>
        <item x="893"/>
        <item x="451"/>
        <item x="965"/>
        <item x="201"/>
        <item x="680"/>
        <item x="847"/>
        <item x="54"/>
        <item x="498"/>
        <item x="284"/>
        <item x="357"/>
        <item x="802"/>
        <item x="600"/>
        <item x="360"/>
        <item x="692"/>
        <item x="448"/>
        <item x="152"/>
        <item x="223"/>
        <item x="141"/>
        <item x="49"/>
        <item x="870"/>
        <item x="484"/>
        <item x="682"/>
        <item x="690"/>
        <item x="268"/>
        <item x="610"/>
        <item x="432"/>
        <item x="296"/>
        <item x="585"/>
        <item x="188"/>
        <item x="552"/>
        <item x="369"/>
        <item x="575"/>
        <item x="339"/>
        <item x="491"/>
        <item x="476"/>
        <item x="239"/>
        <item x="807"/>
        <item x="576"/>
        <item x="790"/>
        <item x="288"/>
        <item x="383"/>
        <item x="424"/>
        <item x="362"/>
        <item x="748"/>
        <item x="894"/>
        <item x="340"/>
        <item x="184"/>
        <item x="348"/>
        <item x="714"/>
        <item x="150"/>
        <item x="735"/>
        <item x="704"/>
        <item x="712"/>
        <item x="879"/>
        <item x="905"/>
        <item x="709"/>
        <item x="895"/>
        <item x="947"/>
        <item x="975"/>
        <item x="604"/>
        <item x="814"/>
        <item x="773"/>
        <item x="559"/>
        <item x="538"/>
        <item x="731"/>
        <item x="810"/>
        <item x="80"/>
        <item x="375"/>
        <item x="716"/>
        <item x="857"/>
        <item x="400"/>
        <item x="689"/>
        <item x="240"/>
        <item x="507"/>
        <item x="510"/>
        <item x="923"/>
        <item x="915"/>
        <item x="3"/>
        <item x="757"/>
        <item x="535"/>
        <item x="920"/>
        <item x="789"/>
        <item x="431"/>
        <item x="632"/>
        <item x="864"/>
        <item x="717"/>
        <item x="221"/>
        <item x="954"/>
        <item x="480"/>
        <item x="131"/>
        <item x="744"/>
        <item x="746"/>
        <item x="529"/>
        <item x="246"/>
        <item x="674"/>
        <item x="446"/>
        <item x="0"/>
        <item x="750"/>
        <item x="846"/>
        <item x="978"/>
        <item x="568"/>
        <item x="114"/>
        <item x="622"/>
        <item x="815"/>
        <item x="945"/>
        <item x="724"/>
        <item x="217"/>
        <item x="938"/>
        <item x="60"/>
        <item x="411"/>
        <item x="803"/>
        <item x="723"/>
        <item x="338"/>
        <item x="313"/>
        <item x="526"/>
        <item x="75"/>
        <item x="439"/>
        <item x="910"/>
        <item x="318"/>
        <item x="771"/>
        <item x="322"/>
        <item x="418"/>
        <item x="125"/>
        <item x="494"/>
        <item x="255"/>
        <item x="450"/>
        <item x="48"/>
        <item x="226"/>
        <item x="935"/>
        <item x="185"/>
        <item x="316"/>
        <item x="732"/>
        <item x="845"/>
        <item x="401"/>
        <item x="478"/>
        <item x="503"/>
        <item x="616"/>
        <item x="873"/>
        <item x="472"/>
        <item x="32"/>
        <item x="795"/>
        <item x="876"/>
        <item x="145"/>
        <item x="818"/>
        <item x="31"/>
        <item x="56"/>
        <item x="932"/>
        <item x="653"/>
        <item x="686"/>
        <item x="973"/>
        <item x="551"/>
        <item x="287"/>
        <item x="892"/>
        <item x="643"/>
        <item x="850"/>
        <item x="849"/>
        <item x="958"/>
        <item x="332"/>
        <item x="531"/>
        <item x="303"/>
        <item x="187"/>
        <item x="979"/>
        <item x="890"/>
        <item x="412"/>
        <item x="454"/>
        <item x="829"/>
        <item x="661"/>
        <item x="6"/>
        <item x="53"/>
        <item x="933"/>
        <item x="479"/>
        <item x="718"/>
        <item x="281"/>
        <item x="252"/>
        <item x="462"/>
        <item x="926"/>
        <item x="174"/>
        <item x="148"/>
        <item x="398"/>
        <item x="129"/>
        <item x="259"/>
        <item x="361"/>
        <item x="777"/>
        <item x="786"/>
        <item x="843"/>
        <item x="652"/>
        <item x="956"/>
        <item x="514"/>
        <item x="729"/>
        <item x="36"/>
        <item x="477"/>
        <item x="176"/>
        <item x="458"/>
        <item x="539"/>
        <item x="517"/>
        <item x="238"/>
        <item x="85"/>
        <item x="385"/>
        <item x="715"/>
        <item x="922"/>
        <item x="909"/>
        <item x="300"/>
        <item x="884"/>
        <item x="72"/>
        <item x="266"/>
        <item x="384"/>
        <item x="572"/>
        <item x="804"/>
        <item x="234"/>
        <item x="842"/>
        <item x="934"/>
        <item x="192"/>
        <item x="443"/>
        <item x="971"/>
        <item x="562"/>
        <item x="379"/>
        <item x="67"/>
        <item x="182"/>
        <item x="832"/>
        <item x="489"/>
        <item x="550"/>
        <item x="329"/>
        <item x="245"/>
        <item x="581"/>
        <item x="840"/>
        <item x="227"/>
        <item x="261"/>
        <item x="599"/>
        <item x="260"/>
        <item x="172"/>
        <item x="76"/>
        <item x="841"/>
        <item x="26"/>
        <item x="584"/>
        <item x="455"/>
        <item x="811"/>
        <item x="370"/>
        <item x="536"/>
        <item x="855"/>
        <item x="644"/>
        <item x="659"/>
        <item x="606"/>
        <item x="948"/>
        <item x="513"/>
        <item x="277"/>
        <item x="467"/>
        <item x="405"/>
        <item x="582"/>
        <item x="372"/>
        <item x="781"/>
        <item x="158"/>
        <item x="474"/>
        <item x="146"/>
        <item x="589"/>
        <item x="522"/>
        <item x="326"/>
        <item x="817"/>
        <item x="269"/>
        <item x="694"/>
        <item x="50"/>
        <item x="546"/>
        <item x="641"/>
        <item x="558"/>
        <item x="310"/>
        <item x="422"/>
        <item x="770"/>
        <item x="82"/>
        <item x="434"/>
        <item x="94"/>
        <item x="515"/>
        <item x="708"/>
        <item x="561"/>
        <item x="237"/>
        <item x="469"/>
        <item x="782"/>
        <item x="758"/>
        <item x="801"/>
        <item x="942"/>
        <item x="844"/>
        <item x="669"/>
        <item x="256"/>
        <item x="776"/>
        <item x="645"/>
        <item x="566"/>
        <item x="66"/>
        <item x="209"/>
        <item x="530"/>
        <item x="189"/>
        <item x="957"/>
        <item x="52"/>
        <item x="46"/>
        <item x="289"/>
        <item x="590"/>
        <item x="852"/>
        <item x="64"/>
        <item x="390"/>
        <item x="907"/>
        <item x="745"/>
        <item x="139"/>
        <item x="319"/>
        <item x="858"/>
        <item x="486"/>
        <item x="821"/>
        <item x="425"/>
        <item x="706"/>
        <item x="778"/>
        <item x="228"/>
        <item x="307"/>
        <item x="2"/>
        <item x="4"/>
        <item x="154"/>
        <item x="103"/>
        <item x="885"/>
        <item x="567"/>
        <item x="524"/>
        <item x="10"/>
        <item x="824"/>
        <item x="830"/>
        <item x="290"/>
        <item x="587"/>
        <item x="253"/>
        <item x="73"/>
        <item x="376"/>
        <item x="640"/>
        <item x="378"/>
        <item x="232"/>
        <item x="95"/>
        <item x="406"/>
        <item x="391"/>
        <item x="173"/>
        <item x="364"/>
        <item x="71"/>
        <item x="866"/>
        <item x="304"/>
        <item x="354"/>
        <item x="722"/>
        <item x="626"/>
        <item x="433"/>
        <item x="124"/>
        <item x="977"/>
        <item x="822"/>
        <item x="168"/>
        <item x="654"/>
        <item x="483"/>
        <item x="540"/>
        <item x="264"/>
        <item x="309"/>
        <item x="608"/>
        <item x="913"/>
        <item x="752"/>
        <item x="826"/>
        <item x="153"/>
        <item x="882"/>
        <item x="5"/>
        <item x="167"/>
        <item x="775"/>
        <item x="333"/>
        <item x="350"/>
        <item x="699"/>
        <item x="142"/>
        <item x="57"/>
        <item x="130"/>
        <item x="921"/>
        <item x="8"/>
        <item x="647"/>
        <item x="872"/>
        <item x="143"/>
        <item x="675"/>
        <item x="320"/>
        <item x="504"/>
        <item x="190"/>
        <item x="485"/>
        <item x="859"/>
        <item x="126"/>
        <item x="962"/>
        <item x="25"/>
        <item x="107"/>
        <item x="492"/>
        <item x="800"/>
        <item x="651"/>
        <item x="888"/>
        <item x="615"/>
        <item x="980"/>
        <item x="417"/>
        <item x="468"/>
        <item x="619"/>
        <item x="627"/>
        <item x="677"/>
        <item x="428"/>
        <item x="580"/>
        <item x="765"/>
        <item x="887"/>
        <item x="365"/>
        <item x="83"/>
        <item x="966"/>
        <item x="24"/>
        <item x="629"/>
        <item x="389"/>
        <item x="399"/>
        <item x="520"/>
        <item x="115"/>
        <item x="613"/>
        <item x="563"/>
        <item x="819"/>
        <item x="29"/>
        <item x="306"/>
        <item x="812"/>
        <item x="17"/>
        <item x="203"/>
        <item x="596"/>
        <item x="521"/>
        <item x="87"/>
        <item x="831"/>
        <item x="426"/>
        <item x="215"/>
        <item x="121"/>
        <item x="506"/>
        <item x="740"/>
        <item x="396"/>
        <item x="299"/>
        <item x="944"/>
        <item x="93"/>
        <item x="334"/>
        <item x="127"/>
        <item x="496"/>
        <item x="341"/>
        <item x="196"/>
        <item x="92"/>
        <item x="111"/>
        <item x="99"/>
        <item x="104"/>
        <item x="816"/>
        <item x="346"/>
        <item x="243"/>
        <item x="387"/>
        <item x="912"/>
        <item x="696"/>
        <item x="22"/>
        <item x="207"/>
        <item x="969"/>
        <item x="611"/>
        <item x="353"/>
        <item x="344"/>
        <item x="772"/>
        <item x="518"/>
        <item x="609"/>
        <item x="673"/>
        <item x="667"/>
        <item x="602"/>
        <item x="342"/>
        <item x="838"/>
        <item x="878"/>
        <item x="270"/>
        <item x="950"/>
        <item x="766"/>
        <item x="178"/>
        <item x="785"/>
        <item x="583"/>
        <item x="702"/>
        <item x="700"/>
        <item x="756"/>
        <item x="214"/>
        <item x="324"/>
        <item x="797"/>
        <item x="123"/>
        <item x="839"/>
        <item x="204"/>
        <item x="649"/>
        <item x="798"/>
        <item x="856"/>
        <item x="774"/>
        <item x="794"/>
        <item x="676"/>
        <item x="77"/>
        <item x="97"/>
        <item x="461"/>
        <item x="220"/>
        <item x="881"/>
        <item x="779"/>
        <item x="156"/>
        <item x="40"/>
        <item x="63"/>
        <item x="194"/>
        <item x="216"/>
        <item x="358"/>
        <item x="213"/>
        <item x="953"/>
        <item x="605"/>
        <item x="697"/>
        <item x="386"/>
        <item x="946"/>
        <item x="44"/>
        <item x="623"/>
        <item x="102"/>
        <item x="628"/>
        <item x="416"/>
        <item x="544"/>
        <item x="725"/>
        <item x="69"/>
        <item x="1"/>
        <item x="250"/>
        <item x="62"/>
        <item x="98"/>
        <item x="19"/>
        <item x="295"/>
        <item x="91"/>
        <item x="371"/>
        <item x="394"/>
        <item x="14"/>
        <item x="861"/>
        <item x="109"/>
        <item x="116"/>
        <item x="516"/>
        <item x="943"/>
        <item x="460"/>
        <item x="684"/>
        <item x="149"/>
        <item x="134"/>
        <item x="233"/>
        <item x="901"/>
        <item x="212"/>
        <item x="206"/>
        <item x="579"/>
        <item x="278"/>
        <item x="726"/>
        <item x="430"/>
        <item x="305"/>
        <item x="621"/>
        <item x="16"/>
        <item x="186"/>
        <item x="285"/>
        <item x="42"/>
        <item x="466"/>
        <item x="35"/>
        <item x="286"/>
        <item x="670"/>
        <item x="835"/>
        <item x="976"/>
        <item x="199"/>
        <item x="967"/>
        <item x="660"/>
        <item x="737"/>
        <item x="671"/>
        <item x="867"/>
        <item x="373"/>
        <item x="635"/>
        <item x="646"/>
        <item x="739"/>
        <item x="791"/>
        <item x="939"/>
        <item x="918"/>
        <item x="545"/>
        <item x="906"/>
        <item x="853"/>
        <item x="157"/>
        <item x="13"/>
        <item x="231"/>
        <item x="218"/>
        <item x="964"/>
        <item x="875"/>
        <item x="759"/>
        <item x="650"/>
        <item x="896"/>
        <item x="557"/>
        <item x="81"/>
        <item x="410"/>
        <item x="169"/>
        <item x="630"/>
        <item x="113"/>
        <item x="282"/>
        <item x="564"/>
        <item x="542"/>
        <item x="262"/>
        <item x="734"/>
        <item x="421"/>
        <item x="242"/>
        <item x="110"/>
        <item x="38"/>
        <item x="79"/>
        <item x="916"/>
        <item x="59"/>
        <item x="787"/>
        <item x="470"/>
        <item x="308"/>
        <item x="274"/>
        <item x="34"/>
        <item x="224"/>
        <item x="662"/>
        <item x="459"/>
        <item x="162"/>
        <item x="100"/>
        <item x="502"/>
        <item x="560"/>
        <item x="409"/>
        <item x="705"/>
        <item x="753"/>
        <item x="833"/>
        <item x="500"/>
        <item x="751"/>
        <item x="511"/>
        <item x="251"/>
        <item x="707"/>
        <item x="180"/>
        <item x="624"/>
        <item x="638"/>
        <item x="244"/>
        <item x="788"/>
        <item x="292"/>
        <item x="132"/>
        <item x="151"/>
        <item x="664"/>
        <item x="105"/>
        <item x="15"/>
        <item x="924"/>
        <item x="181"/>
        <item x="435"/>
        <item x="43"/>
        <item x="691"/>
        <item x="767"/>
        <item x="749"/>
        <item x="471"/>
        <item x="294"/>
        <item x="825"/>
        <item x="314"/>
        <item x="929"/>
        <item x="528"/>
        <item x="533"/>
        <item x="122"/>
        <item x="39"/>
        <item x="869"/>
        <item x="679"/>
        <item x="792"/>
        <item x="820"/>
        <item x="908"/>
        <item x="68"/>
        <item x="497"/>
        <item x="155"/>
        <item x="886"/>
        <item x="519"/>
        <item x="356"/>
        <item x="7"/>
        <item x="543"/>
        <item x="136"/>
        <item x="636"/>
        <item x="298"/>
        <item x="301"/>
        <item x="761"/>
        <item x="854"/>
        <item x="755"/>
        <item x="86"/>
        <item x="710"/>
        <item x="911"/>
        <item x="55"/>
        <item x="851"/>
        <item x="408"/>
        <item x="499"/>
        <item x="345"/>
        <item x="119"/>
        <item x="618"/>
        <item x="931"/>
        <item x="783"/>
        <item x="12"/>
        <item x="65"/>
        <item x="900"/>
        <item x="440"/>
        <item x="554"/>
        <item x="733"/>
        <item x="902"/>
        <item x="617"/>
        <item x="328"/>
        <item x="263"/>
        <item x="165"/>
        <item x="678"/>
        <item x="747"/>
        <item x="397"/>
        <item x="47"/>
        <item x="271"/>
        <item x="537"/>
        <item x="721"/>
        <item x="488"/>
        <item x="336"/>
        <item x="164"/>
        <item x="625"/>
        <item x="312"/>
        <item x="949"/>
        <item x="719"/>
        <item x="763"/>
        <item x="272"/>
        <item x="639"/>
        <item x="23"/>
        <item x="603"/>
        <item x="363"/>
        <item x="195"/>
        <item x="637"/>
        <item x="937"/>
        <item x="547"/>
        <item x="728"/>
        <item x="963"/>
        <item x="620"/>
        <item x="930"/>
        <item x="18"/>
        <item x="655"/>
        <item x="423"/>
        <item x="482"/>
        <item x="898"/>
        <item x="355"/>
        <item x="509"/>
        <item x="865"/>
        <item x="37"/>
        <item x="171"/>
        <item x="413"/>
        <item x="904"/>
        <item x="331"/>
        <item x="177"/>
        <item x="225"/>
        <item x="211"/>
        <item x="128"/>
        <item x="436"/>
        <item x="631"/>
        <item x="490"/>
        <item x="955"/>
        <item x="419"/>
        <item x="695"/>
        <item x="658"/>
        <item x="525"/>
        <item x="337"/>
        <item x="642"/>
        <item x="578"/>
        <item x="527"/>
        <item x="549"/>
        <item x="701"/>
        <item x="257"/>
        <item x="61"/>
        <item x="205"/>
        <item x="666"/>
        <item x="597"/>
        <item x="330"/>
        <item x="275"/>
        <item x="941"/>
        <item x="880"/>
        <item x="30"/>
        <item x="768"/>
        <item x="84"/>
        <item x="230"/>
        <item x="89"/>
        <item x="588"/>
        <item x="429"/>
        <item x="532"/>
        <item x="349"/>
        <item x="395"/>
        <item x="769"/>
        <item x="665"/>
        <item x="738"/>
        <item x="464"/>
        <item x="569"/>
        <item x="219"/>
        <item x="799"/>
        <item x="598"/>
        <item x="106"/>
        <item x="456"/>
        <item x="138"/>
        <item x="808"/>
        <item x="493"/>
        <item x="607"/>
        <item x="806"/>
        <item x="248"/>
        <item x="614"/>
        <item x="140"/>
        <item x="883"/>
        <item x="828"/>
        <item x="848"/>
        <item x="592"/>
        <item x="805"/>
        <item x="481"/>
        <item x="672"/>
        <item x="170"/>
        <item x="762"/>
        <item x="27"/>
        <item x="351"/>
        <item x="404"/>
        <item x="736"/>
        <item x="133"/>
        <item x="968"/>
        <item x="541"/>
        <item x="874"/>
        <item x="595"/>
        <item x="160"/>
        <item x="487"/>
        <item x="668"/>
        <item x="247"/>
        <item x="836"/>
        <item x="427"/>
        <item x="377"/>
        <item x="414"/>
        <item x="760"/>
        <item x="683"/>
        <item x="501"/>
        <item x="265"/>
        <item x="698"/>
        <item x="447"/>
        <item x="449"/>
        <item x="280"/>
        <item x="20"/>
        <item x="208"/>
        <item x="258"/>
        <item x="936"/>
        <item x="743"/>
        <item x="368"/>
        <item x="952"/>
        <item x="235"/>
        <item x="90"/>
        <item x="780"/>
        <item x="553"/>
        <item x="222"/>
        <item x="147"/>
        <item x="347"/>
        <item x="9"/>
        <item x="591"/>
        <item x="325"/>
        <item x="453"/>
        <item x="166"/>
        <item x="586"/>
        <item x="380"/>
        <item x="571"/>
        <item x="970"/>
        <item x="437"/>
        <item x="914"/>
        <item x="764"/>
        <item x="392"/>
        <item x="96"/>
        <item x="727"/>
        <item x="940"/>
        <item x="315"/>
        <item x="273"/>
        <item x="311"/>
        <item x="730"/>
        <item x="198"/>
        <item x="210"/>
        <item x="276"/>
        <item x="656"/>
        <item x="438"/>
        <item x="441"/>
        <item x="508"/>
        <item x="703"/>
        <item x="574"/>
        <item x="919"/>
        <item x="463"/>
        <item x="899"/>
        <item x="279"/>
        <item x="556"/>
        <item x="407"/>
        <item x="108"/>
        <item x="634"/>
        <item x="523"/>
        <item x="321"/>
        <item x="570"/>
        <item x="903"/>
        <item x="33"/>
        <item x="335"/>
        <item x="403"/>
        <item x="70"/>
        <item x="657"/>
        <item x="452"/>
        <item x="343"/>
        <item x="917"/>
        <item x="28"/>
        <item x="465"/>
        <item x="974"/>
        <item x="648"/>
        <item x="565"/>
        <item x="860"/>
        <item x="577"/>
        <item x="144"/>
        <item x="236"/>
        <item x="175"/>
        <item x="512"/>
        <item x="241"/>
        <item x="601"/>
        <item x="837"/>
        <item x="868"/>
        <item x="267"/>
        <item x="117"/>
        <item x="51"/>
        <item x="505"/>
        <item x="473"/>
        <item x="927"/>
        <item x="495"/>
        <item x="388"/>
        <item x="871"/>
        <item x="374"/>
        <item x="741"/>
        <item x="693"/>
        <item x="972"/>
        <item x="951"/>
        <item x="229"/>
        <item x="88"/>
        <item x="135"/>
        <item x="961"/>
        <item x="45"/>
        <item x="302"/>
        <item x="254"/>
        <item x="813"/>
        <item x="317"/>
        <item x="981"/>
        <item t="default"/>
      </items>
    </pivotField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>
      <x v="4"/>
    </i>
  </rowItems>
  <colFields count="1">
    <field x="8"/>
  </colFields>
  <colItems count="4">
    <i>
      <x/>
    </i>
    <i>
      <x v="1"/>
    </i>
    <i>
      <x v="2"/>
    </i>
    <i>
      <x v="3"/>
    </i>
  </colItems>
  <dataFields count="1">
    <dataField name="Average of Sales" fld="7" subtotal="average" showDataAs="percentOfTotal" baseField="4" baseItem="0" numFmtId="1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59DE26-954B-4734-A497-645F6DF16DEC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3:B8" firstHeaderRow="1" firstDataRow="1" firstDataCol="1"/>
  <pivotFields count="26">
    <pivotField showAll="0"/>
    <pivotField showAll="0"/>
    <pivotField showAll="0"/>
    <pivotField showAll="0"/>
    <pivotField axis="axisRow" showAll="0">
      <items count="7">
        <item x="3"/>
        <item x="1"/>
        <item x="4"/>
        <item x="0"/>
        <item x="2"/>
        <item h="1"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Sales" fld="7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0</v>
    <v>3</v>
  </rv>
  <rv s="0">
    <v>0</v>
    <v>8</v>
    <v>999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06E6-158D-4AB2-956E-E7D2C4FBD5AE}">
  <dimension ref="A3:E9"/>
  <sheetViews>
    <sheetView workbookViewId="0">
      <selection activeCell="A4" sqref="A4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5" width="8" bestFit="1" customWidth="1"/>
    <col min="6" max="6" width="7" bestFit="1" customWidth="1"/>
    <col min="7" max="7" width="10.77734375" bestFit="1" customWidth="1"/>
    <col min="8" max="982" width="6" bestFit="1" customWidth="1"/>
    <col min="983" max="983" width="7" bestFit="1" customWidth="1"/>
    <col min="984" max="984" width="10.77734375" bestFit="1" customWidth="1"/>
  </cols>
  <sheetData>
    <row r="3" spans="1:5" x14ac:dyDescent="0.3">
      <c r="A3" s="8" t="s">
        <v>1034</v>
      </c>
      <c r="B3" s="8" t="s">
        <v>1032</v>
      </c>
    </row>
    <row r="4" spans="1:5" x14ac:dyDescent="0.3">
      <c r="A4" s="8" t="s">
        <v>1031</v>
      </c>
      <c r="B4" t="s">
        <v>28</v>
      </c>
      <c r="C4" t="s">
        <v>13</v>
      </c>
      <c r="D4" t="s">
        <v>20</v>
      </c>
      <c r="E4" t="s">
        <v>18</v>
      </c>
    </row>
    <row r="5" spans="1:5" x14ac:dyDescent="0.3">
      <c r="A5" s="9" t="s">
        <v>22</v>
      </c>
      <c r="B5" s="10">
        <v>0.96916591839024446</v>
      </c>
      <c r="C5" s="10">
        <v>1.0528593850244534</v>
      </c>
      <c r="D5" s="10">
        <v>1.0310781717557089</v>
      </c>
      <c r="E5" s="10">
        <v>1.0301695953508156</v>
      </c>
    </row>
    <row r="6" spans="1:5" x14ac:dyDescent="0.3">
      <c r="A6" s="9" t="s">
        <v>16</v>
      </c>
      <c r="B6" s="10">
        <v>0.97507455588515846</v>
      </c>
      <c r="C6" s="10">
        <v>1.0645964154604806</v>
      </c>
      <c r="D6" s="10">
        <v>0.96174983349849219</v>
      </c>
      <c r="E6" s="10">
        <v>1.0503116653691964</v>
      </c>
    </row>
    <row r="7" spans="1:5" x14ac:dyDescent="0.3">
      <c r="A7" s="9" t="s">
        <v>27</v>
      </c>
      <c r="B7" s="10">
        <v>0.94214358492210848</v>
      </c>
      <c r="C7" s="10">
        <v>1.0032223613666575</v>
      </c>
      <c r="D7" s="10">
        <v>0.9508622196660711</v>
      </c>
      <c r="E7" s="10">
        <v>0.96976058781040742</v>
      </c>
    </row>
    <row r="8" spans="1:5" x14ac:dyDescent="0.3">
      <c r="A8" s="9" t="s">
        <v>12</v>
      </c>
      <c r="B8" s="10">
        <v>1.0353473485624209</v>
      </c>
      <c r="C8" s="10">
        <v>1.0437045754379435</v>
      </c>
      <c r="D8" s="10">
        <v>0.95304365378435474</v>
      </c>
      <c r="E8" s="10">
        <v>0.95544659285129485</v>
      </c>
    </row>
    <row r="9" spans="1:5" x14ac:dyDescent="0.3">
      <c r="A9" s="9" t="s">
        <v>7</v>
      </c>
      <c r="B9" s="10">
        <v>1.0362349943748339</v>
      </c>
      <c r="C9" s="10">
        <v>1.0607841793301029</v>
      </c>
      <c r="D9" s="10">
        <v>0.94982403582653063</v>
      </c>
      <c r="E9" s="10">
        <v>0.96018871026354025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13BC-E1C2-472B-AAA4-1B0EB8E2A004}">
  <dimension ref="A3:B8"/>
  <sheetViews>
    <sheetView workbookViewId="0">
      <selection activeCell="O14" sqref="O14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3" spans="1:2" x14ac:dyDescent="0.3">
      <c r="A3" s="8" t="s">
        <v>1031</v>
      </c>
      <c r="B3" t="s">
        <v>1033</v>
      </c>
    </row>
    <row r="4" spans="1:2" x14ac:dyDescent="0.3">
      <c r="A4" s="9" t="s">
        <v>22</v>
      </c>
      <c r="B4">
        <v>5515682</v>
      </c>
    </row>
    <row r="5" spans="1:2" x14ac:dyDescent="0.3">
      <c r="A5" s="9" t="s">
        <v>16</v>
      </c>
      <c r="B5">
        <v>4641066</v>
      </c>
    </row>
    <row r="6" spans="1:2" x14ac:dyDescent="0.3">
      <c r="A6" s="9" t="s">
        <v>27</v>
      </c>
      <c r="B6">
        <v>5661788</v>
      </c>
    </row>
    <row r="7" spans="1:2" x14ac:dyDescent="0.3">
      <c r="A7" s="9" t="s">
        <v>12</v>
      </c>
      <c r="B7">
        <v>4998307</v>
      </c>
    </row>
    <row r="8" spans="1:2" x14ac:dyDescent="0.3">
      <c r="A8" s="9" t="s">
        <v>7</v>
      </c>
      <c r="B8">
        <v>4627541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99"/>
  <sheetViews>
    <sheetView tabSelected="1" workbookViewId="0">
      <selection activeCell="AA12" sqref="AA12"/>
    </sheetView>
  </sheetViews>
  <sheetFormatPr defaultRowHeight="14.4" x14ac:dyDescent="0.3"/>
  <cols>
    <col min="2" max="2" width="30.77734375" customWidth="1"/>
    <col min="4" max="4" width="7.109375" bestFit="1" customWidth="1"/>
    <col min="5" max="5" width="11.109375" bestFit="1" customWidth="1"/>
    <col min="6" max="6" width="6.109375" bestFit="1" customWidth="1"/>
    <col min="7" max="7" width="11.21875" bestFit="1" customWidth="1"/>
    <col min="8" max="8" width="6" bestFit="1" customWidth="1"/>
    <col min="9" max="9" width="6.77734375" bestFit="1" customWidth="1"/>
    <col min="10" max="10" width="12.33203125" bestFit="1" customWidth="1"/>
    <col min="11" max="11" width="12" bestFit="1" customWidth="1"/>
    <col min="12" max="12" width="52" bestFit="1" customWidth="1"/>
    <col min="13" max="13" width="73.6640625" bestFit="1" customWidth="1"/>
    <col min="14" max="14" width="68.6640625" bestFit="1" customWidth="1"/>
    <col min="15" max="15" width="42.33203125" bestFit="1" customWidth="1"/>
    <col min="16" max="16" width="49.21875" bestFit="1" customWidth="1"/>
    <col min="17" max="17" width="73.21875" bestFit="1" customWidth="1"/>
    <col min="18" max="18" width="40.44140625" bestFit="1" customWidth="1"/>
    <col min="19" max="19" width="46.33203125" bestFit="1" customWidth="1"/>
    <col min="20" max="20" width="58.5546875" bestFit="1" customWidth="1"/>
    <col min="21" max="21" width="73.6640625" bestFit="1" customWidth="1"/>
    <col min="22" max="22" width="55.44140625" bestFit="1" customWidth="1"/>
    <col min="23" max="23" width="66.5546875" bestFit="1" customWidth="1"/>
    <col min="24" max="24" width="55.6640625" bestFit="1" customWidth="1"/>
    <col min="25" max="25" width="64.6640625" bestFit="1" customWidth="1"/>
    <col min="26" max="26" width="61.441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1015</v>
      </c>
      <c r="L1" s="5" t="s">
        <v>1016</v>
      </c>
      <c r="M1" s="5" t="s">
        <v>1017</v>
      </c>
      <c r="N1" s="3" t="s">
        <v>1018</v>
      </c>
      <c r="O1" s="5" t="s">
        <v>1019</v>
      </c>
      <c r="P1" s="6" t="s">
        <v>1020</v>
      </c>
      <c r="Q1" s="6" t="s">
        <v>1021</v>
      </c>
      <c r="R1" s="6" t="s">
        <v>1022</v>
      </c>
      <c r="S1" s="6" t="s">
        <v>1023</v>
      </c>
      <c r="T1" s="6" t="s">
        <v>1024</v>
      </c>
      <c r="U1" s="6" t="s">
        <v>1025</v>
      </c>
      <c r="V1" s="6" t="s">
        <v>1026</v>
      </c>
      <c r="W1" s="6" t="s">
        <v>1027</v>
      </c>
      <c r="X1" s="6" t="s">
        <v>1028</v>
      </c>
      <c r="Y1" s="7" t="s">
        <v>1029</v>
      </c>
      <c r="Z1" s="6" t="s">
        <v>1030</v>
      </c>
    </row>
    <row r="2" spans="1:26" x14ac:dyDescent="0.3">
      <c r="A2" s="4">
        <v>1</v>
      </c>
      <c r="B2" t="s">
        <v>10</v>
      </c>
      <c r="C2">
        <v>38</v>
      </c>
      <c r="D2" t="s">
        <v>11</v>
      </c>
      <c r="E2" t="s">
        <v>12</v>
      </c>
      <c r="F2">
        <v>51244</v>
      </c>
      <c r="G2" s="2">
        <v>43283</v>
      </c>
      <c r="H2">
        <v>15585</v>
      </c>
      <c r="I2" t="s">
        <v>13</v>
      </c>
      <c r="J2">
        <v>53</v>
      </c>
      <c r="K2" t="str">
        <f>L2</f>
        <v>Excellent</v>
      </c>
      <c r="L2" s="4" t="str" cm="1">
        <f t="array" ref="L2">_xlfn.IFS(J2&gt;=50,"Excellent",AND(J2&gt;=40,J2&lt;=49),"good",AND(J2&gt;=30,J2&lt;=39),"Average",J2&lt;30,"Poor")</f>
        <v>Excellent</v>
      </c>
      <c r="M2" s="4" t="str">
        <f>IF(AND(H2&gt;=15000,I2="North"),"True","False")</f>
        <v>True</v>
      </c>
      <c r="N2" s="4" t="str">
        <f>IF(OR(E2="IT",F2&gt;=60000),"True","False")</f>
        <v>False</v>
      </c>
      <c r="O2" s="4" t="str">
        <f>IF(E2="Marketing"," from Marketing Department","Not From Marketing Department")</f>
        <v xml:space="preserve"> from Marketing Department</v>
      </c>
      <c r="P2" s="4">
        <f>SUMIF(E2:$E$1001,"Sales",$F:$F)</f>
        <v>9448773</v>
      </c>
      <c r="Q2" s="4">
        <f>SUMIFS($F$2:$F$1001,$E$2:$E$1001,"IT",$J$2:$J$1001,"&gt;35")</f>
        <v>7532860</v>
      </c>
      <c r="R2" s="4">
        <f>COUNTIF($E$2:$E$1001,"HR")</f>
        <v>180</v>
      </c>
      <c r="S2" s="4">
        <f>COUNTIFS($D$2:$D$1001,"F",$E$2:$E$1001,"Finance")</f>
        <v>97</v>
      </c>
      <c r="T2" s="4">
        <f>AVERAGEIF($E$2:$E$1001,"Marketing",$F$2:$F$1001)</f>
        <v>55350.020304568527</v>
      </c>
      <c r="U2" s="4">
        <f>AVERAGEIFS($H$2:$H$1001,$I$2:$I$1001,"North",$J$2:$J$1001,"&gt;40")</f>
        <v>25843.824817518249</v>
      </c>
      <c r="V2" s="4">
        <f>_xlfn.MAXIFS($F$2:$F$1001,$I$2:$I$1001,"South")</f>
        <v>79673</v>
      </c>
      <c r="W2" s="4">
        <f>_xlfn.MINIFS($J$2:$J$1001,$E$2:$E$1001,"Finance")</f>
        <v>20</v>
      </c>
      <c r="X2" s="4">
        <f>VLOOKUP(A2,$A$2:$X$1001,6,FALSE)</f>
        <v>51244</v>
      </c>
      <c r="Z2" s="4">
        <f>X2</f>
        <v>51244</v>
      </c>
    </row>
    <row r="3" spans="1:26" x14ac:dyDescent="0.3">
      <c r="A3" s="4">
        <v>1</v>
      </c>
      <c r="B3" t="s">
        <v>14</v>
      </c>
      <c r="C3">
        <v>44</v>
      </c>
      <c r="D3" t="s">
        <v>15</v>
      </c>
      <c r="E3" t="s">
        <v>16</v>
      </c>
      <c r="F3">
        <v>30579</v>
      </c>
      <c r="G3" s="2">
        <v>43284</v>
      </c>
      <c r="H3">
        <v>28080</v>
      </c>
      <c r="I3" t="s">
        <v>13</v>
      </c>
      <c r="J3">
        <v>57</v>
      </c>
      <c r="K3" t="str">
        <f t="shared" ref="K3:K66" si="0">IF(F3 &gt; 50000, "Above 50,000", "Below 50,000")</f>
        <v>Below 50,000</v>
      </c>
      <c r="L3" s="4" t="str">
        <f>M6</f>
        <v>False</v>
      </c>
      <c r="M3" s="4" t="e" cm="1" vm="1">
        <f t="array" aca="1" ref="M3" ca="1">N:N</f>
        <v>#VALUE!</v>
      </c>
      <c r="N3" s="4" t="str">
        <f t="shared" ref="N3:N66" si="1">IF(OR(E3="IT",F3&gt;=60000),"True","False")</f>
        <v>False</v>
      </c>
      <c r="O3" s="4" t="str">
        <f t="shared" ref="O3:O66" si="2">IF(E3="Marketing"," from Marketing Department","Not From Marketing Department")</f>
        <v>Not From Marketing Department</v>
      </c>
      <c r="P3" s="4">
        <f>SUMIF(E3:$E$1001,"Sales",$F:$F)</f>
        <v>9898527</v>
      </c>
      <c r="Q3" s="4">
        <f>R3</f>
        <v>51244</v>
      </c>
      <c r="R3" s="4">
        <f>S3</f>
        <v>51244</v>
      </c>
      <c r="S3" s="4">
        <f>T3</f>
        <v>51244</v>
      </c>
      <c r="T3" s="4">
        <f>U4</f>
        <v>51244</v>
      </c>
      <c r="U3" s="4">
        <f t="shared" ref="U3:U66" si="3">AVERAGEIFS($H$2:$H$1001,$I$2:$I$1001,"North",$J$2:$J$1001,"&gt;40")</f>
        <v>25843.824817518249</v>
      </c>
      <c r="V3" s="4">
        <f t="shared" ref="V3:V66" si="4">_xlfn.MAXIFS($F$2:$F$1001,$I$2:$I$1001,"South")</f>
        <v>79673</v>
      </c>
      <c r="W3" s="4">
        <f t="shared" ref="W3:W66" si="5">_xlfn.MINIFS($J$2:$J$1001,$E$2:$E$1001,"Finance")</f>
        <v>20</v>
      </c>
      <c r="X3" s="4">
        <f t="shared" ref="X3:X66" si="6">VLOOKUP(A3,A3:X1002,6,FALSE)</f>
        <v>30579</v>
      </c>
      <c r="Z3" s="4">
        <f t="shared" ref="Z3:Z66" si="7">X3</f>
        <v>30579</v>
      </c>
    </row>
    <row r="4" spans="1:26" x14ac:dyDescent="0.3">
      <c r="A4" s="4">
        <v>1</v>
      </c>
      <c r="B4" t="s">
        <v>17</v>
      </c>
      <c r="C4">
        <v>57</v>
      </c>
      <c r="D4" t="s">
        <v>15</v>
      </c>
      <c r="E4" t="s">
        <v>16</v>
      </c>
      <c r="F4">
        <v>67359</v>
      </c>
      <c r="G4" s="2">
        <v>41824</v>
      </c>
      <c r="H4">
        <v>22816</v>
      </c>
      <c r="I4" t="s">
        <v>18</v>
      </c>
      <c r="J4">
        <v>57</v>
      </c>
      <c r="K4" t="str">
        <f t="shared" si="0"/>
        <v>Above 50,000</v>
      </c>
      <c r="L4" s="4" t="str" cm="1">
        <f t="array" ref="L4">_xlfn.IFS(J4&gt;=50,"Excellent",AND(J4&gt;=40,J4&lt;=49),"good",AND(J4&gt;=30,J4&lt;=39),"Average",J4&lt;30,"Poor")</f>
        <v>Excellent</v>
      </c>
      <c r="M4" s="4" t="str">
        <f t="shared" ref="M3:M66" si="8">IF(AND(H4&gt;=15000,I4="North"),"True","False")</f>
        <v>False</v>
      </c>
      <c r="N4" s="4" t="str">
        <f t="shared" si="1"/>
        <v>True</v>
      </c>
      <c r="O4" s="4">
        <f>P5</f>
        <v>51244</v>
      </c>
      <c r="P4" s="4">
        <f>SUMIF(E4:$E$1001,"Sales",$F:$F)</f>
        <v>9990127</v>
      </c>
      <c r="Q4" s="4">
        <f t="shared" ref="Q3:Q66" si="9">SUMIFS($F$2:$F$1001,$E$2:$E$1001,"IT",$J$2:$J$1001,"&gt;35")</f>
        <v>7532860</v>
      </c>
      <c r="R4" s="4">
        <f t="shared" ref="R3:R66" si="10">COUNTIF($E$2:$E$1001,"HR")</f>
        <v>180</v>
      </c>
      <c r="S4" s="4">
        <f t="shared" ref="S3:S66" si="11">COUNTIFS($D$2:$D$1001,"F",$E$2:$E$1001,"Finance")</f>
        <v>97</v>
      </c>
      <c r="T4" s="4">
        <f t="shared" ref="T3:T66" si="12">AVERAGEIF($E$2:$E$1001,"Marketing",$F$2:$F$1001)</f>
        <v>55350.020304568527</v>
      </c>
      <c r="U4" s="4">
        <f>V4</f>
        <v>51244</v>
      </c>
      <c r="V4" s="4">
        <f>W4</f>
        <v>51244</v>
      </c>
      <c r="W4" s="4">
        <f>X4</f>
        <v>51244</v>
      </c>
      <c r="X4" s="4">
        <f>Z2</f>
        <v>51244</v>
      </c>
      <c r="Z4" s="4">
        <f t="shared" si="7"/>
        <v>51244</v>
      </c>
    </row>
    <row r="5" spans="1:26" x14ac:dyDescent="0.3">
      <c r="A5" s="4">
        <v>1</v>
      </c>
      <c r="B5" t="s">
        <v>19</v>
      </c>
      <c r="C5">
        <v>43</v>
      </c>
      <c r="D5" t="s">
        <v>15</v>
      </c>
      <c r="E5" t="s">
        <v>7</v>
      </c>
      <c r="F5">
        <v>64565</v>
      </c>
      <c r="G5" s="2">
        <v>43286</v>
      </c>
      <c r="H5">
        <v>14964</v>
      </c>
      <c r="I5" t="s">
        <v>20</v>
      </c>
      <c r="J5">
        <v>20</v>
      </c>
      <c r="K5" t="str">
        <f t="shared" si="0"/>
        <v>Above 50,000</v>
      </c>
      <c r="L5" s="4" t="str" cm="1">
        <f t="array" ref="L5">_xlfn.IFS(J5&gt;=50,"Excellent",AND(J5&gt;=40,J5&lt;=49),"good",AND(J5&gt;=30,J5&lt;=39),"Average",J5&lt;30,"Poor")</f>
        <v>Poor</v>
      </c>
      <c r="M5" s="4" t="str">
        <f t="shared" si="8"/>
        <v>False</v>
      </c>
      <c r="N5" s="4" t="str">
        <f t="shared" si="1"/>
        <v>True</v>
      </c>
      <c r="O5" s="4" t="str">
        <f t="shared" si="2"/>
        <v>Not From Marketing Department</v>
      </c>
      <c r="P5" s="4">
        <f>Q3</f>
        <v>51244</v>
      </c>
      <c r="Q5" s="4">
        <f t="shared" si="9"/>
        <v>7532860</v>
      </c>
      <c r="R5" s="4">
        <f t="shared" si="10"/>
        <v>180</v>
      </c>
      <c r="S5" s="4">
        <f t="shared" si="11"/>
        <v>97</v>
      </c>
      <c r="T5" s="4">
        <f t="shared" si="12"/>
        <v>55350.020304568527</v>
      </c>
      <c r="U5" s="4">
        <f t="shared" si="3"/>
        <v>25843.824817518249</v>
      </c>
      <c r="V5" s="4">
        <f t="shared" si="4"/>
        <v>79673</v>
      </c>
      <c r="W5" s="4">
        <f t="shared" si="5"/>
        <v>20</v>
      </c>
      <c r="X5" s="4">
        <f>VLOOKUP(A5,A5:X1004,6,FALSE)</f>
        <v>64565</v>
      </c>
      <c r="Y5" t="e" cm="1" vm="2">
        <f t="array" aca="1" ref="Y5" ca="1">HLOOKUP(E5+E5:E1004,F5,0)</f>
        <v>#VALUE!</v>
      </c>
      <c r="Z5" s="4">
        <f t="shared" si="7"/>
        <v>64565</v>
      </c>
    </row>
    <row r="6" spans="1:26" x14ac:dyDescent="0.3">
      <c r="A6" s="4">
        <v>1</v>
      </c>
      <c r="B6" t="s">
        <v>21</v>
      </c>
      <c r="C6">
        <v>57</v>
      </c>
      <c r="D6" t="s">
        <v>15</v>
      </c>
      <c r="E6" t="s">
        <v>22</v>
      </c>
      <c r="F6">
        <v>70615</v>
      </c>
      <c r="G6" s="2">
        <v>43287</v>
      </c>
      <c r="H6">
        <v>22832</v>
      </c>
      <c r="I6" t="s">
        <v>18</v>
      </c>
      <c r="J6">
        <v>56</v>
      </c>
      <c r="K6" t="str">
        <f t="shared" si="0"/>
        <v>Above 50,000</v>
      </c>
      <c r="L6" s="4" t="str" cm="1">
        <f t="array" ref="L6">_xlfn.IFS(J6&gt;=50,"Excellent",AND(J6&gt;=40,J6&lt;=49),"good",AND(J6&gt;=30,J6&lt;=39),"Average",J6&lt;30,"Poor")</f>
        <v>Excellent</v>
      </c>
      <c r="M6" s="4" t="str">
        <f t="shared" si="8"/>
        <v>False</v>
      </c>
      <c r="N6" s="4">
        <f>O4</f>
        <v>51244</v>
      </c>
      <c r="O6" s="4" t="str">
        <f t="shared" si="2"/>
        <v>Not From Marketing Department</v>
      </c>
      <c r="P6" s="4">
        <f>SUMIF(E6:$E$1001,"Sales",$F:$F)</f>
        <v>9649757</v>
      </c>
      <c r="Q6" s="4">
        <f t="shared" si="9"/>
        <v>7532860</v>
      </c>
      <c r="R6" s="4">
        <f t="shared" si="10"/>
        <v>180</v>
      </c>
      <c r="S6" s="4">
        <f t="shared" si="11"/>
        <v>97</v>
      </c>
      <c r="T6" s="4">
        <f t="shared" si="12"/>
        <v>55350.020304568527</v>
      </c>
      <c r="U6" s="4">
        <f t="shared" si="3"/>
        <v>25843.824817518249</v>
      </c>
      <c r="V6" s="4">
        <f t="shared" si="4"/>
        <v>79673</v>
      </c>
      <c r="W6" s="4">
        <f t="shared" si="5"/>
        <v>20</v>
      </c>
      <c r="X6" s="4">
        <f t="shared" si="6"/>
        <v>70615</v>
      </c>
      <c r="Y6" t="e" cm="1" vm="2">
        <f t="array" aca="1" ref="Y6" ca="1">HLOOKUP(E6+E6:E1005,F6,0)</f>
        <v>#VALUE!</v>
      </c>
      <c r="Z6" s="4">
        <f t="shared" si="7"/>
        <v>70615</v>
      </c>
    </row>
    <row r="7" spans="1:26" x14ac:dyDescent="0.3">
      <c r="A7" s="4">
        <v>1</v>
      </c>
      <c r="B7" t="s">
        <v>23</v>
      </c>
      <c r="C7">
        <v>23</v>
      </c>
      <c r="D7" t="s">
        <v>11</v>
      </c>
      <c r="E7" t="s">
        <v>16</v>
      </c>
      <c r="F7">
        <v>58825</v>
      </c>
      <c r="G7" s="2">
        <v>43288</v>
      </c>
      <c r="H7">
        <v>23921</v>
      </c>
      <c r="I7" t="s">
        <v>20</v>
      </c>
      <c r="J7">
        <v>28</v>
      </c>
      <c r="K7" t="str">
        <f t="shared" si="0"/>
        <v>Above 50,000</v>
      </c>
      <c r="L7" s="4" t="str" cm="1">
        <f t="array" ref="L7">_xlfn.IFS(J7&gt;=50,"Excellent",AND(J7&gt;=40,J7&lt;=49),"good",AND(J7&gt;=30,J7&lt;=39),"Average",J7&lt;30,"Poor")</f>
        <v>Poor</v>
      </c>
      <c r="M7" s="4" t="str">
        <f t="shared" si="8"/>
        <v>False</v>
      </c>
      <c r="N7" s="4" t="str">
        <f t="shared" si="1"/>
        <v>False</v>
      </c>
      <c r="O7" s="4" t="str">
        <f t="shared" si="2"/>
        <v>Not From Marketing Department</v>
      </c>
      <c r="P7" s="4">
        <f>SUMIF(E7:$E$1001,"Sales",$F:$F)</f>
        <v>10266381</v>
      </c>
      <c r="Q7" s="4">
        <f t="shared" si="9"/>
        <v>7532860</v>
      </c>
      <c r="R7" s="4">
        <f t="shared" si="10"/>
        <v>180</v>
      </c>
      <c r="S7" s="4">
        <f t="shared" si="11"/>
        <v>97</v>
      </c>
      <c r="T7" s="4">
        <f t="shared" si="12"/>
        <v>55350.020304568527</v>
      </c>
      <c r="U7" s="4">
        <f t="shared" si="3"/>
        <v>25843.824817518249</v>
      </c>
      <c r="V7" s="4">
        <f t="shared" si="4"/>
        <v>79673</v>
      </c>
      <c r="W7" s="4">
        <f t="shared" si="5"/>
        <v>20</v>
      </c>
      <c r="X7" s="4">
        <f t="shared" si="6"/>
        <v>58825</v>
      </c>
      <c r="Y7" t="e" cm="1" vm="2">
        <f t="array" aca="1" ref="Y7" ca="1">HLOOKUP(E7+E7:E1006,F7,0)</f>
        <v>#VALUE!</v>
      </c>
      <c r="Z7" s="4">
        <f t="shared" si="7"/>
        <v>58825</v>
      </c>
    </row>
    <row r="8" spans="1:26" x14ac:dyDescent="0.3">
      <c r="A8" s="4">
        <v>1</v>
      </c>
      <c r="B8" t="s">
        <v>24</v>
      </c>
      <c r="C8">
        <v>33</v>
      </c>
      <c r="D8" t="s">
        <v>15</v>
      </c>
      <c r="E8" t="s">
        <v>22</v>
      </c>
      <c r="F8">
        <v>70118</v>
      </c>
      <c r="G8" s="2">
        <v>43289</v>
      </c>
      <c r="H8">
        <v>18067</v>
      </c>
      <c r="I8" t="s">
        <v>20</v>
      </c>
      <c r="J8">
        <v>39</v>
      </c>
      <c r="K8" t="str">
        <f t="shared" si="0"/>
        <v>Above 50,000</v>
      </c>
      <c r="L8" s="4" t="str" cm="1">
        <f t="array" ref="L8">_xlfn.IFS(J8&gt;=50,"Excellent",AND(J8&gt;=40,J8&lt;=49),"good",AND(J8&gt;=30,J8&lt;=39),"Average",J8&lt;30,"Poor")</f>
        <v>Average</v>
      </c>
      <c r="M8" s="4" t="str">
        <f t="shared" si="8"/>
        <v>False</v>
      </c>
      <c r="N8" s="4" t="str">
        <f t="shared" si="1"/>
        <v>True</v>
      </c>
      <c r="O8" s="4" t="str">
        <f t="shared" si="2"/>
        <v>Not From Marketing Department</v>
      </c>
      <c r="P8" s="4">
        <f>SUMIF(E8:$E$1001,"Sales",$F:$F)</f>
        <v>9724001</v>
      </c>
      <c r="Q8" s="4">
        <f t="shared" si="9"/>
        <v>7532860</v>
      </c>
      <c r="R8" s="4">
        <f t="shared" si="10"/>
        <v>180</v>
      </c>
      <c r="S8" s="4">
        <f t="shared" si="11"/>
        <v>97</v>
      </c>
      <c r="T8" s="4">
        <f t="shared" si="12"/>
        <v>55350.020304568527</v>
      </c>
      <c r="U8" s="4">
        <f t="shared" si="3"/>
        <v>25843.824817518249</v>
      </c>
      <c r="V8" s="4">
        <f t="shared" si="4"/>
        <v>79673</v>
      </c>
      <c r="W8" s="4">
        <f t="shared" si="5"/>
        <v>20</v>
      </c>
      <c r="X8" s="4">
        <f t="shared" si="6"/>
        <v>70118</v>
      </c>
      <c r="Y8" t="e" cm="1" vm="2">
        <f t="array" aca="1" ref="Y8" ca="1">HLOOKUP(E8+E8:E1007,F8,0)</f>
        <v>#VALUE!</v>
      </c>
      <c r="Z8" s="4">
        <f t="shared" si="7"/>
        <v>70118</v>
      </c>
    </row>
    <row r="9" spans="1:26" x14ac:dyDescent="0.3">
      <c r="A9" s="4">
        <v>1</v>
      </c>
      <c r="B9" t="s">
        <v>25</v>
      </c>
      <c r="C9">
        <v>60</v>
      </c>
      <c r="D9" t="s">
        <v>15</v>
      </c>
      <c r="E9" t="s">
        <v>16</v>
      </c>
      <c r="F9">
        <v>47243</v>
      </c>
      <c r="G9" s="2">
        <v>43290</v>
      </c>
      <c r="H9">
        <v>32396</v>
      </c>
      <c r="I9" t="s">
        <v>13</v>
      </c>
      <c r="J9">
        <v>32</v>
      </c>
      <c r="K9" t="str">
        <f t="shared" si="0"/>
        <v>Below 50,000</v>
      </c>
      <c r="L9" s="4" t="str" cm="1">
        <f t="array" ref="L9">_xlfn.IFS(J9&gt;=50,"Excellent",AND(J9&gt;=40,J9&lt;=49),"good",AND(J9&gt;=30,J9&lt;=39),"Average",J9&lt;30,"Poor")</f>
        <v>Average</v>
      </c>
      <c r="M9" s="4" t="str">
        <f t="shared" si="8"/>
        <v>True</v>
      </c>
      <c r="N9" s="4" t="str">
        <f t="shared" si="1"/>
        <v>False</v>
      </c>
      <c r="O9" s="4" t="str">
        <f t="shared" si="2"/>
        <v>Not From Marketing Department</v>
      </c>
      <c r="P9" s="4">
        <f>SUMIF(E9:$E$1001,"Sales",$F:$F)</f>
        <v>10125528</v>
      </c>
      <c r="Q9" s="4">
        <f t="shared" si="9"/>
        <v>7532860</v>
      </c>
      <c r="R9" s="4">
        <f t="shared" si="10"/>
        <v>180</v>
      </c>
      <c r="S9" s="4">
        <f t="shared" si="11"/>
        <v>97</v>
      </c>
      <c r="T9" s="4">
        <f t="shared" si="12"/>
        <v>55350.020304568527</v>
      </c>
      <c r="U9" s="4">
        <f t="shared" si="3"/>
        <v>25843.824817518249</v>
      </c>
      <c r="V9" s="4">
        <f t="shared" si="4"/>
        <v>79673</v>
      </c>
      <c r="W9" s="4">
        <f t="shared" si="5"/>
        <v>20</v>
      </c>
      <c r="X9" s="4">
        <f t="shared" si="6"/>
        <v>47243</v>
      </c>
      <c r="Y9" t="e" cm="1" vm="2">
        <f t="array" aca="1" ref="Y9" ca="1">HLOOKUP(E9+E9:E1008,F9,0)</f>
        <v>#VALUE!</v>
      </c>
      <c r="Z9" s="4">
        <f t="shared" si="7"/>
        <v>47243</v>
      </c>
    </row>
    <row r="10" spans="1:26" x14ac:dyDescent="0.3">
      <c r="A10" s="4">
        <v>1</v>
      </c>
      <c r="B10" t="s">
        <v>26</v>
      </c>
      <c r="C10">
        <v>37</v>
      </c>
      <c r="D10" t="s">
        <v>11</v>
      </c>
      <c r="E10" t="s">
        <v>27</v>
      </c>
      <c r="F10">
        <v>36567</v>
      </c>
      <c r="G10" s="2">
        <v>43291</v>
      </c>
      <c r="H10">
        <v>24208</v>
      </c>
      <c r="I10" t="s">
        <v>28</v>
      </c>
      <c r="J10">
        <v>38</v>
      </c>
      <c r="K10" t="str">
        <f t="shared" si="0"/>
        <v>Below 50,000</v>
      </c>
      <c r="L10" s="4" t="str" cm="1">
        <f t="array" ref="L10">_xlfn.IFS(J10&gt;=50,"Excellent",AND(J10&gt;=40,J10&lt;=49),"good",AND(J10&gt;=30,J10&lt;=39),"Average",J10&lt;30,"Poor")</f>
        <v>Average</v>
      </c>
      <c r="M10" s="4" t="str">
        <f t="shared" si="8"/>
        <v>False</v>
      </c>
      <c r="N10" s="4" t="str">
        <f t="shared" si="1"/>
        <v>True</v>
      </c>
      <c r="O10" s="4" t="str">
        <f t="shared" si="2"/>
        <v>Not From Marketing Department</v>
      </c>
      <c r="P10" s="4">
        <f>SUMIF(E10:$E$1001,"Sales",$F:$F)</f>
        <v>9807058</v>
      </c>
      <c r="Q10" s="4">
        <f t="shared" si="9"/>
        <v>7532860</v>
      </c>
      <c r="R10" s="4">
        <f t="shared" si="10"/>
        <v>180</v>
      </c>
      <c r="S10" s="4">
        <f t="shared" si="11"/>
        <v>97</v>
      </c>
      <c r="T10" s="4">
        <f t="shared" si="12"/>
        <v>55350.020304568527</v>
      </c>
      <c r="U10" s="4">
        <f t="shared" si="3"/>
        <v>25843.824817518249</v>
      </c>
      <c r="V10" s="4">
        <f t="shared" si="4"/>
        <v>79673</v>
      </c>
      <c r="W10" s="4">
        <f t="shared" si="5"/>
        <v>20</v>
      </c>
      <c r="X10" s="4">
        <f t="shared" si="6"/>
        <v>36567</v>
      </c>
      <c r="Y10" t="e" cm="1" vm="2">
        <f t="array" aca="1" ref="Y10" ca="1">HLOOKUP(E10+E10:E1009,F10,0)</f>
        <v>#VALUE!</v>
      </c>
      <c r="Z10" s="4">
        <f t="shared" si="7"/>
        <v>36567</v>
      </c>
    </row>
    <row r="11" spans="1:26" x14ac:dyDescent="0.3">
      <c r="A11" s="4">
        <v>1</v>
      </c>
      <c r="B11" t="s">
        <v>29</v>
      </c>
      <c r="C11">
        <v>54</v>
      </c>
      <c r="D11" t="s">
        <v>15</v>
      </c>
      <c r="E11" t="s">
        <v>12</v>
      </c>
      <c r="F11">
        <v>62747</v>
      </c>
      <c r="G11" s="2">
        <v>43292</v>
      </c>
      <c r="H11">
        <v>37658</v>
      </c>
      <c r="I11" t="s">
        <v>20</v>
      </c>
      <c r="J11">
        <v>56</v>
      </c>
      <c r="K11" t="str">
        <f t="shared" si="0"/>
        <v>Above 50,000</v>
      </c>
      <c r="L11" s="4" t="str" cm="1">
        <f t="array" ref="L11">_xlfn.IFS(J11&gt;=50,"Excellent",AND(J11&gt;=40,J11&lt;=49),"good",AND(J11&gt;=30,J11&lt;=39),"Average",J11&lt;30,"Poor")</f>
        <v>Excellent</v>
      </c>
      <c r="M11" s="4" t="str">
        <f t="shared" si="8"/>
        <v>False</v>
      </c>
      <c r="N11" s="4" t="str">
        <f t="shared" si="1"/>
        <v>True</v>
      </c>
      <c r="O11" s="4" t="str">
        <f t="shared" si="2"/>
        <v xml:space="preserve"> from Marketing Department</v>
      </c>
      <c r="P11" s="4">
        <f>SUMIF(E11:$E$1001,"Sales",$F:$F)</f>
        <v>9637014</v>
      </c>
      <c r="Q11" s="4">
        <f t="shared" si="9"/>
        <v>7532860</v>
      </c>
      <c r="R11" s="4">
        <f t="shared" si="10"/>
        <v>180</v>
      </c>
      <c r="S11" s="4">
        <f t="shared" si="11"/>
        <v>97</v>
      </c>
      <c r="T11" s="4">
        <f t="shared" si="12"/>
        <v>55350.020304568527</v>
      </c>
      <c r="U11" s="4">
        <f t="shared" si="3"/>
        <v>25843.824817518249</v>
      </c>
      <c r="V11" s="4">
        <f t="shared" si="4"/>
        <v>79673</v>
      </c>
      <c r="W11" s="4">
        <f t="shared" si="5"/>
        <v>20</v>
      </c>
      <c r="X11" s="4">
        <f t="shared" si="6"/>
        <v>62747</v>
      </c>
      <c r="Y11" t="e" cm="1" vm="2">
        <f t="array" aca="1" ref="Y11" ca="1">HLOOKUP(E11+E11:E1010,F11,0)</f>
        <v>#VALUE!</v>
      </c>
      <c r="Z11" s="4">
        <f t="shared" si="7"/>
        <v>62747</v>
      </c>
    </row>
    <row r="12" spans="1:26" x14ac:dyDescent="0.3">
      <c r="A12" s="4">
        <v>1</v>
      </c>
      <c r="B12" t="s">
        <v>30</v>
      </c>
      <c r="C12">
        <v>49</v>
      </c>
      <c r="D12" t="s">
        <v>11</v>
      </c>
      <c r="E12" t="s">
        <v>7</v>
      </c>
      <c r="F12">
        <v>75358</v>
      </c>
      <c r="G12" s="2">
        <v>43293</v>
      </c>
      <c r="H12">
        <v>23026</v>
      </c>
      <c r="I12" t="s">
        <v>20</v>
      </c>
      <c r="J12">
        <v>57</v>
      </c>
      <c r="K12" t="str">
        <f t="shared" si="0"/>
        <v>Above 50,000</v>
      </c>
      <c r="L12" s="4" t="str" cm="1">
        <f t="array" ref="L12">_xlfn.IFS(J12&gt;=50,"Excellent",AND(J12&gt;=40,J12&lt;=49),"good",AND(J12&gt;=30,J12&lt;=39),"Average",J12&lt;30,"Poor")</f>
        <v>Excellent</v>
      </c>
      <c r="M12" s="4" t="str">
        <f t="shared" si="8"/>
        <v>False</v>
      </c>
      <c r="N12" s="4" t="str">
        <f t="shared" si="1"/>
        <v>True</v>
      </c>
      <c r="O12" s="4" t="str">
        <f t="shared" si="2"/>
        <v>Not From Marketing Department</v>
      </c>
      <c r="P12" s="4">
        <f>SUMIF(E12:$E$1001,"Sales",$F:$F)</f>
        <v>9724797</v>
      </c>
      <c r="Q12" s="4">
        <f t="shared" si="9"/>
        <v>7532860</v>
      </c>
      <c r="R12" s="4">
        <f t="shared" si="10"/>
        <v>180</v>
      </c>
      <c r="S12" s="4">
        <f t="shared" si="11"/>
        <v>97</v>
      </c>
      <c r="T12" s="4">
        <f t="shared" si="12"/>
        <v>55350.020304568527</v>
      </c>
      <c r="U12" s="4">
        <f t="shared" si="3"/>
        <v>25843.824817518249</v>
      </c>
      <c r="V12" s="4">
        <f t="shared" si="4"/>
        <v>79673</v>
      </c>
      <c r="W12" s="4">
        <f t="shared" si="5"/>
        <v>20</v>
      </c>
      <c r="X12" s="4">
        <f t="shared" si="6"/>
        <v>75358</v>
      </c>
      <c r="Y12" t="e" cm="1" vm="2">
        <f t="array" aca="1" ref="Y12" ca="1">HLOOKUP(E12+E12:E1011,F12,0)</f>
        <v>#VALUE!</v>
      </c>
      <c r="Z12" s="4">
        <f t="shared" si="7"/>
        <v>75358</v>
      </c>
    </row>
    <row r="13" spans="1:26" x14ac:dyDescent="0.3">
      <c r="A13" s="4">
        <v>1</v>
      </c>
      <c r="B13" t="s">
        <v>31</v>
      </c>
      <c r="C13">
        <v>25</v>
      </c>
      <c r="D13" t="s">
        <v>15</v>
      </c>
      <c r="E13" t="s">
        <v>27</v>
      </c>
      <c r="F13">
        <v>44935</v>
      </c>
      <c r="G13" s="2">
        <v>43294</v>
      </c>
      <c r="H13">
        <v>10053</v>
      </c>
      <c r="I13" t="s">
        <v>20</v>
      </c>
      <c r="J13">
        <v>40</v>
      </c>
      <c r="K13" t="str">
        <f t="shared" si="0"/>
        <v>Below 50,000</v>
      </c>
      <c r="L13" s="4" t="str" cm="1">
        <f t="array" ref="L13">_xlfn.IFS(J13&gt;=50,"Excellent",AND(J13&gt;=40,J13&lt;=49),"good",AND(J13&gt;=30,J13&lt;=39),"Average",J13&lt;30,"Poor")</f>
        <v>good</v>
      </c>
      <c r="M13" s="4" t="str">
        <f t="shared" si="8"/>
        <v>False</v>
      </c>
      <c r="N13" s="4" t="str">
        <f t="shared" si="1"/>
        <v>True</v>
      </c>
      <c r="O13" s="4" t="str">
        <f t="shared" si="2"/>
        <v>Not From Marketing Department</v>
      </c>
      <c r="P13" s="4">
        <f>SUMIF(E13:$E$1001,"Sales",$F:$F)</f>
        <v>9779889</v>
      </c>
      <c r="Q13" s="4">
        <f t="shared" si="9"/>
        <v>7532860</v>
      </c>
      <c r="R13" s="4">
        <f t="shared" si="10"/>
        <v>180</v>
      </c>
      <c r="S13" s="4">
        <f t="shared" si="11"/>
        <v>97</v>
      </c>
      <c r="T13" s="4">
        <f t="shared" si="12"/>
        <v>55350.020304568527</v>
      </c>
      <c r="U13" s="4">
        <f t="shared" si="3"/>
        <v>25843.824817518249</v>
      </c>
      <c r="V13" s="4">
        <f t="shared" si="4"/>
        <v>79673</v>
      </c>
      <c r="W13" s="4">
        <f t="shared" si="5"/>
        <v>20</v>
      </c>
      <c r="X13" s="4">
        <f t="shared" si="6"/>
        <v>44935</v>
      </c>
      <c r="Y13" t="e" cm="1" vm="2">
        <f t="array" aca="1" ref="Y13" ca="1">HLOOKUP(E13+E13:E1012,F13,0)</f>
        <v>#VALUE!</v>
      </c>
      <c r="Z13" s="4">
        <f t="shared" si="7"/>
        <v>44935</v>
      </c>
    </row>
    <row r="14" spans="1:26" x14ac:dyDescent="0.3">
      <c r="A14" s="4">
        <v>1</v>
      </c>
      <c r="B14" t="s">
        <v>32</v>
      </c>
      <c r="C14">
        <v>26</v>
      </c>
      <c r="D14" t="s">
        <v>15</v>
      </c>
      <c r="E14" t="s">
        <v>27</v>
      </c>
      <c r="F14">
        <v>67132</v>
      </c>
      <c r="G14" s="2">
        <v>43295</v>
      </c>
      <c r="H14">
        <v>33108</v>
      </c>
      <c r="I14" t="s">
        <v>13</v>
      </c>
      <c r="J14">
        <v>55</v>
      </c>
      <c r="K14" t="str">
        <f t="shared" si="0"/>
        <v>Above 50,000</v>
      </c>
      <c r="L14" s="4" t="str" cm="1">
        <f t="array" ref="L14">_xlfn.IFS(J14&gt;=50,"Excellent",AND(J14&gt;=40,J14&lt;=49),"good",AND(J14&gt;=30,J14&lt;=39),"Average",J14&lt;30,"Poor")</f>
        <v>Excellent</v>
      </c>
      <c r="M14" s="4" t="str">
        <f t="shared" si="8"/>
        <v>True</v>
      </c>
      <c r="N14" s="4" t="str">
        <f t="shared" si="1"/>
        <v>True</v>
      </c>
      <c r="O14" s="4" t="str">
        <f t="shared" si="2"/>
        <v>Not From Marketing Department</v>
      </c>
      <c r="P14" s="4">
        <f>SUMIF(E14:$E$1001,"Sales",$F:$F)</f>
        <v>10019409</v>
      </c>
      <c r="Q14" s="4">
        <f t="shared" si="9"/>
        <v>7532860</v>
      </c>
      <c r="R14" s="4">
        <f t="shared" si="10"/>
        <v>180</v>
      </c>
      <c r="S14" s="4">
        <f t="shared" si="11"/>
        <v>97</v>
      </c>
      <c r="T14" s="4">
        <f t="shared" si="12"/>
        <v>55350.020304568527</v>
      </c>
      <c r="U14" s="4">
        <f t="shared" si="3"/>
        <v>25843.824817518249</v>
      </c>
      <c r="V14" s="4">
        <f t="shared" si="4"/>
        <v>79673</v>
      </c>
      <c r="W14" s="4">
        <f t="shared" si="5"/>
        <v>20</v>
      </c>
      <c r="X14" s="4">
        <f t="shared" si="6"/>
        <v>67132</v>
      </c>
      <c r="Y14" t="e" cm="1" vm="2">
        <f t="array" aca="1" ref="Y14" ca="1">HLOOKUP(E14+E14:E1013,F14,0)</f>
        <v>#VALUE!</v>
      </c>
      <c r="Z14" s="4">
        <f t="shared" si="7"/>
        <v>67132</v>
      </c>
    </row>
    <row r="15" spans="1:26" x14ac:dyDescent="0.3">
      <c r="A15" s="4">
        <v>1</v>
      </c>
      <c r="B15" t="s">
        <v>33</v>
      </c>
      <c r="C15">
        <v>57</v>
      </c>
      <c r="D15" t="s">
        <v>11</v>
      </c>
      <c r="E15" t="s">
        <v>22</v>
      </c>
      <c r="F15">
        <v>74476</v>
      </c>
      <c r="G15" s="2">
        <v>43296</v>
      </c>
      <c r="H15">
        <v>29855</v>
      </c>
      <c r="I15" t="s">
        <v>18</v>
      </c>
      <c r="J15">
        <v>40</v>
      </c>
      <c r="K15" t="str">
        <f t="shared" si="0"/>
        <v>Above 50,000</v>
      </c>
      <c r="L15" s="4" t="str" cm="1">
        <f t="array" ref="L15">_xlfn.IFS(J15&gt;=50,"Excellent",AND(J15&gt;=40,J15&lt;=49),"good",AND(J15&gt;=30,J15&lt;=39),"Average",J15&lt;30,"Poor")</f>
        <v>good</v>
      </c>
      <c r="M15" s="4" t="str">
        <f t="shared" si="8"/>
        <v>False</v>
      </c>
      <c r="N15" s="4" t="str">
        <f t="shared" si="1"/>
        <v>True</v>
      </c>
      <c r="O15" s="4" t="str">
        <f t="shared" si="2"/>
        <v>Not From Marketing Department</v>
      </c>
      <c r="P15" s="4">
        <f>SUMIF(E15:$E$1001,"Sales",$F:$F)</f>
        <v>9669601</v>
      </c>
      <c r="Q15" s="4">
        <f t="shared" si="9"/>
        <v>7532860</v>
      </c>
      <c r="R15" s="4">
        <f t="shared" si="10"/>
        <v>180</v>
      </c>
      <c r="S15" s="4">
        <f t="shared" si="11"/>
        <v>97</v>
      </c>
      <c r="T15" s="4">
        <f t="shared" si="12"/>
        <v>55350.020304568527</v>
      </c>
      <c r="U15" s="4">
        <f t="shared" si="3"/>
        <v>25843.824817518249</v>
      </c>
      <c r="V15" s="4">
        <f t="shared" si="4"/>
        <v>79673</v>
      </c>
      <c r="W15" s="4">
        <f t="shared" si="5"/>
        <v>20</v>
      </c>
      <c r="X15" s="4">
        <f t="shared" si="6"/>
        <v>74476</v>
      </c>
      <c r="Y15" t="e" cm="1" vm="2">
        <f t="array" aca="1" ref="Y15" ca="1">HLOOKUP(E15+E15:E1014,F15,0)</f>
        <v>#VALUE!</v>
      </c>
      <c r="Z15" s="4">
        <f t="shared" si="7"/>
        <v>74476</v>
      </c>
    </row>
    <row r="16" spans="1:26" x14ac:dyDescent="0.3">
      <c r="A16" s="4">
        <v>1</v>
      </c>
      <c r="B16" t="s">
        <v>34</v>
      </c>
      <c r="C16">
        <v>44</v>
      </c>
      <c r="D16" t="s">
        <v>15</v>
      </c>
      <c r="E16" t="s">
        <v>27</v>
      </c>
      <c r="F16">
        <v>45774</v>
      </c>
      <c r="G16" s="2">
        <v>43297</v>
      </c>
      <c r="H16">
        <v>28351</v>
      </c>
      <c r="I16" t="s">
        <v>28</v>
      </c>
      <c r="J16">
        <v>26</v>
      </c>
      <c r="K16" t="str">
        <f t="shared" si="0"/>
        <v>Below 50,000</v>
      </c>
      <c r="L16" s="4" t="str" cm="1">
        <f t="array" ref="L16">_xlfn.IFS(J16&gt;=50,"Excellent",AND(J16&gt;=40,J16&lt;=49),"good",AND(J16&gt;=30,J16&lt;=39),"Average",J16&lt;30,"Poor")</f>
        <v>Poor</v>
      </c>
      <c r="M16" s="4" t="str">
        <f t="shared" si="8"/>
        <v>False</v>
      </c>
      <c r="N16" s="4" t="str">
        <f t="shared" si="1"/>
        <v>True</v>
      </c>
      <c r="O16" s="4" t="str">
        <f t="shared" si="2"/>
        <v>Not From Marketing Department</v>
      </c>
      <c r="P16" s="4">
        <f>SUMIF(E16:$E$1001,"Sales",$F:$F)</f>
        <v>9731100</v>
      </c>
      <c r="Q16" s="4">
        <f t="shared" si="9"/>
        <v>7532860</v>
      </c>
      <c r="R16" s="4">
        <f t="shared" si="10"/>
        <v>180</v>
      </c>
      <c r="S16" s="4">
        <f t="shared" si="11"/>
        <v>97</v>
      </c>
      <c r="T16" s="4">
        <f t="shared" si="12"/>
        <v>55350.020304568527</v>
      </c>
      <c r="U16" s="4">
        <f t="shared" si="3"/>
        <v>25843.824817518249</v>
      </c>
      <c r="V16" s="4">
        <f t="shared" si="4"/>
        <v>79673</v>
      </c>
      <c r="W16" s="4">
        <f t="shared" si="5"/>
        <v>20</v>
      </c>
      <c r="X16" s="4">
        <f t="shared" si="6"/>
        <v>45774</v>
      </c>
      <c r="Y16" t="e" cm="1" vm="2">
        <f t="array" aca="1" ref="Y16" ca="1">HLOOKUP(E16+E16:E1015,F16,0)</f>
        <v>#VALUE!</v>
      </c>
      <c r="Z16" s="4">
        <f t="shared" si="7"/>
        <v>45774</v>
      </c>
    </row>
    <row r="17" spans="1:26" x14ac:dyDescent="0.3">
      <c r="A17" s="4">
        <v>1</v>
      </c>
      <c r="B17" t="s">
        <v>35</v>
      </c>
      <c r="C17">
        <v>48</v>
      </c>
      <c r="D17" t="s">
        <v>11</v>
      </c>
      <c r="E17" t="s">
        <v>27</v>
      </c>
      <c r="F17">
        <v>44365</v>
      </c>
      <c r="G17" s="2">
        <v>43298</v>
      </c>
      <c r="H17">
        <v>31653</v>
      </c>
      <c r="I17" t="s">
        <v>20</v>
      </c>
      <c r="J17">
        <v>58</v>
      </c>
      <c r="K17" t="str">
        <f t="shared" si="0"/>
        <v>Below 50,000</v>
      </c>
      <c r="L17" s="4" t="str" cm="1">
        <f t="array" ref="L17">_xlfn.IFS(J17&gt;=50,"Excellent",AND(J17&gt;=40,J17&lt;=49),"good",AND(J17&gt;=30,J17&lt;=39),"Average",J17&lt;30,"Poor")</f>
        <v>Excellent</v>
      </c>
      <c r="M17" s="4" t="str">
        <f t="shared" si="8"/>
        <v>False</v>
      </c>
      <c r="N17" s="4" t="str">
        <f t="shared" si="1"/>
        <v>True</v>
      </c>
      <c r="O17" s="4" t="str">
        <f t="shared" si="2"/>
        <v>Not From Marketing Department</v>
      </c>
      <c r="P17" s="4">
        <f>SUMIF(E17:$E$1001,"Sales",$F:$F)</f>
        <v>9565320</v>
      </c>
      <c r="Q17" s="4">
        <f t="shared" si="9"/>
        <v>7532860</v>
      </c>
      <c r="R17" s="4">
        <f t="shared" si="10"/>
        <v>180</v>
      </c>
      <c r="S17" s="4">
        <f t="shared" si="11"/>
        <v>97</v>
      </c>
      <c r="T17" s="4">
        <f t="shared" si="12"/>
        <v>55350.020304568527</v>
      </c>
      <c r="U17" s="4">
        <f t="shared" si="3"/>
        <v>25843.824817518249</v>
      </c>
      <c r="V17" s="4">
        <f t="shared" si="4"/>
        <v>79673</v>
      </c>
      <c r="W17" s="4">
        <f t="shared" si="5"/>
        <v>20</v>
      </c>
      <c r="X17" s="4">
        <f t="shared" si="6"/>
        <v>44365</v>
      </c>
      <c r="Y17" t="e" cm="1" vm="2">
        <f t="array" aca="1" ref="Y17" ca="1">HLOOKUP(E17+E17:E1016,F17,0)</f>
        <v>#VALUE!</v>
      </c>
      <c r="Z17" s="4">
        <f t="shared" si="7"/>
        <v>44365</v>
      </c>
    </row>
    <row r="18" spans="1:26" x14ac:dyDescent="0.3">
      <c r="A18" s="4">
        <v>1</v>
      </c>
      <c r="B18" t="s">
        <v>36</v>
      </c>
      <c r="C18">
        <v>48</v>
      </c>
      <c r="D18" t="s">
        <v>15</v>
      </c>
      <c r="E18" t="s">
        <v>27</v>
      </c>
      <c r="F18">
        <v>43274</v>
      </c>
      <c r="G18" s="2">
        <v>43299</v>
      </c>
      <c r="H18">
        <v>29071</v>
      </c>
      <c r="I18" t="s">
        <v>18</v>
      </c>
      <c r="J18">
        <v>20</v>
      </c>
      <c r="K18" t="str">
        <f t="shared" si="0"/>
        <v>Below 50,000</v>
      </c>
      <c r="L18" s="4" t="str" cm="1">
        <f t="array" ref="L18">_xlfn.IFS(J18&gt;=50,"Excellent",AND(J18&gt;=40,J18&lt;=49),"good",AND(J18&gt;=30,J18&lt;=39),"Average",J18&lt;30,"Poor")</f>
        <v>Poor</v>
      </c>
      <c r="M18" s="4" t="str">
        <f t="shared" si="8"/>
        <v>False</v>
      </c>
      <c r="N18" s="4" t="str">
        <f t="shared" si="1"/>
        <v>True</v>
      </c>
      <c r="O18" s="4" t="str">
        <f t="shared" si="2"/>
        <v>Not From Marketing Department</v>
      </c>
      <c r="P18" s="4">
        <f>SUMIF(E18:$E$1001,"Sales",$F:$F)</f>
        <v>9535387</v>
      </c>
      <c r="Q18" s="4">
        <f t="shared" si="9"/>
        <v>7532860</v>
      </c>
      <c r="R18" s="4">
        <f t="shared" si="10"/>
        <v>180</v>
      </c>
      <c r="S18" s="4">
        <f t="shared" si="11"/>
        <v>97</v>
      </c>
      <c r="T18" s="4">
        <f t="shared" si="12"/>
        <v>55350.020304568527</v>
      </c>
      <c r="U18" s="4">
        <f t="shared" si="3"/>
        <v>25843.824817518249</v>
      </c>
      <c r="V18" s="4">
        <f t="shared" si="4"/>
        <v>79673</v>
      </c>
      <c r="W18" s="4">
        <f t="shared" si="5"/>
        <v>20</v>
      </c>
      <c r="X18" s="4">
        <f t="shared" si="6"/>
        <v>43274</v>
      </c>
      <c r="Y18" t="e" cm="1" vm="2">
        <f t="array" aca="1" ref="Y18" ca="1">HLOOKUP(E18+E18:E1017,F18,0)</f>
        <v>#VALUE!</v>
      </c>
      <c r="Z18" s="4">
        <f t="shared" si="7"/>
        <v>43274</v>
      </c>
    </row>
    <row r="19" spans="1:26" x14ac:dyDescent="0.3">
      <c r="A19" s="4">
        <v>1</v>
      </c>
      <c r="B19" t="s">
        <v>37</v>
      </c>
      <c r="C19">
        <v>52</v>
      </c>
      <c r="D19" t="s">
        <v>15</v>
      </c>
      <c r="E19" t="s">
        <v>22</v>
      </c>
      <c r="F19">
        <v>32559</v>
      </c>
      <c r="G19" s="2">
        <v>43300</v>
      </c>
      <c r="H19">
        <v>25746</v>
      </c>
      <c r="I19" t="s">
        <v>20</v>
      </c>
      <c r="J19">
        <v>52</v>
      </c>
      <c r="K19" t="str">
        <f t="shared" si="0"/>
        <v>Below 50,000</v>
      </c>
      <c r="L19" s="4" t="str" cm="1">
        <f t="array" ref="L19">_xlfn.IFS(J19&gt;=50,"Excellent",AND(J19&gt;=40,J19&lt;=49),"good",AND(J19&gt;=30,J19&lt;=39),"Average",J19&lt;30,"Poor")</f>
        <v>Excellent</v>
      </c>
      <c r="M19" s="4" t="str">
        <f t="shared" si="8"/>
        <v>False</v>
      </c>
      <c r="N19" s="4" t="str">
        <f t="shared" si="1"/>
        <v>False</v>
      </c>
      <c r="O19" s="4" t="str">
        <f t="shared" si="2"/>
        <v>Not From Marketing Department</v>
      </c>
      <c r="P19" s="4">
        <f>SUMIF(E19:$E$1001,"Sales",$F:$F)</f>
        <v>9916083</v>
      </c>
      <c r="Q19" s="4">
        <f t="shared" si="9"/>
        <v>7532860</v>
      </c>
      <c r="R19" s="4">
        <f t="shared" si="10"/>
        <v>180</v>
      </c>
      <c r="S19" s="4">
        <f t="shared" si="11"/>
        <v>97</v>
      </c>
      <c r="T19" s="4">
        <f t="shared" si="12"/>
        <v>55350.020304568527</v>
      </c>
      <c r="U19" s="4">
        <f t="shared" si="3"/>
        <v>25843.824817518249</v>
      </c>
      <c r="V19" s="4">
        <f t="shared" si="4"/>
        <v>79673</v>
      </c>
      <c r="W19" s="4">
        <f t="shared" si="5"/>
        <v>20</v>
      </c>
      <c r="X19" s="4">
        <f t="shared" si="6"/>
        <v>32559</v>
      </c>
      <c r="Y19" t="e" cm="1" vm="2">
        <f t="array" aca="1" ref="Y19" ca="1">HLOOKUP(E19+E19:E1018,F19,0)</f>
        <v>#VALUE!</v>
      </c>
      <c r="Z19" s="4">
        <f t="shared" si="7"/>
        <v>32559</v>
      </c>
    </row>
    <row r="20" spans="1:26" x14ac:dyDescent="0.3">
      <c r="A20" s="4">
        <v>1</v>
      </c>
      <c r="B20" t="s">
        <v>38</v>
      </c>
      <c r="C20">
        <v>32</v>
      </c>
      <c r="D20" t="s">
        <v>15</v>
      </c>
      <c r="E20" t="s">
        <v>22</v>
      </c>
      <c r="F20">
        <v>46715</v>
      </c>
      <c r="G20" s="2">
        <v>43301</v>
      </c>
      <c r="H20">
        <v>34259</v>
      </c>
      <c r="I20" t="s">
        <v>28</v>
      </c>
      <c r="J20">
        <v>37</v>
      </c>
      <c r="K20" t="str">
        <f t="shared" si="0"/>
        <v>Below 50,000</v>
      </c>
      <c r="L20" s="4" t="str" cm="1">
        <f t="array" ref="L20">_xlfn.IFS(J20&gt;=50,"Excellent",AND(J20&gt;=40,J20&lt;=49),"good",AND(J20&gt;=30,J20&lt;=39),"Average",J20&lt;30,"Poor")</f>
        <v>Average</v>
      </c>
      <c r="M20" s="4" t="str">
        <f t="shared" si="8"/>
        <v>False</v>
      </c>
      <c r="N20" s="4" t="str">
        <f t="shared" si="1"/>
        <v>False</v>
      </c>
      <c r="O20" s="4" t="str">
        <f t="shared" si="2"/>
        <v>Not From Marketing Department</v>
      </c>
      <c r="P20" s="4">
        <f>SUMIF(E20:$E$1001,"Sales",$F:$F)</f>
        <v>9758167</v>
      </c>
      <c r="Q20" s="4">
        <f t="shared" si="9"/>
        <v>7532860</v>
      </c>
      <c r="R20" s="4">
        <f t="shared" si="10"/>
        <v>180</v>
      </c>
      <c r="S20" s="4">
        <f t="shared" si="11"/>
        <v>97</v>
      </c>
      <c r="T20" s="4">
        <f t="shared" si="12"/>
        <v>55350.020304568527</v>
      </c>
      <c r="U20" s="4">
        <f t="shared" si="3"/>
        <v>25843.824817518249</v>
      </c>
      <c r="V20" s="4">
        <f t="shared" si="4"/>
        <v>79673</v>
      </c>
      <c r="W20" s="4">
        <f t="shared" si="5"/>
        <v>20</v>
      </c>
      <c r="X20" s="4">
        <f t="shared" si="6"/>
        <v>46715</v>
      </c>
      <c r="Y20" t="e" cm="1" vm="2">
        <f t="array" aca="1" ref="Y20" ca="1">HLOOKUP(E20+E20:E1019,F20,0)</f>
        <v>#VALUE!</v>
      </c>
      <c r="Z20" s="4">
        <f t="shared" si="7"/>
        <v>46715</v>
      </c>
    </row>
    <row r="21" spans="1:26" x14ac:dyDescent="0.3">
      <c r="A21" s="4">
        <v>1</v>
      </c>
      <c r="B21" t="s">
        <v>39</v>
      </c>
      <c r="C21">
        <v>40</v>
      </c>
      <c r="D21" t="s">
        <v>11</v>
      </c>
      <c r="E21" t="s">
        <v>12</v>
      </c>
      <c r="F21">
        <v>62023</v>
      </c>
      <c r="G21" s="2">
        <v>43302</v>
      </c>
      <c r="H21">
        <v>28157</v>
      </c>
      <c r="I21" t="s">
        <v>20</v>
      </c>
      <c r="J21">
        <v>25</v>
      </c>
      <c r="K21" t="str">
        <f t="shared" si="0"/>
        <v>Above 50,000</v>
      </c>
      <c r="L21" s="4" t="str" cm="1">
        <f t="array" ref="L21">_xlfn.IFS(J21&gt;=50,"Excellent",AND(J21&gt;=40,J21&lt;=49),"good",AND(J21&gt;=30,J21&lt;=39),"Average",J21&lt;30,"Poor")</f>
        <v>Poor</v>
      </c>
      <c r="M21" s="4" t="str">
        <f t="shared" si="8"/>
        <v>False</v>
      </c>
      <c r="N21" s="4" t="str">
        <f t="shared" si="1"/>
        <v>True</v>
      </c>
      <c r="O21" s="4" t="str">
        <f t="shared" si="2"/>
        <v xml:space="preserve"> from Marketing Department</v>
      </c>
      <c r="P21" s="4">
        <f>SUMIF(E21:$E$1001,"Sales",$F:$F)</f>
        <v>9859728</v>
      </c>
      <c r="Q21" s="4">
        <f t="shared" si="9"/>
        <v>7532860</v>
      </c>
      <c r="R21" s="4">
        <f t="shared" si="10"/>
        <v>180</v>
      </c>
      <c r="S21" s="4">
        <f t="shared" si="11"/>
        <v>97</v>
      </c>
      <c r="T21" s="4">
        <f t="shared" si="12"/>
        <v>55350.020304568527</v>
      </c>
      <c r="U21" s="4">
        <f t="shared" si="3"/>
        <v>25843.824817518249</v>
      </c>
      <c r="V21" s="4">
        <f t="shared" si="4"/>
        <v>79673</v>
      </c>
      <c r="W21" s="4">
        <f t="shared" si="5"/>
        <v>20</v>
      </c>
      <c r="X21" s="4">
        <f t="shared" si="6"/>
        <v>62023</v>
      </c>
      <c r="Y21" t="e" cm="1" vm="2">
        <f t="array" aca="1" ref="Y21" ca="1">HLOOKUP(E21+E21:E1020,F21,0)</f>
        <v>#VALUE!</v>
      </c>
      <c r="Z21" s="4">
        <f t="shared" si="7"/>
        <v>62023</v>
      </c>
    </row>
    <row r="22" spans="1:26" x14ac:dyDescent="0.3">
      <c r="A22" s="4">
        <v>1</v>
      </c>
      <c r="B22" t="s">
        <v>40</v>
      </c>
      <c r="C22">
        <v>40</v>
      </c>
      <c r="D22" t="s">
        <v>15</v>
      </c>
      <c r="E22" t="s">
        <v>16</v>
      </c>
      <c r="F22">
        <v>58698</v>
      </c>
      <c r="G22" s="2">
        <v>43303</v>
      </c>
      <c r="H22">
        <v>37091</v>
      </c>
      <c r="I22" t="s">
        <v>13</v>
      </c>
      <c r="J22">
        <v>46</v>
      </c>
      <c r="K22" t="str">
        <f t="shared" si="0"/>
        <v>Above 50,000</v>
      </c>
      <c r="L22" s="4" t="str" cm="1">
        <f t="array" ref="L22">_xlfn.IFS(J22&gt;=50,"Excellent",AND(J22&gt;=40,J22&lt;=49),"good",AND(J22&gt;=30,J22&lt;=39),"Average",J22&lt;30,"Poor")</f>
        <v>good</v>
      </c>
      <c r="M22" s="4" t="str">
        <f t="shared" si="8"/>
        <v>True</v>
      </c>
      <c r="N22" s="4" t="str">
        <f t="shared" si="1"/>
        <v>False</v>
      </c>
      <c r="O22" s="4" t="str">
        <f t="shared" si="2"/>
        <v>Not From Marketing Department</v>
      </c>
      <c r="P22" s="4">
        <f>SUMIF(E22:$E$1001,"Sales",$F:$F)</f>
        <v>9709412</v>
      </c>
      <c r="Q22" s="4">
        <f t="shared" si="9"/>
        <v>7532860</v>
      </c>
      <c r="R22" s="4">
        <f t="shared" si="10"/>
        <v>180</v>
      </c>
      <c r="S22" s="4">
        <f t="shared" si="11"/>
        <v>97</v>
      </c>
      <c r="T22" s="4">
        <f t="shared" si="12"/>
        <v>55350.020304568527</v>
      </c>
      <c r="U22" s="4">
        <f t="shared" si="3"/>
        <v>25843.824817518249</v>
      </c>
      <c r="V22" s="4">
        <f t="shared" si="4"/>
        <v>79673</v>
      </c>
      <c r="W22" s="4">
        <f t="shared" si="5"/>
        <v>20</v>
      </c>
      <c r="X22" s="4">
        <f t="shared" si="6"/>
        <v>58698</v>
      </c>
      <c r="Y22" t="e" cm="1" vm="2">
        <f t="array" aca="1" ref="Y22" ca="1">HLOOKUP(E22+E22:E1021,F22,0)</f>
        <v>#VALUE!</v>
      </c>
      <c r="Z22" s="4">
        <f t="shared" si="7"/>
        <v>58698</v>
      </c>
    </row>
    <row r="23" spans="1:26" x14ac:dyDescent="0.3">
      <c r="A23" s="4">
        <v>1</v>
      </c>
      <c r="B23" t="s">
        <v>41</v>
      </c>
      <c r="C23">
        <v>53</v>
      </c>
      <c r="D23" t="s">
        <v>15</v>
      </c>
      <c r="E23" t="s">
        <v>7</v>
      </c>
      <c r="F23">
        <v>41962</v>
      </c>
      <c r="G23" s="2">
        <v>43304</v>
      </c>
      <c r="H23">
        <v>10129</v>
      </c>
      <c r="I23" t="s">
        <v>28</v>
      </c>
      <c r="J23">
        <v>34</v>
      </c>
      <c r="K23" t="str">
        <f t="shared" si="0"/>
        <v>Below 50,000</v>
      </c>
      <c r="L23" s="4" t="str" cm="1">
        <f t="array" ref="L23">_xlfn.IFS(J23&gt;=50,"Excellent",AND(J23&gt;=40,J23&lt;=49),"good",AND(J23&gt;=30,J23&lt;=39),"Average",J23&lt;30,"Poor")</f>
        <v>Average</v>
      </c>
      <c r="M23" s="4" t="str">
        <f t="shared" si="8"/>
        <v>False</v>
      </c>
      <c r="N23" s="4" t="str">
        <f t="shared" si="1"/>
        <v>False</v>
      </c>
      <c r="O23" s="4" t="str">
        <f t="shared" si="2"/>
        <v>Not From Marketing Department</v>
      </c>
      <c r="P23" s="4">
        <f>SUMIF(E23:$E$1001,"Sales",$F:$F)</f>
        <v>9884458</v>
      </c>
      <c r="Q23" s="4">
        <f t="shared" si="9"/>
        <v>7532860</v>
      </c>
      <c r="R23" s="4">
        <f t="shared" si="10"/>
        <v>180</v>
      </c>
      <c r="S23" s="4">
        <f t="shared" si="11"/>
        <v>97</v>
      </c>
      <c r="T23" s="4">
        <f t="shared" si="12"/>
        <v>55350.020304568527</v>
      </c>
      <c r="U23" s="4">
        <f t="shared" si="3"/>
        <v>25843.824817518249</v>
      </c>
      <c r="V23" s="4">
        <f t="shared" si="4"/>
        <v>79673</v>
      </c>
      <c r="W23" s="4">
        <f t="shared" si="5"/>
        <v>20</v>
      </c>
      <c r="X23" s="4">
        <f t="shared" si="6"/>
        <v>41962</v>
      </c>
      <c r="Y23" t="e" cm="1" vm="2">
        <f t="array" aca="1" ref="Y23" ca="1">HLOOKUP(E23+E23:E1022,F23,0)</f>
        <v>#VALUE!</v>
      </c>
      <c r="Z23" s="4">
        <f t="shared" si="7"/>
        <v>41962</v>
      </c>
    </row>
    <row r="24" spans="1:26" x14ac:dyDescent="0.3">
      <c r="A24" s="4">
        <v>1</v>
      </c>
      <c r="B24" t="s">
        <v>42</v>
      </c>
      <c r="C24">
        <v>56</v>
      </c>
      <c r="D24" t="s">
        <v>11</v>
      </c>
      <c r="E24" t="s">
        <v>22</v>
      </c>
      <c r="F24">
        <v>37191</v>
      </c>
      <c r="G24" s="2">
        <v>43305</v>
      </c>
      <c r="H24">
        <v>26684</v>
      </c>
      <c r="I24" t="s">
        <v>18</v>
      </c>
      <c r="J24">
        <v>41</v>
      </c>
      <c r="K24" t="str">
        <f t="shared" si="0"/>
        <v>Below 50,000</v>
      </c>
      <c r="L24" s="4" t="str" cm="1">
        <f t="array" ref="L24">_xlfn.IFS(J24&gt;=50,"Excellent",AND(J24&gt;=40,J24&lt;=49),"good",AND(J24&gt;=30,J24&lt;=39),"Average",J24&lt;30,"Poor")</f>
        <v>good</v>
      </c>
      <c r="M24" s="4" t="str">
        <f t="shared" si="8"/>
        <v>False</v>
      </c>
      <c r="N24" s="4" t="str">
        <f t="shared" si="1"/>
        <v>False</v>
      </c>
      <c r="O24" s="4" t="str">
        <f t="shared" si="2"/>
        <v>Not From Marketing Department</v>
      </c>
      <c r="P24" s="4">
        <f>SUMIF(E24:$E$1001,"Sales",$F:$F)</f>
        <v>9370684</v>
      </c>
      <c r="Q24" s="4">
        <f t="shared" si="9"/>
        <v>7532860</v>
      </c>
      <c r="R24" s="4">
        <f t="shared" si="10"/>
        <v>180</v>
      </c>
      <c r="S24" s="4">
        <f t="shared" si="11"/>
        <v>97</v>
      </c>
      <c r="T24" s="4">
        <f t="shared" si="12"/>
        <v>55350.020304568527</v>
      </c>
      <c r="U24" s="4">
        <f t="shared" si="3"/>
        <v>25843.824817518249</v>
      </c>
      <c r="V24" s="4">
        <f t="shared" si="4"/>
        <v>79673</v>
      </c>
      <c r="W24" s="4">
        <f t="shared" si="5"/>
        <v>20</v>
      </c>
      <c r="X24" s="4">
        <f t="shared" si="6"/>
        <v>37191</v>
      </c>
      <c r="Y24" t="e" cm="1" vm="2">
        <f t="array" aca="1" ref="Y24" ca="1">HLOOKUP(E24+E24:E1023,F24,0)</f>
        <v>#VALUE!</v>
      </c>
      <c r="Z24" s="4">
        <f t="shared" si="7"/>
        <v>37191</v>
      </c>
    </row>
    <row r="25" spans="1:26" x14ac:dyDescent="0.3">
      <c r="A25" s="4">
        <v>1</v>
      </c>
      <c r="B25" t="s">
        <v>43</v>
      </c>
      <c r="C25">
        <v>41</v>
      </c>
      <c r="D25" t="s">
        <v>11</v>
      </c>
      <c r="E25" t="s">
        <v>7</v>
      </c>
      <c r="F25">
        <v>60266</v>
      </c>
      <c r="G25" s="2">
        <v>43306</v>
      </c>
      <c r="H25">
        <v>33883</v>
      </c>
      <c r="I25" t="s">
        <v>20</v>
      </c>
      <c r="J25">
        <v>37</v>
      </c>
      <c r="K25" t="str">
        <f t="shared" si="0"/>
        <v>Above 50,000</v>
      </c>
      <c r="L25" s="4" t="str" cm="1">
        <f t="array" ref="L25">_xlfn.IFS(J25&gt;=50,"Excellent",AND(J25&gt;=40,J25&lt;=49),"good",AND(J25&gt;=30,J25&lt;=39),"Average",J25&lt;30,"Poor")</f>
        <v>Average</v>
      </c>
      <c r="M25" s="4" t="str">
        <f t="shared" si="8"/>
        <v>False</v>
      </c>
      <c r="N25" s="4" t="str">
        <f t="shared" si="1"/>
        <v>True</v>
      </c>
      <c r="O25" s="4" t="str">
        <f t="shared" si="2"/>
        <v>Not From Marketing Department</v>
      </c>
      <c r="P25" s="4">
        <f>SUMIF(E25:$E$1001,"Sales",$F:$F)</f>
        <v>9518000</v>
      </c>
      <c r="Q25" s="4">
        <f t="shared" si="9"/>
        <v>7532860</v>
      </c>
      <c r="R25" s="4">
        <f t="shared" si="10"/>
        <v>180</v>
      </c>
      <c r="S25" s="4">
        <f t="shared" si="11"/>
        <v>97</v>
      </c>
      <c r="T25" s="4">
        <f t="shared" si="12"/>
        <v>55350.020304568527</v>
      </c>
      <c r="U25" s="4">
        <f t="shared" si="3"/>
        <v>25843.824817518249</v>
      </c>
      <c r="V25" s="4">
        <f t="shared" si="4"/>
        <v>79673</v>
      </c>
      <c r="W25" s="4">
        <f t="shared" si="5"/>
        <v>20</v>
      </c>
      <c r="X25" s="4">
        <f t="shared" si="6"/>
        <v>60266</v>
      </c>
      <c r="Y25" t="e" cm="1" vm="2">
        <f t="array" aca="1" ref="Y25" ca="1">HLOOKUP(E25+E25:E1024,F25,0)</f>
        <v>#VALUE!</v>
      </c>
      <c r="Z25" s="4">
        <f t="shared" si="7"/>
        <v>60266</v>
      </c>
    </row>
    <row r="26" spans="1:26" x14ac:dyDescent="0.3">
      <c r="A26" s="4">
        <v>1</v>
      </c>
      <c r="B26" t="s">
        <v>44</v>
      </c>
      <c r="C26">
        <v>23</v>
      </c>
      <c r="D26" t="s">
        <v>15</v>
      </c>
      <c r="E26" t="s">
        <v>7</v>
      </c>
      <c r="F26">
        <v>65466</v>
      </c>
      <c r="G26" s="2">
        <v>43307</v>
      </c>
      <c r="H26">
        <v>25466</v>
      </c>
      <c r="I26" t="s">
        <v>20</v>
      </c>
      <c r="J26">
        <v>21</v>
      </c>
      <c r="K26" t="str">
        <f t="shared" si="0"/>
        <v>Above 50,000</v>
      </c>
      <c r="L26" s="4" t="str" cm="1">
        <f t="array" ref="L26">_xlfn.IFS(J26&gt;=50,"Excellent",AND(J26&gt;=40,J26&lt;=49),"good",AND(J26&gt;=30,J26&lt;=39),"Average",J26&lt;30,"Poor")</f>
        <v>Poor</v>
      </c>
      <c r="M26" s="4" t="str">
        <f t="shared" si="8"/>
        <v>False</v>
      </c>
      <c r="N26" s="4" t="str">
        <f t="shared" si="1"/>
        <v>True</v>
      </c>
      <c r="O26" s="4" t="str">
        <f t="shared" si="2"/>
        <v>Not From Marketing Department</v>
      </c>
      <c r="P26" s="4">
        <f>SUMIF(E26:$E$1001,"Sales",$F:$F)</f>
        <v>9638114</v>
      </c>
      <c r="Q26" s="4">
        <f t="shared" si="9"/>
        <v>7532860</v>
      </c>
      <c r="R26" s="4">
        <f t="shared" si="10"/>
        <v>180</v>
      </c>
      <c r="S26" s="4">
        <f t="shared" si="11"/>
        <v>97</v>
      </c>
      <c r="T26" s="4">
        <f t="shared" si="12"/>
        <v>55350.020304568527</v>
      </c>
      <c r="U26" s="4">
        <f t="shared" si="3"/>
        <v>25843.824817518249</v>
      </c>
      <c r="V26" s="4">
        <f t="shared" si="4"/>
        <v>79673</v>
      </c>
      <c r="W26" s="4">
        <f t="shared" si="5"/>
        <v>20</v>
      </c>
      <c r="X26" s="4">
        <f t="shared" si="6"/>
        <v>65466</v>
      </c>
      <c r="Y26" t="e" cm="1" vm="2">
        <f t="array" aca="1" ref="Y26" ca="1">HLOOKUP(E26+E26:E1025,F26,0)</f>
        <v>#VALUE!</v>
      </c>
      <c r="Z26" s="4">
        <f t="shared" si="7"/>
        <v>65466</v>
      </c>
    </row>
    <row r="27" spans="1:26" x14ac:dyDescent="0.3">
      <c r="A27" s="4">
        <v>1</v>
      </c>
      <c r="B27" t="s">
        <v>45</v>
      </c>
      <c r="C27">
        <v>29</v>
      </c>
      <c r="D27" t="s">
        <v>11</v>
      </c>
      <c r="E27" t="s">
        <v>12</v>
      </c>
      <c r="F27">
        <v>58378</v>
      </c>
      <c r="G27" s="2">
        <v>43308</v>
      </c>
      <c r="H27">
        <v>24876</v>
      </c>
      <c r="I27" t="s">
        <v>18</v>
      </c>
      <c r="J27">
        <v>54</v>
      </c>
      <c r="K27" t="str">
        <f t="shared" si="0"/>
        <v>Above 50,000</v>
      </c>
      <c r="L27" s="4" t="str" cm="1">
        <f t="array" ref="L27">_xlfn.IFS(J27&gt;=50,"Excellent",AND(J27&gt;=40,J27&lt;=49),"good",AND(J27&gt;=30,J27&lt;=39),"Average",J27&lt;30,"Poor")</f>
        <v>Excellent</v>
      </c>
      <c r="M27" s="4" t="str">
        <f t="shared" si="8"/>
        <v>False</v>
      </c>
      <c r="N27" s="4" t="str">
        <f t="shared" si="1"/>
        <v>False</v>
      </c>
      <c r="O27" s="4" t="str">
        <f t="shared" si="2"/>
        <v xml:space="preserve"> from Marketing Department</v>
      </c>
      <c r="P27" s="4">
        <f>SUMIF(E27:$E$1001,"Sales",$F:$F)</f>
        <v>9509076</v>
      </c>
      <c r="Q27" s="4">
        <f t="shared" si="9"/>
        <v>7532860</v>
      </c>
      <c r="R27" s="4">
        <f t="shared" si="10"/>
        <v>180</v>
      </c>
      <c r="S27" s="4">
        <f t="shared" si="11"/>
        <v>97</v>
      </c>
      <c r="T27" s="4">
        <f t="shared" si="12"/>
        <v>55350.020304568527</v>
      </c>
      <c r="U27" s="4">
        <f t="shared" si="3"/>
        <v>25843.824817518249</v>
      </c>
      <c r="V27" s="4">
        <f t="shared" si="4"/>
        <v>79673</v>
      </c>
      <c r="W27" s="4">
        <f t="shared" si="5"/>
        <v>20</v>
      </c>
      <c r="X27" s="4">
        <f t="shared" si="6"/>
        <v>58378</v>
      </c>
      <c r="Y27" t="e" cm="1" vm="2">
        <f t="array" aca="1" ref="Y27" ca="1">HLOOKUP(E27+E27:E1026,F27,0)</f>
        <v>#VALUE!</v>
      </c>
      <c r="Z27" s="4">
        <f t="shared" si="7"/>
        <v>58378</v>
      </c>
    </row>
    <row r="28" spans="1:26" x14ac:dyDescent="0.3">
      <c r="A28" s="4">
        <v>1</v>
      </c>
      <c r="B28" t="s">
        <v>46</v>
      </c>
      <c r="C28">
        <v>23</v>
      </c>
      <c r="D28" t="s">
        <v>15</v>
      </c>
      <c r="E28" t="s">
        <v>22</v>
      </c>
      <c r="F28">
        <v>67213</v>
      </c>
      <c r="G28" s="2">
        <v>43309</v>
      </c>
      <c r="H28">
        <v>20274</v>
      </c>
      <c r="I28" t="s">
        <v>20</v>
      </c>
      <c r="J28">
        <v>59</v>
      </c>
      <c r="K28" t="str">
        <f t="shared" si="0"/>
        <v>Above 50,000</v>
      </c>
      <c r="L28" s="4" t="str" cm="1">
        <f t="array" ref="L28">_xlfn.IFS(J28&gt;=50,"Excellent",AND(J28&gt;=40,J28&lt;=49),"good",AND(J28&gt;=30,J28&lt;=39),"Average",J28&lt;30,"Poor")</f>
        <v>Excellent</v>
      </c>
      <c r="M28" s="4" t="str">
        <f t="shared" si="8"/>
        <v>False</v>
      </c>
      <c r="N28" s="4" t="str">
        <f t="shared" si="1"/>
        <v>True</v>
      </c>
      <c r="O28" s="4" t="str">
        <f t="shared" si="2"/>
        <v>Not From Marketing Department</v>
      </c>
      <c r="P28" s="4">
        <f>SUMIF(E28:$E$1001,"Sales",$F:$F)</f>
        <v>9599521</v>
      </c>
      <c r="Q28" s="4">
        <f t="shared" si="9"/>
        <v>7532860</v>
      </c>
      <c r="R28" s="4">
        <f t="shared" si="10"/>
        <v>180</v>
      </c>
      <c r="S28" s="4">
        <f t="shared" si="11"/>
        <v>97</v>
      </c>
      <c r="T28" s="4">
        <f t="shared" si="12"/>
        <v>55350.020304568527</v>
      </c>
      <c r="U28" s="4">
        <f t="shared" si="3"/>
        <v>25843.824817518249</v>
      </c>
      <c r="V28" s="4">
        <f t="shared" si="4"/>
        <v>79673</v>
      </c>
      <c r="W28" s="4">
        <f t="shared" si="5"/>
        <v>20</v>
      </c>
      <c r="X28" s="4">
        <f t="shared" si="6"/>
        <v>67213</v>
      </c>
      <c r="Y28" t="e" cm="1" vm="2">
        <f t="array" aca="1" ref="Y28" ca="1">HLOOKUP(E28+E28:E1027,F28,0)</f>
        <v>#VALUE!</v>
      </c>
      <c r="Z28" s="4">
        <f t="shared" si="7"/>
        <v>67213</v>
      </c>
    </row>
    <row r="29" spans="1:26" x14ac:dyDescent="0.3">
      <c r="A29" s="4">
        <v>1</v>
      </c>
      <c r="B29" t="s">
        <v>47</v>
      </c>
      <c r="C29">
        <v>25</v>
      </c>
      <c r="D29" t="s">
        <v>15</v>
      </c>
      <c r="E29" t="s">
        <v>16</v>
      </c>
      <c r="F29">
        <v>48620</v>
      </c>
      <c r="G29" s="2">
        <v>43310</v>
      </c>
      <c r="H29">
        <v>36484</v>
      </c>
      <c r="I29" t="s">
        <v>28</v>
      </c>
      <c r="J29">
        <v>50</v>
      </c>
      <c r="K29" t="str">
        <f t="shared" si="0"/>
        <v>Below 50,000</v>
      </c>
      <c r="L29" s="4" t="str" cm="1">
        <f t="array" ref="L29">_xlfn.IFS(J29&gt;=50,"Excellent",AND(J29&gt;=40,J29&lt;=49),"good",AND(J29&gt;=30,J29&lt;=39),"Average",J29&lt;30,"Poor")</f>
        <v>Excellent</v>
      </c>
      <c r="M29" s="4" t="str">
        <f t="shared" si="8"/>
        <v>False</v>
      </c>
      <c r="N29" s="4" t="str">
        <f t="shared" si="1"/>
        <v>False</v>
      </c>
      <c r="O29" s="4" t="str">
        <f t="shared" si="2"/>
        <v>Not From Marketing Department</v>
      </c>
      <c r="P29" s="4">
        <f>SUMIF(E29:$E$1001,"Sales",$F:$F)</f>
        <v>9482478</v>
      </c>
      <c r="Q29" s="4">
        <f t="shared" si="9"/>
        <v>7532860</v>
      </c>
      <c r="R29" s="4">
        <f t="shared" si="10"/>
        <v>180</v>
      </c>
      <c r="S29" s="4">
        <f t="shared" si="11"/>
        <v>97</v>
      </c>
      <c r="T29" s="4">
        <f t="shared" si="12"/>
        <v>55350.020304568527</v>
      </c>
      <c r="U29" s="4">
        <f t="shared" si="3"/>
        <v>25843.824817518249</v>
      </c>
      <c r="V29" s="4">
        <f t="shared" si="4"/>
        <v>79673</v>
      </c>
      <c r="W29" s="4">
        <f t="shared" si="5"/>
        <v>20</v>
      </c>
      <c r="X29" s="4">
        <f t="shared" si="6"/>
        <v>48620</v>
      </c>
      <c r="Y29" t="e" cm="1" vm="2">
        <f t="array" aca="1" ref="Y29" ca="1">HLOOKUP(E29+E29:E1028,F29,0)</f>
        <v>#VALUE!</v>
      </c>
      <c r="Z29" s="4">
        <f t="shared" si="7"/>
        <v>48620</v>
      </c>
    </row>
    <row r="30" spans="1:26" x14ac:dyDescent="0.3">
      <c r="A30" s="4">
        <v>1</v>
      </c>
      <c r="B30" t="s">
        <v>48</v>
      </c>
      <c r="C30">
        <v>52</v>
      </c>
      <c r="D30" t="s">
        <v>15</v>
      </c>
      <c r="E30" t="s">
        <v>22</v>
      </c>
      <c r="F30">
        <v>54404</v>
      </c>
      <c r="G30" s="2">
        <v>43311</v>
      </c>
      <c r="H30">
        <v>38989</v>
      </c>
      <c r="I30" t="s">
        <v>18</v>
      </c>
      <c r="J30">
        <v>43</v>
      </c>
      <c r="K30" t="str">
        <f t="shared" si="0"/>
        <v>Above 50,000</v>
      </c>
      <c r="L30" s="4" t="str" cm="1">
        <f t="array" ref="L30">_xlfn.IFS(J30&gt;=50,"Excellent",AND(J30&gt;=40,J30&lt;=49),"good",AND(J30&gt;=30,J30&lt;=39),"Average",J30&lt;30,"Poor")</f>
        <v>good</v>
      </c>
      <c r="M30" s="4" t="str">
        <f t="shared" si="8"/>
        <v>False</v>
      </c>
      <c r="N30" s="4" t="str">
        <f t="shared" si="1"/>
        <v>False</v>
      </c>
      <c r="O30" s="4" t="str">
        <f t="shared" si="2"/>
        <v>Not From Marketing Department</v>
      </c>
      <c r="P30" s="4">
        <f>SUMIF(E30:$E$1001,"Sales",$F:$F)</f>
        <v>9619159</v>
      </c>
      <c r="Q30" s="4">
        <f t="shared" si="9"/>
        <v>7532860</v>
      </c>
      <c r="R30" s="4">
        <f t="shared" si="10"/>
        <v>180</v>
      </c>
      <c r="S30" s="4">
        <f t="shared" si="11"/>
        <v>97</v>
      </c>
      <c r="T30" s="4">
        <f t="shared" si="12"/>
        <v>55350.020304568527</v>
      </c>
      <c r="U30" s="4">
        <f t="shared" si="3"/>
        <v>25843.824817518249</v>
      </c>
      <c r="V30" s="4">
        <f t="shared" si="4"/>
        <v>79673</v>
      </c>
      <c r="W30" s="4">
        <f t="shared" si="5"/>
        <v>20</v>
      </c>
      <c r="X30" s="4">
        <f t="shared" si="6"/>
        <v>54404</v>
      </c>
      <c r="Y30" t="e" cm="1" vm="2">
        <f t="array" aca="1" ref="Y30" ca="1">HLOOKUP(E30+E30:E1029,F30,0)</f>
        <v>#VALUE!</v>
      </c>
      <c r="Z30" s="4">
        <f t="shared" si="7"/>
        <v>54404</v>
      </c>
    </row>
    <row r="31" spans="1:26" x14ac:dyDescent="0.3">
      <c r="A31" s="4">
        <v>1</v>
      </c>
      <c r="B31" t="s">
        <v>49</v>
      </c>
      <c r="C31">
        <v>48</v>
      </c>
      <c r="D31" t="s">
        <v>11</v>
      </c>
      <c r="E31" t="s">
        <v>27</v>
      </c>
      <c r="F31">
        <v>47985</v>
      </c>
      <c r="G31" s="2">
        <v>43312</v>
      </c>
      <c r="H31">
        <v>25722</v>
      </c>
      <c r="I31" t="s">
        <v>20</v>
      </c>
      <c r="J31">
        <v>55</v>
      </c>
      <c r="K31" t="str">
        <f t="shared" si="0"/>
        <v>Below 50,000</v>
      </c>
      <c r="L31" s="4" t="str" cm="1">
        <f t="array" ref="L31">_xlfn.IFS(J31&gt;=50,"Excellent",AND(J31&gt;=40,J31&lt;=49),"good",AND(J31&gt;=30,J31&lt;=39),"Average",J31&lt;30,"Poor")</f>
        <v>Excellent</v>
      </c>
      <c r="M31" s="4" t="str">
        <f t="shared" si="8"/>
        <v>False</v>
      </c>
      <c r="N31" s="4" t="str">
        <f t="shared" si="1"/>
        <v>True</v>
      </c>
      <c r="O31" s="4" t="str">
        <f t="shared" si="2"/>
        <v>Not From Marketing Department</v>
      </c>
      <c r="P31" s="4">
        <f>SUMIF(E31:$E$1001,"Sales",$F:$F)</f>
        <v>9701123</v>
      </c>
      <c r="Q31" s="4">
        <f t="shared" si="9"/>
        <v>7532860</v>
      </c>
      <c r="R31" s="4">
        <f t="shared" si="10"/>
        <v>180</v>
      </c>
      <c r="S31" s="4">
        <f t="shared" si="11"/>
        <v>97</v>
      </c>
      <c r="T31" s="4">
        <f t="shared" si="12"/>
        <v>55350.020304568527</v>
      </c>
      <c r="U31" s="4">
        <f t="shared" si="3"/>
        <v>25843.824817518249</v>
      </c>
      <c r="V31" s="4">
        <f t="shared" si="4"/>
        <v>79673</v>
      </c>
      <c r="W31" s="4">
        <f t="shared" si="5"/>
        <v>20</v>
      </c>
      <c r="X31" s="4">
        <f t="shared" si="6"/>
        <v>47985</v>
      </c>
      <c r="Y31" t="e" cm="1" vm="2">
        <f t="array" aca="1" ref="Y31" ca="1">HLOOKUP(E31+E31:E1030,F31,0)</f>
        <v>#VALUE!</v>
      </c>
      <c r="Z31" s="4">
        <f t="shared" si="7"/>
        <v>47985</v>
      </c>
    </row>
    <row r="32" spans="1:26" x14ac:dyDescent="0.3">
      <c r="A32" s="4">
        <v>1</v>
      </c>
      <c r="B32" t="s">
        <v>50</v>
      </c>
      <c r="C32">
        <v>27</v>
      </c>
      <c r="D32" t="s">
        <v>11</v>
      </c>
      <c r="E32" t="s">
        <v>7</v>
      </c>
      <c r="F32">
        <v>64734</v>
      </c>
      <c r="G32" s="2">
        <v>43313</v>
      </c>
      <c r="H32">
        <v>35331</v>
      </c>
      <c r="I32" t="s">
        <v>18</v>
      </c>
      <c r="J32">
        <v>30</v>
      </c>
      <c r="K32" t="str">
        <f t="shared" si="0"/>
        <v>Above 50,000</v>
      </c>
      <c r="L32" s="4" t="str" cm="1">
        <f t="array" ref="L32">_xlfn.IFS(J32&gt;=50,"Excellent",AND(J32&gt;=40,J32&lt;=49),"good",AND(J32&gt;=30,J32&lt;=39),"Average",J32&lt;30,"Poor")</f>
        <v>Average</v>
      </c>
      <c r="M32" s="4" t="str">
        <f t="shared" si="8"/>
        <v>False</v>
      </c>
      <c r="N32" s="4" t="str">
        <f t="shared" si="1"/>
        <v>True</v>
      </c>
      <c r="O32" s="4" t="str">
        <f t="shared" si="2"/>
        <v>Not From Marketing Department</v>
      </c>
      <c r="P32" s="4">
        <f>SUMIF(E32:$E$1001,"Sales",$F:$F)</f>
        <v>9338713</v>
      </c>
      <c r="Q32" s="4">
        <f t="shared" si="9"/>
        <v>7532860</v>
      </c>
      <c r="R32" s="4">
        <f t="shared" si="10"/>
        <v>180</v>
      </c>
      <c r="S32" s="4">
        <f t="shared" si="11"/>
        <v>97</v>
      </c>
      <c r="T32" s="4">
        <f t="shared" si="12"/>
        <v>55350.020304568527</v>
      </c>
      <c r="U32" s="4">
        <f t="shared" si="3"/>
        <v>25843.824817518249</v>
      </c>
      <c r="V32" s="4">
        <f t="shared" si="4"/>
        <v>79673</v>
      </c>
      <c r="W32" s="4">
        <f t="shared" si="5"/>
        <v>20</v>
      </c>
      <c r="X32" s="4">
        <f t="shared" si="6"/>
        <v>64734</v>
      </c>
      <c r="Y32" t="e" cm="1" vm="2">
        <f t="array" aca="1" ref="Y32" ca="1">HLOOKUP(E32+E32:E1031,F32,0)</f>
        <v>#VALUE!</v>
      </c>
      <c r="Z32" s="4">
        <f t="shared" si="7"/>
        <v>64734</v>
      </c>
    </row>
    <row r="33" spans="1:26" x14ac:dyDescent="0.3">
      <c r="A33" s="4">
        <v>1</v>
      </c>
      <c r="B33" t="s">
        <v>51</v>
      </c>
      <c r="C33">
        <v>48</v>
      </c>
      <c r="D33" t="s">
        <v>15</v>
      </c>
      <c r="E33" t="s">
        <v>22</v>
      </c>
      <c r="F33">
        <v>54800</v>
      </c>
      <c r="G33" s="2">
        <v>43314</v>
      </c>
      <c r="H33">
        <v>17314</v>
      </c>
      <c r="I33" t="s">
        <v>18</v>
      </c>
      <c r="J33">
        <v>20</v>
      </c>
      <c r="K33" t="str">
        <f t="shared" si="0"/>
        <v>Above 50,000</v>
      </c>
      <c r="L33" s="4" t="str" cm="1">
        <f t="array" ref="L33">_xlfn.IFS(J33&gt;=50,"Excellent",AND(J33&gt;=40,J33&lt;=49),"good",AND(J33&gt;=30,J33&lt;=39),"Average",J33&lt;30,"Poor")</f>
        <v>Poor</v>
      </c>
      <c r="M33" s="4" t="str">
        <f t="shared" si="8"/>
        <v>False</v>
      </c>
      <c r="N33" s="4" t="str">
        <f t="shared" si="1"/>
        <v>False</v>
      </c>
      <c r="O33" s="4" t="str">
        <f t="shared" si="2"/>
        <v>Not From Marketing Department</v>
      </c>
      <c r="P33" s="4">
        <f>SUMIF(E33:$E$1001,"Sales",$F:$F)</f>
        <v>9752181</v>
      </c>
      <c r="Q33" s="4">
        <f t="shared" si="9"/>
        <v>7532860</v>
      </c>
      <c r="R33" s="4">
        <f t="shared" si="10"/>
        <v>180</v>
      </c>
      <c r="S33" s="4">
        <f t="shared" si="11"/>
        <v>97</v>
      </c>
      <c r="T33" s="4">
        <f t="shared" si="12"/>
        <v>55350.020304568527</v>
      </c>
      <c r="U33" s="4">
        <f t="shared" si="3"/>
        <v>25843.824817518249</v>
      </c>
      <c r="V33" s="4">
        <f t="shared" si="4"/>
        <v>79673</v>
      </c>
      <c r="W33" s="4">
        <f t="shared" si="5"/>
        <v>20</v>
      </c>
      <c r="X33" s="4">
        <f t="shared" si="6"/>
        <v>54800</v>
      </c>
      <c r="Y33" t="e" cm="1" vm="2">
        <f t="array" aca="1" ref="Y33" ca="1">HLOOKUP(E33+E33:E1032,F33,0)</f>
        <v>#VALUE!</v>
      </c>
      <c r="Z33" s="4">
        <f t="shared" si="7"/>
        <v>54800</v>
      </c>
    </row>
    <row r="34" spans="1:26" x14ac:dyDescent="0.3">
      <c r="A34" s="4">
        <v>1</v>
      </c>
      <c r="B34" t="s">
        <v>52</v>
      </c>
      <c r="C34">
        <v>59</v>
      </c>
      <c r="D34" t="s">
        <v>11</v>
      </c>
      <c r="E34" t="s">
        <v>7</v>
      </c>
      <c r="F34">
        <v>60266</v>
      </c>
      <c r="G34" s="2">
        <v>43315</v>
      </c>
      <c r="H34">
        <v>17226</v>
      </c>
      <c r="I34" t="s">
        <v>20</v>
      </c>
      <c r="J34">
        <v>24</v>
      </c>
      <c r="K34" t="str">
        <f t="shared" si="0"/>
        <v>Above 50,000</v>
      </c>
      <c r="L34" s="4" t="str" cm="1">
        <f t="array" ref="L34">_xlfn.IFS(J34&gt;=50,"Excellent",AND(J34&gt;=40,J34&lt;=49),"good",AND(J34&gt;=30,J34&lt;=39),"Average",J34&lt;30,"Poor")</f>
        <v>Poor</v>
      </c>
      <c r="M34" s="4" t="str">
        <f t="shared" si="8"/>
        <v>False</v>
      </c>
      <c r="N34" s="4" t="str">
        <f t="shared" si="1"/>
        <v>True</v>
      </c>
      <c r="O34" s="4" t="str">
        <f t="shared" si="2"/>
        <v>Not From Marketing Department</v>
      </c>
      <c r="P34" s="4">
        <f>SUMIF(E34:$E$1001,"Sales",$F:$F)</f>
        <v>9593833</v>
      </c>
      <c r="Q34" s="4">
        <f t="shared" si="9"/>
        <v>7532860</v>
      </c>
      <c r="R34" s="4">
        <f t="shared" si="10"/>
        <v>180</v>
      </c>
      <c r="S34" s="4">
        <f t="shared" si="11"/>
        <v>97</v>
      </c>
      <c r="T34" s="4">
        <f t="shared" si="12"/>
        <v>55350.020304568527</v>
      </c>
      <c r="U34" s="4">
        <f t="shared" si="3"/>
        <v>25843.824817518249</v>
      </c>
      <c r="V34" s="4">
        <f t="shared" si="4"/>
        <v>79673</v>
      </c>
      <c r="W34" s="4">
        <f t="shared" si="5"/>
        <v>20</v>
      </c>
      <c r="X34" s="4">
        <f t="shared" si="6"/>
        <v>60266</v>
      </c>
      <c r="Y34" t="e" cm="1" vm="2">
        <f t="array" aca="1" ref="Y34" ca="1">HLOOKUP(E34+E34:E1033,F34,0)</f>
        <v>#VALUE!</v>
      </c>
      <c r="Z34" s="4">
        <f t="shared" si="7"/>
        <v>60266</v>
      </c>
    </row>
    <row r="35" spans="1:26" x14ac:dyDescent="0.3">
      <c r="A35" s="4">
        <v>1</v>
      </c>
      <c r="B35" t="s">
        <v>53</v>
      </c>
      <c r="C35">
        <v>44</v>
      </c>
      <c r="D35" t="s">
        <v>11</v>
      </c>
      <c r="E35" t="s">
        <v>22</v>
      </c>
      <c r="F35">
        <v>68832</v>
      </c>
      <c r="G35" s="2">
        <v>43316</v>
      </c>
      <c r="H35">
        <v>38779</v>
      </c>
      <c r="I35" t="s">
        <v>18</v>
      </c>
      <c r="J35">
        <v>42</v>
      </c>
      <c r="K35" t="str">
        <f t="shared" si="0"/>
        <v>Above 50,000</v>
      </c>
      <c r="L35" s="4" t="str" cm="1">
        <f t="array" ref="L35">_xlfn.IFS(J35&gt;=50,"Excellent",AND(J35&gt;=40,J35&lt;=49),"good",AND(J35&gt;=30,J35&lt;=39),"Average",J35&lt;30,"Poor")</f>
        <v>good</v>
      </c>
      <c r="M35" s="4" t="str">
        <f t="shared" si="8"/>
        <v>False</v>
      </c>
      <c r="N35" s="4" t="str">
        <f t="shared" si="1"/>
        <v>True</v>
      </c>
      <c r="O35" s="4" t="str">
        <f t="shared" si="2"/>
        <v>Not From Marketing Department</v>
      </c>
      <c r="P35" s="4">
        <f>SUMIF(E35:$E$1001,"Sales",$F:$F)</f>
        <v>9774265</v>
      </c>
      <c r="Q35" s="4">
        <f t="shared" si="9"/>
        <v>7532860</v>
      </c>
      <c r="R35" s="4">
        <f t="shared" si="10"/>
        <v>180</v>
      </c>
      <c r="S35" s="4">
        <f t="shared" si="11"/>
        <v>97</v>
      </c>
      <c r="T35" s="4">
        <f t="shared" si="12"/>
        <v>55350.020304568527</v>
      </c>
      <c r="U35" s="4">
        <f t="shared" si="3"/>
        <v>25843.824817518249</v>
      </c>
      <c r="V35" s="4">
        <f t="shared" si="4"/>
        <v>79673</v>
      </c>
      <c r="W35" s="4">
        <f t="shared" si="5"/>
        <v>20</v>
      </c>
      <c r="X35" s="4">
        <f t="shared" si="6"/>
        <v>68832</v>
      </c>
      <c r="Y35" t="e" cm="1" vm="2">
        <f t="array" aca="1" ref="Y35" ca="1">HLOOKUP(E35+E35:E1034,F35,0)</f>
        <v>#VALUE!</v>
      </c>
      <c r="Z35" s="4">
        <f t="shared" si="7"/>
        <v>68832</v>
      </c>
    </row>
    <row r="36" spans="1:26" x14ac:dyDescent="0.3">
      <c r="A36" s="4">
        <v>1</v>
      </c>
      <c r="B36" t="s">
        <v>54</v>
      </c>
      <c r="C36">
        <v>25</v>
      </c>
      <c r="D36" t="s">
        <v>11</v>
      </c>
      <c r="E36" t="s">
        <v>7</v>
      </c>
      <c r="F36">
        <v>37888</v>
      </c>
      <c r="G36" s="2">
        <v>43317</v>
      </c>
      <c r="H36">
        <v>30963</v>
      </c>
      <c r="I36" t="s">
        <v>13</v>
      </c>
      <c r="J36">
        <v>50</v>
      </c>
      <c r="K36" t="str">
        <f t="shared" si="0"/>
        <v>Below 50,000</v>
      </c>
      <c r="L36" s="4" t="str" cm="1">
        <f t="array" ref="L36">_xlfn.IFS(J36&gt;=50,"Excellent",AND(J36&gt;=40,J36&lt;=49),"good",AND(J36&gt;=30,J36&lt;=39),"Average",J36&lt;30,"Poor")</f>
        <v>Excellent</v>
      </c>
      <c r="M36" s="4" t="str">
        <f t="shared" si="8"/>
        <v>True</v>
      </c>
      <c r="N36" s="4" t="str">
        <f t="shared" si="1"/>
        <v>False</v>
      </c>
      <c r="O36" s="4" t="str">
        <f t="shared" si="2"/>
        <v>Not From Marketing Department</v>
      </c>
      <c r="P36" s="4">
        <f>SUMIF(E36:$E$1001,"Sales",$F:$F)</f>
        <v>9236530</v>
      </c>
      <c r="Q36" s="4">
        <f t="shared" si="9"/>
        <v>7532860</v>
      </c>
      <c r="R36" s="4">
        <f t="shared" si="10"/>
        <v>180</v>
      </c>
      <c r="S36" s="4">
        <f t="shared" si="11"/>
        <v>97</v>
      </c>
      <c r="T36" s="4">
        <f t="shared" si="12"/>
        <v>55350.020304568527</v>
      </c>
      <c r="U36" s="4">
        <f t="shared" si="3"/>
        <v>25843.824817518249</v>
      </c>
      <c r="V36" s="4">
        <f t="shared" si="4"/>
        <v>79673</v>
      </c>
      <c r="W36" s="4">
        <f t="shared" si="5"/>
        <v>20</v>
      </c>
      <c r="X36" s="4">
        <f t="shared" si="6"/>
        <v>37888</v>
      </c>
      <c r="Y36" t="e" cm="1" vm="2">
        <f t="array" aca="1" ref="Y36" ca="1">HLOOKUP(E36+E36:E1035,F36,0)</f>
        <v>#VALUE!</v>
      </c>
      <c r="Z36" s="4">
        <f t="shared" si="7"/>
        <v>37888</v>
      </c>
    </row>
    <row r="37" spans="1:26" x14ac:dyDescent="0.3">
      <c r="A37" s="4">
        <v>1</v>
      </c>
      <c r="B37" t="s">
        <v>55</v>
      </c>
      <c r="C37">
        <v>37</v>
      </c>
      <c r="D37" t="s">
        <v>11</v>
      </c>
      <c r="E37" t="s">
        <v>22</v>
      </c>
      <c r="F37">
        <v>45305</v>
      </c>
      <c r="G37" s="2">
        <v>43318</v>
      </c>
      <c r="H37">
        <v>29329</v>
      </c>
      <c r="I37" t="s">
        <v>18</v>
      </c>
      <c r="J37">
        <v>28</v>
      </c>
      <c r="K37" t="str">
        <f t="shared" si="0"/>
        <v>Below 50,000</v>
      </c>
      <c r="L37" s="4" t="str" cm="1">
        <f t="array" ref="L37">_xlfn.IFS(J37&gt;=50,"Excellent",AND(J37&gt;=40,J37&lt;=49),"good",AND(J37&gt;=30,J37&lt;=39),"Average",J37&lt;30,"Poor")</f>
        <v>Poor</v>
      </c>
      <c r="M37" s="4" t="str">
        <f t="shared" si="8"/>
        <v>False</v>
      </c>
      <c r="N37" s="4" t="str">
        <f t="shared" si="1"/>
        <v>False</v>
      </c>
      <c r="O37" s="4" t="str">
        <f t="shared" si="2"/>
        <v>Not From Marketing Department</v>
      </c>
      <c r="P37" s="4">
        <f>SUMIF(E37:$E$1001,"Sales",$F:$F)</f>
        <v>9355410</v>
      </c>
      <c r="Q37" s="4">
        <f t="shared" si="9"/>
        <v>7532860</v>
      </c>
      <c r="R37" s="4">
        <f t="shared" si="10"/>
        <v>180</v>
      </c>
      <c r="S37" s="4">
        <f t="shared" si="11"/>
        <v>97</v>
      </c>
      <c r="T37" s="4">
        <f t="shared" si="12"/>
        <v>55350.020304568527</v>
      </c>
      <c r="U37" s="4">
        <f t="shared" si="3"/>
        <v>25843.824817518249</v>
      </c>
      <c r="V37" s="4">
        <f t="shared" si="4"/>
        <v>79673</v>
      </c>
      <c r="W37" s="4">
        <f t="shared" si="5"/>
        <v>20</v>
      </c>
      <c r="X37" s="4">
        <f t="shared" si="6"/>
        <v>45305</v>
      </c>
      <c r="Y37" t="e" cm="1" vm="2">
        <f t="array" aca="1" ref="Y37" ca="1">HLOOKUP(E37+E37:E1036,F37,0)</f>
        <v>#VALUE!</v>
      </c>
      <c r="Z37" s="4">
        <f t="shared" si="7"/>
        <v>45305</v>
      </c>
    </row>
    <row r="38" spans="1:26" x14ac:dyDescent="0.3">
      <c r="A38" s="4">
        <v>1</v>
      </c>
      <c r="B38" t="s">
        <v>56</v>
      </c>
      <c r="C38">
        <v>33</v>
      </c>
      <c r="D38" t="s">
        <v>11</v>
      </c>
      <c r="E38" t="s">
        <v>12</v>
      </c>
      <c r="F38">
        <v>74401</v>
      </c>
      <c r="G38" s="2">
        <v>43319</v>
      </c>
      <c r="H38">
        <v>18812</v>
      </c>
      <c r="I38" t="s">
        <v>28</v>
      </c>
      <c r="J38">
        <v>51</v>
      </c>
      <c r="K38" t="str">
        <f t="shared" si="0"/>
        <v>Above 50,000</v>
      </c>
      <c r="L38" s="4" t="str" cm="1">
        <f t="array" ref="L38">_xlfn.IFS(J38&gt;=50,"Excellent",AND(J38&gt;=40,J38&lt;=49),"good",AND(J38&gt;=30,J38&lt;=39),"Average",J38&lt;30,"Poor")</f>
        <v>Excellent</v>
      </c>
      <c r="M38" s="4" t="str">
        <f t="shared" si="8"/>
        <v>False</v>
      </c>
      <c r="N38" s="4" t="str">
        <f t="shared" si="1"/>
        <v>True</v>
      </c>
      <c r="O38" s="4" t="str">
        <f t="shared" si="2"/>
        <v xml:space="preserve"> from Marketing Department</v>
      </c>
      <c r="P38" s="4">
        <f>SUMIF(E38:$E$1001,"Sales",$F:$F)</f>
        <v>9463509</v>
      </c>
      <c r="Q38" s="4">
        <f t="shared" si="9"/>
        <v>7532860</v>
      </c>
      <c r="R38" s="4">
        <f t="shared" si="10"/>
        <v>180</v>
      </c>
      <c r="S38" s="4">
        <f t="shared" si="11"/>
        <v>97</v>
      </c>
      <c r="T38" s="4">
        <f t="shared" si="12"/>
        <v>55350.020304568527</v>
      </c>
      <c r="U38" s="4">
        <f t="shared" si="3"/>
        <v>25843.824817518249</v>
      </c>
      <c r="V38" s="4">
        <f t="shared" si="4"/>
        <v>79673</v>
      </c>
      <c r="W38" s="4">
        <f t="shared" si="5"/>
        <v>20</v>
      </c>
      <c r="X38" s="4">
        <f t="shared" si="6"/>
        <v>74401</v>
      </c>
      <c r="Y38" t="e" cm="1" vm="2">
        <f t="array" aca="1" ref="Y38" ca="1">HLOOKUP(E38+E38:E1037,F38,0)</f>
        <v>#VALUE!</v>
      </c>
      <c r="Z38" s="4">
        <f t="shared" si="7"/>
        <v>74401</v>
      </c>
    </row>
    <row r="39" spans="1:26" x14ac:dyDescent="0.3">
      <c r="A39" s="4">
        <v>1</v>
      </c>
      <c r="B39" t="s">
        <v>57</v>
      </c>
      <c r="C39">
        <v>58</v>
      </c>
      <c r="D39" t="s">
        <v>11</v>
      </c>
      <c r="E39" t="s">
        <v>7</v>
      </c>
      <c r="F39">
        <v>71925</v>
      </c>
      <c r="G39" s="2">
        <v>43320</v>
      </c>
      <c r="H39">
        <v>34445</v>
      </c>
      <c r="I39" t="s">
        <v>28</v>
      </c>
      <c r="J39">
        <v>42</v>
      </c>
      <c r="K39" t="str">
        <f t="shared" si="0"/>
        <v>Above 50,000</v>
      </c>
      <c r="L39" s="4" t="str" cm="1">
        <f t="array" ref="L39">_xlfn.IFS(J39&gt;=50,"Excellent",AND(J39&gt;=40,J39&lt;=49),"good",AND(J39&gt;=30,J39&lt;=39),"Average",J39&lt;30,"Poor")</f>
        <v>good</v>
      </c>
      <c r="M39" s="4" t="str">
        <f t="shared" si="8"/>
        <v>False</v>
      </c>
      <c r="N39" s="4" t="str">
        <f t="shared" si="1"/>
        <v>True</v>
      </c>
      <c r="O39" s="4" t="str">
        <f t="shared" si="2"/>
        <v>Not From Marketing Department</v>
      </c>
      <c r="P39" s="4">
        <f>SUMIF(E39:$E$1001,"Sales",$F:$F)</f>
        <v>9412403</v>
      </c>
      <c r="Q39" s="4">
        <f t="shared" si="9"/>
        <v>7532860</v>
      </c>
      <c r="R39" s="4">
        <f t="shared" si="10"/>
        <v>180</v>
      </c>
      <c r="S39" s="4">
        <f t="shared" si="11"/>
        <v>97</v>
      </c>
      <c r="T39" s="4">
        <f t="shared" si="12"/>
        <v>55350.020304568527</v>
      </c>
      <c r="U39" s="4">
        <f t="shared" si="3"/>
        <v>25843.824817518249</v>
      </c>
      <c r="V39" s="4">
        <f t="shared" si="4"/>
        <v>79673</v>
      </c>
      <c r="W39" s="4">
        <f t="shared" si="5"/>
        <v>20</v>
      </c>
      <c r="X39" s="4">
        <f t="shared" si="6"/>
        <v>71925</v>
      </c>
      <c r="Y39" t="e" cm="1" vm="2">
        <f t="array" aca="1" ref="Y39" ca="1">HLOOKUP(E39+E39:E1038,F39,0)</f>
        <v>#VALUE!</v>
      </c>
      <c r="Z39" s="4">
        <f t="shared" si="7"/>
        <v>71925</v>
      </c>
    </row>
    <row r="40" spans="1:26" x14ac:dyDescent="0.3">
      <c r="A40" s="4">
        <v>1</v>
      </c>
      <c r="B40" t="s">
        <v>58</v>
      </c>
      <c r="C40">
        <v>36</v>
      </c>
      <c r="D40" t="s">
        <v>15</v>
      </c>
      <c r="E40" t="s">
        <v>22</v>
      </c>
      <c r="F40">
        <v>78677</v>
      </c>
      <c r="G40" s="2">
        <v>43321</v>
      </c>
      <c r="H40">
        <v>30727</v>
      </c>
      <c r="I40" t="s">
        <v>18</v>
      </c>
      <c r="J40">
        <v>37</v>
      </c>
      <c r="K40" t="str">
        <f t="shared" si="0"/>
        <v>Above 50,000</v>
      </c>
      <c r="L40" s="4" t="str" cm="1">
        <f t="array" ref="L40">_xlfn.IFS(J40&gt;=50,"Excellent",AND(J40&gt;=40,J40&lt;=49),"good",AND(J40&gt;=30,J40&lt;=39),"Average",J40&lt;30,"Poor")</f>
        <v>Average</v>
      </c>
      <c r="M40" s="4" t="str">
        <f t="shared" si="8"/>
        <v>False</v>
      </c>
      <c r="N40" s="4" t="str">
        <f t="shared" si="1"/>
        <v>True</v>
      </c>
      <c r="O40" s="4" t="str">
        <f t="shared" si="2"/>
        <v>Not From Marketing Department</v>
      </c>
      <c r="P40" s="4">
        <f>SUMIF(E40:$E$1001,"Sales",$F:$F)</f>
        <v>9335639</v>
      </c>
      <c r="Q40" s="4">
        <f t="shared" si="9"/>
        <v>7532860</v>
      </c>
      <c r="R40" s="4">
        <f t="shared" si="10"/>
        <v>180</v>
      </c>
      <c r="S40" s="4">
        <f t="shared" si="11"/>
        <v>97</v>
      </c>
      <c r="T40" s="4">
        <f t="shared" si="12"/>
        <v>55350.020304568527</v>
      </c>
      <c r="U40" s="4">
        <f t="shared" si="3"/>
        <v>25843.824817518249</v>
      </c>
      <c r="V40" s="4">
        <f t="shared" si="4"/>
        <v>79673</v>
      </c>
      <c r="W40" s="4">
        <f t="shared" si="5"/>
        <v>20</v>
      </c>
      <c r="X40" s="4">
        <f t="shared" si="6"/>
        <v>78677</v>
      </c>
      <c r="Y40" t="e" cm="1" vm="2">
        <f t="array" aca="1" ref="Y40" ca="1">HLOOKUP(E40+E40:E1039,F40,0)</f>
        <v>#VALUE!</v>
      </c>
      <c r="Z40" s="4">
        <f t="shared" si="7"/>
        <v>78677</v>
      </c>
    </row>
    <row r="41" spans="1:26" x14ac:dyDescent="0.3">
      <c r="A41" s="4">
        <v>1</v>
      </c>
      <c r="B41" t="s">
        <v>59</v>
      </c>
      <c r="C41">
        <v>23</v>
      </c>
      <c r="D41" t="s">
        <v>11</v>
      </c>
      <c r="E41" t="s">
        <v>27</v>
      </c>
      <c r="F41">
        <v>33906</v>
      </c>
      <c r="G41" s="2">
        <v>43322</v>
      </c>
      <c r="H41">
        <v>31935</v>
      </c>
      <c r="I41" t="s">
        <v>20</v>
      </c>
      <c r="J41">
        <v>25</v>
      </c>
      <c r="K41" t="str">
        <f t="shared" si="0"/>
        <v>Below 50,000</v>
      </c>
      <c r="L41" s="4" t="str" cm="1">
        <f t="array" ref="L41">_xlfn.IFS(J41&gt;=50,"Excellent",AND(J41&gt;=40,J41&lt;=49),"good",AND(J41&gt;=30,J41&lt;=39),"Average",J41&lt;30,"Poor")</f>
        <v>Poor</v>
      </c>
      <c r="M41" s="4" t="str">
        <f t="shared" si="8"/>
        <v>False</v>
      </c>
      <c r="N41" s="4" t="str">
        <f t="shared" si="1"/>
        <v>True</v>
      </c>
      <c r="O41" s="4" t="str">
        <f t="shared" si="2"/>
        <v>Not From Marketing Department</v>
      </c>
      <c r="P41" s="4">
        <f>SUMIF(E41:$E$1001,"Sales",$F:$F)</f>
        <v>8904235</v>
      </c>
      <c r="Q41" s="4">
        <f t="shared" si="9"/>
        <v>7532860</v>
      </c>
      <c r="R41" s="4">
        <f t="shared" si="10"/>
        <v>180</v>
      </c>
      <c r="S41" s="4">
        <f t="shared" si="11"/>
        <v>97</v>
      </c>
      <c r="T41" s="4">
        <f t="shared" si="12"/>
        <v>55350.020304568527</v>
      </c>
      <c r="U41" s="4">
        <f t="shared" si="3"/>
        <v>25843.824817518249</v>
      </c>
      <c r="V41" s="4">
        <f t="shared" si="4"/>
        <v>79673</v>
      </c>
      <c r="W41" s="4">
        <f t="shared" si="5"/>
        <v>20</v>
      </c>
      <c r="X41" s="4">
        <f t="shared" si="6"/>
        <v>33906</v>
      </c>
      <c r="Y41" t="e" cm="1" vm="2">
        <f t="array" aca="1" ref="Y41" ca="1">HLOOKUP(E41+E41:E1040,F41,0)</f>
        <v>#VALUE!</v>
      </c>
      <c r="Z41" s="4">
        <f t="shared" si="7"/>
        <v>33906</v>
      </c>
    </row>
    <row r="42" spans="1:26" x14ac:dyDescent="0.3">
      <c r="A42" s="4">
        <v>1</v>
      </c>
      <c r="B42" t="s">
        <v>60</v>
      </c>
      <c r="C42">
        <v>40</v>
      </c>
      <c r="D42" t="s">
        <v>11</v>
      </c>
      <c r="E42" t="s">
        <v>7</v>
      </c>
      <c r="F42">
        <v>36349</v>
      </c>
      <c r="G42" s="2">
        <v>43323</v>
      </c>
      <c r="H42">
        <v>27576</v>
      </c>
      <c r="I42" t="s">
        <v>28</v>
      </c>
      <c r="J42">
        <v>54</v>
      </c>
      <c r="K42" t="str">
        <f t="shared" si="0"/>
        <v>Below 50,000</v>
      </c>
      <c r="L42" s="4" t="str" cm="1">
        <f t="array" ref="L42">_xlfn.IFS(J42&gt;=50,"Excellent",AND(J42&gt;=40,J42&lt;=49),"good",AND(J42&gt;=30,J42&lt;=39),"Average",J42&lt;30,"Poor")</f>
        <v>Excellent</v>
      </c>
      <c r="M42" s="4" t="str">
        <f t="shared" si="8"/>
        <v>False</v>
      </c>
      <c r="N42" s="4" t="str">
        <f t="shared" si="1"/>
        <v>False</v>
      </c>
      <c r="O42" s="4" t="str">
        <f t="shared" si="2"/>
        <v>Not From Marketing Department</v>
      </c>
      <c r="P42" s="4">
        <f>SUMIF(E42:$E$1001,"Sales",$F:$F)</f>
        <v>9059215</v>
      </c>
      <c r="Q42" s="4">
        <f t="shared" si="9"/>
        <v>7532860</v>
      </c>
      <c r="R42" s="4">
        <f t="shared" si="10"/>
        <v>180</v>
      </c>
      <c r="S42" s="4">
        <f t="shared" si="11"/>
        <v>97</v>
      </c>
      <c r="T42" s="4">
        <f t="shared" si="12"/>
        <v>55350.020304568527</v>
      </c>
      <c r="U42" s="4">
        <f t="shared" si="3"/>
        <v>25843.824817518249</v>
      </c>
      <c r="V42" s="4">
        <f t="shared" si="4"/>
        <v>79673</v>
      </c>
      <c r="W42" s="4">
        <f t="shared" si="5"/>
        <v>20</v>
      </c>
      <c r="X42" s="4">
        <f t="shared" si="6"/>
        <v>36349</v>
      </c>
      <c r="Y42" t="e" cm="1" vm="2">
        <f t="array" aca="1" ref="Y42" ca="1">HLOOKUP(E42+E42:E1041,F42,0)</f>
        <v>#VALUE!</v>
      </c>
      <c r="Z42" s="4">
        <f t="shared" si="7"/>
        <v>36349</v>
      </c>
    </row>
    <row r="43" spans="1:26" x14ac:dyDescent="0.3">
      <c r="A43" s="4">
        <v>1</v>
      </c>
      <c r="B43" t="s">
        <v>61</v>
      </c>
      <c r="C43">
        <v>31</v>
      </c>
      <c r="D43" t="s">
        <v>11</v>
      </c>
      <c r="E43" t="s">
        <v>27</v>
      </c>
      <c r="F43">
        <v>47159</v>
      </c>
      <c r="G43" s="2">
        <v>43324</v>
      </c>
      <c r="H43">
        <v>12221</v>
      </c>
      <c r="I43" t="s">
        <v>20</v>
      </c>
      <c r="J43">
        <v>39</v>
      </c>
      <c r="K43" t="str">
        <f t="shared" si="0"/>
        <v>Below 50,000</v>
      </c>
      <c r="L43" s="4" t="str" cm="1">
        <f t="array" ref="L43">_xlfn.IFS(J43&gt;=50,"Excellent",AND(J43&gt;=40,J43&lt;=49),"good",AND(J43&gt;=30,J43&lt;=39),"Average",J43&lt;30,"Poor")</f>
        <v>Average</v>
      </c>
      <c r="M43" s="4" t="str">
        <f t="shared" si="8"/>
        <v>False</v>
      </c>
      <c r="N43" s="4" t="str">
        <f t="shared" si="1"/>
        <v>True</v>
      </c>
      <c r="O43" s="4" t="str">
        <f t="shared" si="2"/>
        <v>Not From Marketing Department</v>
      </c>
      <c r="P43" s="4">
        <f>SUMIF(E43:$E$1001,"Sales",$F:$F)</f>
        <v>9104459</v>
      </c>
      <c r="Q43" s="4">
        <f t="shared" si="9"/>
        <v>7532860</v>
      </c>
      <c r="R43" s="4">
        <f t="shared" si="10"/>
        <v>180</v>
      </c>
      <c r="S43" s="4">
        <f t="shared" si="11"/>
        <v>97</v>
      </c>
      <c r="T43" s="4">
        <f t="shared" si="12"/>
        <v>55350.020304568527</v>
      </c>
      <c r="U43" s="4">
        <f t="shared" si="3"/>
        <v>25843.824817518249</v>
      </c>
      <c r="V43" s="4">
        <f t="shared" si="4"/>
        <v>79673</v>
      </c>
      <c r="W43" s="4">
        <f t="shared" si="5"/>
        <v>20</v>
      </c>
      <c r="X43" s="4">
        <f t="shared" si="6"/>
        <v>47159</v>
      </c>
      <c r="Y43" t="e" cm="1" vm="2">
        <f t="array" aca="1" ref="Y43" ca="1">HLOOKUP(E43+E43:E1042,F43,0)</f>
        <v>#VALUE!</v>
      </c>
      <c r="Z43" s="4">
        <f t="shared" si="7"/>
        <v>47159</v>
      </c>
    </row>
    <row r="44" spans="1:26" x14ac:dyDescent="0.3">
      <c r="A44" s="4">
        <v>1</v>
      </c>
      <c r="B44" t="s">
        <v>62</v>
      </c>
      <c r="C44">
        <v>45</v>
      </c>
      <c r="D44" t="s">
        <v>15</v>
      </c>
      <c r="E44" t="s">
        <v>12</v>
      </c>
      <c r="F44">
        <v>55890</v>
      </c>
      <c r="G44" s="2">
        <v>43325</v>
      </c>
      <c r="H44">
        <v>29278</v>
      </c>
      <c r="I44" t="s">
        <v>18</v>
      </c>
      <c r="J44">
        <v>20</v>
      </c>
      <c r="K44" t="str">
        <f t="shared" si="0"/>
        <v>Above 50,000</v>
      </c>
      <c r="L44" s="4" t="str" cm="1">
        <f t="array" ref="L44">_xlfn.IFS(J44&gt;=50,"Excellent",AND(J44&gt;=40,J44&lt;=49),"good",AND(J44&gt;=30,J44&lt;=39),"Average",J44&lt;30,"Poor")</f>
        <v>Poor</v>
      </c>
      <c r="M44" s="4" t="str">
        <f t="shared" si="8"/>
        <v>False</v>
      </c>
      <c r="N44" s="4" t="str">
        <f t="shared" si="1"/>
        <v>False</v>
      </c>
      <c r="O44" s="4" t="str">
        <f t="shared" si="2"/>
        <v xml:space="preserve"> from Marketing Department</v>
      </c>
      <c r="P44" s="4">
        <f>SUMIF(E44:$E$1001,"Sales",$F:$F)</f>
        <v>9110276</v>
      </c>
      <c r="Q44" s="4">
        <f t="shared" si="9"/>
        <v>7532860</v>
      </c>
      <c r="R44" s="4">
        <f t="shared" si="10"/>
        <v>180</v>
      </c>
      <c r="S44" s="4">
        <f t="shared" si="11"/>
        <v>97</v>
      </c>
      <c r="T44" s="4">
        <f t="shared" si="12"/>
        <v>55350.020304568527</v>
      </c>
      <c r="U44" s="4">
        <f t="shared" si="3"/>
        <v>25843.824817518249</v>
      </c>
      <c r="V44" s="4">
        <f t="shared" si="4"/>
        <v>79673</v>
      </c>
      <c r="W44" s="4">
        <f t="shared" si="5"/>
        <v>20</v>
      </c>
      <c r="X44" s="4">
        <f t="shared" si="6"/>
        <v>55890</v>
      </c>
      <c r="Y44" t="e" cm="1" vm="2">
        <f t="array" aca="1" ref="Y44" ca="1">HLOOKUP(E44+E44:E1043,F44,0)</f>
        <v>#VALUE!</v>
      </c>
      <c r="Z44" s="4">
        <f t="shared" si="7"/>
        <v>55890</v>
      </c>
    </row>
    <row r="45" spans="1:26" x14ac:dyDescent="0.3">
      <c r="A45" s="4">
        <v>1</v>
      </c>
      <c r="B45" t="s">
        <v>63</v>
      </c>
      <c r="C45">
        <v>43</v>
      </c>
      <c r="D45" t="s">
        <v>15</v>
      </c>
      <c r="E45" t="s">
        <v>27</v>
      </c>
      <c r="F45">
        <v>67851</v>
      </c>
      <c r="G45" s="2">
        <v>43326</v>
      </c>
      <c r="H45">
        <v>31675</v>
      </c>
      <c r="I45" t="s">
        <v>13</v>
      </c>
      <c r="J45">
        <v>39</v>
      </c>
      <c r="K45" t="str">
        <f t="shared" si="0"/>
        <v>Above 50,000</v>
      </c>
      <c r="L45" s="4" t="str" cm="1">
        <f t="array" ref="L45">_xlfn.IFS(J45&gt;=50,"Excellent",AND(J45&gt;=40,J45&lt;=49),"good",AND(J45&gt;=30,J45&lt;=39),"Average",J45&lt;30,"Poor")</f>
        <v>Average</v>
      </c>
      <c r="M45" s="4" t="str">
        <f t="shared" si="8"/>
        <v>True</v>
      </c>
      <c r="N45" s="4" t="str">
        <f t="shared" si="1"/>
        <v>True</v>
      </c>
      <c r="O45" s="4" t="str">
        <f t="shared" si="2"/>
        <v>Not From Marketing Department</v>
      </c>
      <c r="P45" s="4">
        <f>SUMIF(E45:$E$1001,"Sales",$F:$F)</f>
        <v>9447671</v>
      </c>
      <c r="Q45" s="4">
        <f t="shared" si="9"/>
        <v>7532860</v>
      </c>
      <c r="R45" s="4">
        <f t="shared" si="10"/>
        <v>180</v>
      </c>
      <c r="S45" s="4">
        <f t="shared" si="11"/>
        <v>97</v>
      </c>
      <c r="T45" s="4">
        <f t="shared" si="12"/>
        <v>55350.020304568527</v>
      </c>
      <c r="U45" s="4">
        <f t="shared" si="3"/>
        <v>25843.824817518249</v>
      </c>
      <c r="V45" s="4">
        <f t="shared" si="4"/>
        <v>79673</v>
      </c>
      <c r="W45" s="4">
        <f t="shared" si="5"/>
        <v>20</v>
      </c>
      <c r="X45" s="4">
        <f t="shared" si="6"/>
        <v>67851</v>
      </c>
      <c r="Y45" t="e" cm="1" vm="2">
        <f t="array" aca="1" ref="Y45" ca="1">HLOOKUP(E45+E45:E1044,F45,0)</f>
        <v>#VALUE!</v>
      </c>
      <c r="Z45" s="4">
        <f t="shared" si="7"/>
        <v>67851</v>
      </c>
    </row>
    <row r="46" spans="1:26" x14ac:dyDescent="0.3">
      <c r="A46" s="4">
        <v>1</v>
      </c>
      <c r="B46" t="s">
        <v>64</v>
      </c>
      <c r="C46">
        <v>52</v>
      </c>
      <c r="D46" t="s">
        <v>15</v>
      </c>
      <c r="E46" t="s">
        <v>27</v>
      </c>
      <c r="F46">
        <v>42196</v>
      </c>
      <c r="G46" s="2">
        <v>43327</v>
      </c>
      <c r="H46">
        <v>27887</v>
      </c>
      <c r="I46" t="s">
        <v>28</v>
      </c>
      <c r="J46">
        <v>32</v>
      </c>
      <c r="K46" t="str">
        <f t="shared" si="0"/>
        <v>Below 50,000</v>
      </c>
      <c r="L46" s="4" t="str" cm="1">
        <f t="array" ref="L46">_xlfn.IFS(J46&gt;=50,"Excellent",AND(J46&gt;=40,J46&lt;=49),"good",AND(J46&gt;=30,J46&lt;=39),"Average",J46&lt;30,"Poor")</f>
        <v>Average</v>
      </c>
      <c r="M46" s="4" t="str">
        <f t="shared" si="8"/>
        <v>False</v>
      </c>
      <c r="N46" s="4" t="str">
        <f t="shared" si="1"/>
        <v>True</v>
      </c>
      <c r="O46" s="4" t="str">
        <f t="shared" si="2"/>
        <v>Not From Marketing Department</v>
      </c>
      <c r="P46" s="4">
        <f>SUMIF(E46:$E$1001,"Sales",$F:$F)</f>
        <v>9183280</v>
      </c>
      <c r="Q46" s="4">
        <f t="shared" si="9"/>
        <v>7532860</v>
      </c>
      <c r="R46" s="4">
        <f t="shared" si="10"/>
        <v>180</v>
      </c>
      <c r="S46" s="4">
        <f t="shared" si="11"/>
        <v>97</v>
      </c>
      <c r="T46" s="4">
        <f t="shared" si="12"/>
        <v>55350.020304568527</v>
      </c>
      <c r="U46" s="4">
        <f t="shared" si="3"/>
        <v>25843.824817518249</v>
      </c>
      <c r="V46" s="4">
        <f t="shared" si="4"/>
        <v>79673</v>
      </c>
      <c r="W46" s="4">
        <f t="shared" si="5"/>
        <v>20</v>
      </c>
      <c r="X46" s="4">
        <f t="shared" si="6"/>
        <v>42196</v>
      </c>
      <c r="Y46" t="e" cm="1" vm="2">
        <f t="array" aca="1" ref="Y46" ca="1">HLOOKUP(E46+E46:E1045,F46,0)</f>
        <v>#VALUE!</v>
      </c>
      <c r="Z46" s="4">
        <f t="shared" si="7"/>
        <v>42196</v>
      </c>
    </row>
    <row r="47" spans="1:26" x14ac:dyDescent="0.3">
      <c r="A47" s="4">
        <v>1</v>
      </c>
      <c r="B47" t="s">
        <v>65</v>
      </c>
      <c r="C47">
        <v>49</v>
      </c>
      <c r="D47" t="s">
        <v>11</v>
      </c>
      <c r="E47" t="s">
        <v>22</v>
      </c>
      <c r="F47">
        <v>64449</v>
      </c>
      <c r="G47" s="2">
        <v>43328</v>
      </c>
      <c r="H47">
        <v>39917</v>
      </c>
      <c r="I47" t="s">
        <v>13</v>
      </c>
      <c r="J47">
        <v>37</v>
      </c>
      <c r="K47" t="str">
        <f t="shared" si="0"/>
        <v>Above 50,000</v>
      </c>
      <c r="L47" s="4" t="str" cm="1">
        <f t="array" ref="L47">_xlfn.IFS(J47&gt;=50,"Excellent",AND(J47&gt;=40,J47&lt;=49),"good",AND(J47&gt;=30,J47&lt;=39),"Average",J47&lt;30,"Poor")</f>
        <v>Average</v>
      </c>
      <c r="M47" s="4" t="str">
        <f t="shared" si="8"/>
        <v>True</v>
      </c>
      <c r="N47" s="4" t="str">
        <f t="shared" si="1"/>
        <v>True</v>
      </c>
      <c r="O47" s="4" t="str">
        <f t="shared" si="2"/>
        <v>Not From Marketing Department</v>
      </c>
      <c r="P47" s="4">
        <f>SUMIF(E47:$E$1001,"Sales",$F:$F)</f>
        <v>9458722</v>
      </c>
      <c r="Q47" s="4">
        <f t="shared" si="9"/>
        <v>7532860</v>
      </c>
      <c r="R47" s="4">
        <f t="shared" si="10"/>
        <v>180</v>
      </c>
      <c r="S47" s="4">
        <f t="shared" si="11"/>
        <v>97</v>
      </c>
      <c r="T47" s="4">
        <f t="shared" si="12"/>
        <v>55350.020304568527</v>
      </c>
      <c r="U47" s="4">
        <f t="shared" si="3"/>
        <v>25843.824817518249</v>
      </c>
      <c r="V47" s="4">
        <f t="shared" si="4"/>
        <v>79673</v>
      </c>
      <c r="W47" s="4">
        <f t="shared" si="5"/>
        <v>20</v>
      </c>
      <c r="X47" s="4">
        <f t="shared" si="6"/>
        <v>64449</v>
      </c>
      <c r="Y47" t="e" cm="1" vm="2">
        <f t="array" aca="1" ref="Y47" ca="1">HLOOKUP(E47+E47:E1046,F47,0)</f>
        <v>#VALUE!</v>
      </c>
      <c r="Z47" s="4">
        <f t="shared" si="7"/>
        <v>64449</v>
      </c>
    </row>
    <row r="48" spans="1:26" x14ac:dyDescent="0.3">
      <c r="A48" s="4">
        <v>1</v>
      </c>
      <c r="B48" t="s">
        <v>66</v>
      </c>
      <c r="C48">
        <v>21</v>
      </c>
      <c r="D48" t="s">
        <v>15</v>
      </c>
      <c r="E48" t="s">
        <v>27</v>
      </c>
      <c r="F48">
        <v>35386</v>
      </c>
      <c r="G48" s="2">
        <v>43329</v>
      </c>
      <c r="H48">
        <v>22140</v>
      </c>
      <c r="I48" t="s">
        <v>28</v>
      </c>
      <c r="J48">
        <v>50</v>
      </c>
      <c r="K48" t="str">
        <f t="shared" si="0"/>
        <v>Below 50,000</v>
      </c>
      <c r="L48" s="4" t="str" cm="1">
        <f t="array" ref="L48">_xlfn.IFS(J48&gt;=50,"Excellent",AND(J48&gt;=40,J48&lt;=49),"good",AND(J48&gt;=30,J48&lt;=39),"Average",J48&lt;30,"Poor")</f>
        <v>Excellent</v>
      </c>
      <c r="M48" s="4" t="str">
        <f t="shared" si="8"/>
        <v>False</v>
      </c>
      <c r="N48" s="4" t="str">
        <f t="shared" si="1"/>
        <v>True</v>
      </c>
      <c r="O48" s="4" t="str">
        <f t="shared" si="2"/>
        <v>Not From Marketing Department</v>
      </c>
      <c r="P48" s="4">
        <f>SUMIF(E48:$E$1001,"Sales",$F:$F)</f>
        <v>9028707</v>
      </c>
      <c r="Q48" s="4">
        <f t="shared" si="9"/>
        <v>7532860</v>
      </c>
      <c r="R48" s="4">
        <f t="shared" si="10"/>
        <v>180</v>
      </c>
      <c r="S48" s="4">
        <f t="shared" si="11"/>
        <v>97</v>
      </c>
      <c r="T48" s="4">
        <f t="shared" si="12"/>
        <v>55350.020304568527</v>
      </c>
      <c r="U48" s="4">
        <f t="shared" si="3"/>
        <v>25843.824817518249</v>
      </c>
      <c r="V48" s="4">
        <f t="shared" si="4"/>
        <v>79673</v>
      </c>
      <c r="W48" s="4">
        <f t="shared" si="5"/>
        <v>20</v>
      </c>
      <c r="X48" s="4">
        <f t="shared" si="6"/>
        <v>35386</v>
      </c>
      <c r="Y48" t="e" cm="1" vm="2">
        <f t="array" aca="1" ref="Y48" ca="1">HLOOKUP(E48+E48:E1047,F48,0)</f>
        <v>#VALUE!</v>
      </c>
      <c r="Z48" s="4">
        <f t="shared" si="7"/>
        <v>35386</v>
      </c>
    </row>
    <row r="49" spans="1:26" x14ac:dyDescent="0.3">
      <c r="A49" s="4">
        <v>1</v>
      </c>
      <c r="B49" t="s">
        <v>67</v>
      </c>
      <c r="C49">
        <v>47</v>
      </c>
      <c r="D49" t="s">
        <v>11</v>
      </c>
      <c r="E49" t="s">
        <v>22</v>
      </c>
      <c r="F49">
        <v>69021</v>
      </c>
      <c r="G49" s="2">
        <v>43330</v>
      </c>
      <c r="H49">
        <v>33471</v>
      </c>
      <c r="I49" t="s">
        <v>13</v>
      </c>
      <c r="J49">
        <v>24</v>
      </c>
      <c r="K49" t="str">
        <f t="shared" si="0"/>
        <v>Above 50,000</v>
      </c>
      <c r="L49" s="4" t="str" cm="1">
        <f t="array" ref="L49">_xlfn.IFS(J49&gt;=50,"Excellent",AND(J49&gt;=40,J49&lt;=49),"good",AND(J49&gt;=30,J49&lt;=39),"Average",J49&lt;30,"Poor")</f>
        <v>Poor</v>
      </c>
      <c r="M49" s="4" t="str">
        <f t="shared" si="8"/>
        <v>True</v>
      </c>
      <c r="N49" s="4" t="str">
        <f t="shared" si="1"/>
        <v>True</v>
      </c>
      <c r="O49" s="4" t="str">
        <f t="shared" si="2"/>
        <v>Not From Marketing Department</v>
      </c>
      <c r="P49" s="4">
        <f>SUMIF(E49:$E$1001,"Sales",$F:$F)</f>
        <v>9306854</v>
      </c>
      <c r="Q49" s="4">
        <f t="shared" si="9"/>
        <v>7532860</v>
      </c>
      <c r="R49" s="4">
        <f t="shared" si="10"/>
        <v>180</v>
      </c>
      <c r="S49" s="4">
        <f t="shared" si="11"/>
        <v>97</v>
      </c>
      <c r="T49" s="4">
        <f t="shared" si="12"/>
        <v>55350.020304568527</v>
      </c>
      <c r="U49" s="4">
        <f t="shared" si="3"/>
        <v>25843.824817518249</v>
      </c>
      <c r="V49" s="4">
        <f t="shared" si="4"/>
        <v>79673</v>
      </c>
      <c r="W49" s="4">
        <f t="shared" si="5"/>
        <v>20</v>
      </c>
      <c r="X49" s="4">
        <f t="shared" si="6"/>
        <v>69021</v>
      </c>
      <c r="Y49" t="e" cm="1" vm="2">
        <f t="array" aca="1" ref="Y49" ca="1">HLOOKUP(E49+E49:E1048,F49,0)</f>
        <v>#VALUE!</v>
      </c>
      <c r="Z49" s="4">
        <f t="shared" si="7"/>
        <v>69021</v>
      </c>
    </row>
    <row r="50" spans="1:26" x14ac:dyDescent="0.3">
      <c r="A50" s="4">
        <v>1</v>
      </c>
      <c r="B50" t="s">
        <v>68</v>
      </c>
      <c r="C50">
        <v>53</v>
      </c>
      <c r="D50" t="s">
        <v>11</v>
      </c>
      <c r="E50" t="s">
        <v>27</v>
      </c>
      <c r="F50">
        <v>41303</v>
      </c>
      <c r="G50" s="2">
        <v>43331</v>
      </c>
      <c r="H50">
        <v>16933</v>
      </c>
      <c r="I50" t="s">
        <v>18</v>
      </c>
      <c r="J50">
        <v>44</v>
      </c>
      <c r="K50" t="str">
        <f t="shared" si="0"/>
        <v>Below 50,000</v>
      </c>
      <c r="L50" s="4" t="str" cm="1">
        <f t="array" ref="L50">_xlfn.IFS(J50&gt;=50,"Excellent",AND(J50&gt;=40,J50&lt;=49),"good",AND(J50&gt;=30,J50&lt;=39),"Average",J50&lt;30,"Poor")</f>
        <v>good</v>
      </c>
      <c r="M50" s="4" t="str">
        <f t="shared" si="8"/>
        <v>False</v>
      </c>
      <c r="N50" s="4" t="str">
        <f t="shared" si="1"/>
        <v>True</v>
      </c>
      <c r="O50" s="4" t="str">
        <f t="shared" si="2"/>
        <v>Not From Marketing Department</v>
      </c>
      <c r="P50" s="4">
        <f>SUMIF(E50:$E$1001,"Sales",$F:$F)</f>
        <v>9474037</v>
      </c>
      <c r="Q50" s="4">
        <f t="shared" si="9"/>
        <v>7532860</v>
      </c>
      <c r="R50" s="4">
        <f t="shared" si="10"/>
        <v>180</v>
      </c>
      <c r="S50" s="4">
        <f t="shared" si="11"/>
        <v>97</v>
      </c>
      <c r="T50" s="4">
        <f t="shared" si="12"/>
        <v>55350.020304568527</v>
      </c>
      <c r="U50" s="4">
        <f t="shared" si="3"/>
        <v>25843.824817518249</v>
      </c>
      <c r="V50" s="4">
        <f t="shared" si="4"/>
        <v>79673</v>
      </c>
      <c r="W50" s="4">
        <f t="shared" si="5"/>
        <v>20</v>
      </c>
      <c r="X50" s="4">
        <f t="shared" si="6"/>
        <v>41303</v>
      </c>
      <c r="Y50" t="e" cm="1" vm="2">
        <f t="array" aca="1" ref="Y50" ca="1">HLOOKUP(E50+E50:E1049,F50,0)</f>
        <v>#VALUE!</v>
      </c>
      <c r="Z50" s="4">
        <f t="shared" si="7"/>
        <v>41303</v>
      </c>
    </row>
    <row r="51" spans="1:26" x14ac:dyDescent="0.3">
      <c r="A51" s="4">
        <v>1</v>
      </c>
      <c r="B51" t="s">
        <v>69</v>
      </c>
      <c r="C51">
        <v>27</v>
      </c>
      <c r="D51" t="s">
        <v>11</v>
      </c>
      <c r="E51" t="s">
        <v>27</v>
      </c>
      <c r="F51">
        <v>44477</v>
      </c>
      <c r="G51" s="2">
        <v>43332</v>
      </c>
      <c r="H51">
        <v>12950</v>
      </c>
      <c r="I51" t="s">
        <v>13</v>
      </c>
      <c r="J51">
        <v>57</v>
      </c>
      <c r="K51" t="str">
        <f t="shared" si="0"/>
        <v>Below 50,000</v>
      </c>
      <c r="L51" s="4" t="str" cm="1">
        <f t="array" ref="L51">_xlfn.IFS(J51&gt;=50,"Excellent",AND(J51&gt;=40,J51&lt;=49),"good",AND(J51&gt;=30,J51&lt;=39),"Average",J51&lt;30,"Poor")</f>
        <v>Excellent</v>
      </c>
      <c r="M51" s="4" t="str">
        <f t="shared" si="8"/>
        <v>False</v>
      </c>
      <c r="N51" s="4" t="str">
        <f t="shared" si="1"/>
        <v>True</v>
      </c>
      <c r="O51" s="4" t="str">
        <f t="shared" si="2"/>
        <v>Not From Marketing Department</v>
      </c>
      <c r="P51" s="4">
        <f>SUMIF(E51:$E$1001,"Sales",$F:$F)</f>
        <v>9075736</v>
      </c>
      <c r="Q51" s="4">
        <f t="shared" si="9"/>
        <v>7532860</v>
      </c>
      <c r="R51" s="4">
        <f t="shared" si="10"/>
        <v>180</v>
      </c>
      <c r="S51" s="4">
        <f t="shared" si="11"/>
        <v>97</v>
      </c>
      <c r="T51" s="4">
        <f t="shared" si="12"/>
        <v>55350.020304568527</v>
      </c>
      <c r="U51" s="4">
        <f t="shared" si="3"/>
        <v>25843.824817518249</v>
      </c>
      <c r="V51" s="4">
        <f t="shared" si="4"/>
        <v>79673</v>
      </c>
      <c r="W51" s="4">
        <f t="shared" si="5"/>
        <v>20</v>
      </c>
      <c r="X51" s="4">
        <f t="shared" si="6"/>
        <v>44477</v>
      </c>
      <c r="Y51" t="e" cm="1" vm="2">
        <f t="array" aca="1" ref="Y51" ca="1">HLOOKUP(E51+E51:E1050,F51,0)</f>
        <v>#VALUE!</v>
      </c>
      <c r="Z51" s="4">
        <f t="shared" si="7"/>
        <v>44477</v>
      </c>
    </row>
    <row r="52" spans="1:26" x14ac:dyDescent="0.3">
      <c r="A52" s="4">
        <v>1</v>
      </c>
      <c r="B52" t="s">
        <v>70</v>
      </c>
      <c r="C52">
        <v>35</v>
      </c>
      <c r="D52" t="s">
        <v>15</v>
      </c>
      <c r="E52" t="s">
        <v>27</v>
      </c>
      <c r="F52">
        <v>74034</v>
      </c>
      <c r="G52" s="2">
        <v>43333</v>
      </c>
      <c r="H52">
        <v>21260</v>
      </c>
      <c r="I52" t="s">
        <v>18</v>
      </c>
      <c r="J52">
        <v>39</v>
      </c>
      <c r="K52" t="str">
        <f t="shared" si="0"/>
        <v>Above 50,000</v>
      </c>
      <c r="L52" s="4" t="str" cm="1">
        <f t="array" ref="L52">_xlfn.IFS(J52&gt;=50,"Excellent",AND(J52&gt;=40,J52&lt;=49),"good",AND(J52&gt;=30,J52&lt;=39),"Average",J52&lt;30,"Poor")</f>
        <v>Average</v>
      </c>
      <c r="M52" s="4" t="str">
        <f t="shared" si="8"/>
        <v>False</v>
      </c>
      <c r="N52" s="4" t="str">
        <f t="shared" si="1"/>
        <v>True</v>
      </c>
      <c r="O52" s="4" t="str">
        <f t="shared" si="2"/>
        <v>Not From Marketing Department</v>
      </c>
      <c r="P52" s="4">
        <f>SUMIF(E52:$E$1001,"Sales",$F:$F)</f>
        <v>9393772</v>
      </c>
      <c r="Q52" s="4">
        <f t="shared" si="9"/>
        <v>7532860</v>
      </c>
      <c r="R52" s="4">
        <f t="shared" si="10"/>
        <v>180</v>
      </c>
      <c r="S52" s="4">
        <f t="shared" si="11"/>
        <v>97</v>
      </c>
      <c r="T52" s="4">
        <f t="shared" si="12"/>
        <v>55350.020304568527</v>
      </c>
      <c r="U52" s="4">
        <f t="shared" si="3"/>
        <v>25843.824817518249</v>
      </c>
      <c r="V52" s="4">
        <f t="shared" si="4"/>
        <v>79673</v>
      </c>
      <c r="W52" s="4">
        <f t="shared" si="5"/>
        <v>20</v>
      </c>
      <c r="X52" s="4">
        <f t="shared" si="6"/>
        <v>74034</v>
      </c>
      <c r="Y52" t="e" cm="1" vm="2">
        <f t="array" aca="1" ref="Y52" ca="1">HLOOKUP(E52+E52:E1051,F52,0)</f>
        <v>#VALUE!</v>
      </c>
      <c r="Z52" s="4">
        <f t="shared" si="7"/>
        <v>74034</v>
      </c>
    </row>
    <row r="53" spans="1:26" x14ac:dyDescent="0.3">
      <c r="A53" s="4">
        <v>1</v>
      </c>
      <c r="B53" t="s">
        <v>71</v>
      </c>
      <c r="C53">
        <v>53</v>
      </c>
      <c r="D53" t="s">
        <v>11</v>
      </c>
      <c r="E53" t="s">
        <v>27</v>
      </c>
      <c r="F53">
        <v>57555</v>
      </c>
      <c r="G53" s="2">
        <v>43334</v>
      </c>
      <c r="H53">
        <v>39552</v>
      </c>
      <c r="I53" t="s">
        <v>13</v>
      </c>
      <c r="J53">
        <v>27</v>
      </c>
      <c r="K53" t="str">
        <f t="shared" si="0"/>
        <v>Above 50,000</v>
      </c>
      <c r="L53" s="4" t="str" cm="1">
        <f t="array" ref="L53">_xlfn.IFS(J53&gt;=50,"Excellent",AND(J53&gt;=40,J53&lt;=49),"good",AND(J53&gt;=30,J53&lt;=39),"Average",J53&lt;30,"Poor")</f>
        <v>Poor</v>
      </c>
      <c r="M53" s="4" t="str">
        <f t="shared" si="8"/>
        <v>True</v>
      </c>
      <c r="N53" s="4" t="str">
        <f t="shared" si="1"/>
        <v>True</v>
      </c>
      <c r="O53" s="4" t="str">
        <f t="shared" si="2"/>
        <v>Not From Marketing Department</v>
      </c>
      <c r="P53" s="4">
        <f>SUMIF(E53:$E$1001,"Sales",$F:$F)</f>
        <v>9329337</v>
      </c>
      <c r="Q53" s="4">
        <f t="shared" si="9"/>
        <v>7532860</v>
      </c>
      <c r="R53" s="4">
        <f t="shared" si="10"/>
        <v>180</v>
      </c>
      <c r="S53" s="4">
        <f t="shared" si="11"/>
        <v>97</v>
      </c>
      <c r="T53" s="4">
        <f t="shared" si="12"/>
        <v>55350.020304568527</v>
      </c>
      <c r="U53" s="4">
        <f t="shared" si="3"/>
        <v>25843.824817518249</v>
      </c>
      <c r="V53" s="4">
        <f t="shared" si="4"/>
        <v>79673</v>
      </c>
      <c r="W53" s="4">
        <f t="shared" si="5"/>
        <v>20</v>
      </c>
      <c r="X53" s="4">
        <f t="shared" si="6"/>
        <v>57555</v>
      </c>
      <c r="Y53" t="e" cm="1" vm="2">
        <f t="array" aca="1" ref="Y53" ca="1">HLOOKUP(E53+E53:E1052,F53,0)</f>
        <v>#VALUE!</v>
      </c>
      <c r="Z53" s="4">
        <f t="shared" si="7"/>
        <v>57555</v>
      </c>
    </row>
    <row r="54" spans="1:26" x14ac:dyDescent="0.3">
      <c r="A54" s="4">
        <v>1</v>
      </c>
      <c r="B54" t="s">
        <v>72</v>
      </c>
      <c r="C54">
        <v>28</v>
      </c>
      <c r="D54" t="s">
        <v>11</v>
      </c>
      <c r="E54" t="s">
        <v>16</v>
      </c>
      <c r="F54">
        <v>62270</v>
      </c>
      <c r="G54" s="2">
        <v>43335</v>
      </c>
      <c r="H54">
        <v>22120</v>
      </c>
      <c r="I54" t="s">
        <v>13</v>
      </c>
      <c r="J54">
        <v>24</v>
      </c>
      <c r="K54" t="str">
        <f t="shared" si="0"/>
        <v>Above 50,000</v>
      </c>
      <c r="L54" s="4" t="str" cm="1">
        <f t="array" ref="L54">_xlfn.IFS(J54&gt;=50,"Excellent",AND(J54&gt;=40,J54&lt;=49),"good",AND(J54&gt;=30,J54&lt;=39),"Average",J54&lt;30,"Poor")</f>
        <v>Poor</v>
      </c>
      <c r="M54" s="4" t="str">
        <f t="shared" si="8"/>
        <v>True</v>
      </c>
      <c r="N54" s="4" t="str">
        <f t="shared" si="1"/>
        <v>True</v>
      </c>
      <c r="O54" s="4" t="str">
        <f t="shared" si="2"/>
        <v>Not From Marketing Department</v>
      </c>
      <c r="P54" s="4">
        <f>SUMIF(E54:$E$1001,"Sales",$F:$F)</f>
        <v>9516873</v>
      </c>
      <c r="Q54" s="4">
        <f t="shared" si="9"/>
        <v>7532860</v>
      </c>
      <c r="R54" s="4">
        <f t="shared" si="10"/>
        <v>180</v>
      </c>
      <c r="S54" s="4">
        <f t="shared" si="11"/>
        <v>97</v>
      </c>
      <c r="T54" s="4">
        <f t="shared" si="12"/>
        <v>55350.020304568527</v>
      </c>
      <c r="U54" s="4">
        <f t="shared" si="3"/>
        <v>25843.824817518249</v>
      </c>
      <c r="V54" s="4">
        <f t="shared" si="4"/>
        <v>79673</v>
      </c>
      <c r="W54" s="4">
        <f t="shared" si="5"/>
        <v>20</v>
      </c>
      <c r="X54" s="4">
        <f t="shared" si="6"/>
        <v>62270</v>
      </c>
      <c r="Y54" t="e" cm="1" vm="2">
        <f t="array" aca="1" ref="Y54" ca="1">HLOOKUP(E54+E54:E1053,F54,0)</f>
        <v>#VALUE!</v>
      </c>
      <c r="Z54" s="4">
        <f t="shared" si="7"/>
        <v>62270</v>
      </c>
    </row>
    <row r="55" spans="1:26" x14ac:dyDescent="0.3">
      <c r="A55" s="4">
        <v>1</v>
      </c>
      <c r="B55" t="s">
        <v>73</v>
      </c>
      <c r="C55">
        <v>58</v>
      </c>
      <c r="D55" t="s">
        <v>11</v>
      </c>
      <c r="E55" t="s">
        <v>22</v>
      </c>
      <c r="F55">
        <v>62907</v>
      </c>
      <c r="G55" s="2">
        <v>43336</v>
      </c>
      <c r="H55">
        <v>18126</v>
      </c>
      <c r="I55" t="s">
        <v>18</v>
      </c>
      <c r="J55">
        <v>57</v>
      </c>
      <c r="K55" t="str">
        <f t="shared" si="0"/>
        <v>Above 50,000</v>
      </c>
      <c r="L55" s="4" t="str" cm="1">
        <f t="array" ref="L55">_xlfn.IFS(J55&gt;=50,"Excellent",AND(J55&gt;=40,J55&lt;=49),"good",AND(J55&gt;=30,J55&lt;=39),"Average",J55&lt;30,"Poor")</f>
        <v>Excellent</v>
      </c>
      <c r="M55" s="4" t="str">
        <f t="shared" si="8"/>
        <v>False</v>
      </c>
      <c r="N55" s="4" t="str">
        <f t="shared" si="1"/>
        <v>True</v>
      </c>
      <c r="O55" s="4" t="str">
        <f t="shared" si="2"/>
        <v>Not From Marketing Department</v>
      </c>
      <c r="P55" s="4">
        <f>SUMIF(E55:$E$1001,"Sales",$F:$F)</f>
        <v>9057154</v>
      </c>
      <c r="Q55" s="4">
        <f t="shared" si="9"/>
        <v>7532860</v>
      </c>
      <c r="R55" s="4">
        <f t="shared" si="10"/>
        <v>180</v>
      </c>
      <c r="S55" s="4">
        <f t="shared" si="11"/>
        <v>97</v>
      </c>
      <c r="T55" s="4">
        <f t="shared" si="12"/>
        <v>55350.020304568527</v>
      </c>
      <c r="U55" s="4">
        <f t="shared" si="3"/>
        <v>25843.824817518249</v>
      </c>
      <c r="V55" s="4">
        <f t="shared" si="4"/>
        <v>79673</v>
      </c>
      <c r="W55" s="4">
        <f t="shared" si="5"/>
        <v>20</v>
      </c>
      <c r="X55" s="4">
        <f t="shared" si="6"/>
        <v>62907</v>
      </c>
      <c r="Y55" t="e" cm="1" vm="2">
        <f t="array" aca="1" ref="Y55" ca="1">HLOOKUP(E55+E55:E1054,F55,0)</f>
        <v>#VALUE!</v>
      </c>
      <c r="Z55" s="4">
        <f t="shared" si="7"/>
        <v>62907</v>
      </c>
    </row>
    <row r="56" spans="1:26" x14ac:dyDescent="0.3">
      <c r="A56" s="4">
        <v>1</v>
      </c>
      <c r="B56" t="s">
        <v>74</v>
      </c>
      <c r="C56">
        <v>44</v>
      </c>
      <c r="D56" t="s">
        <v>15</v>
      </c>
      <c r="E56" t="s">
        <v>22</v>
      </c>
      <c r="F56">
        <v>62455</v>
      </c>
      <c r="G56" s="2">
        <v>43337</v>
      </c>
      <c r="H56">
        <v>12569</v>
      </c>
      <c r="I56" t="s">
        <v>13</v>
      </c>
      <c r="J56">
        <v>50</v>
      </c>
      <c r="K56" t="str">
        <f t="shared" si="0"/>
        <v>Above 50,000</v>
      </c>
      <c r="L56" s="4" t="str" cm="1">
        <f t="array" ref="L56">_xlfn.IFS(J56&gt;=50,"Excellent",AND(J56&gt;=40,J56&lt;=49),"good",AND(J56&gt;=30,J56&lt;=39),"Average",J56&lt;30,"Poor")</f>
        <v>Excellent</v>
      </c>
      <c r="M56" s="4" t="str">
        <f t="shared" si="8"/>
        <v>False</v>
      </c>
      <c r="N56" s="4" t="str">
        <f t="shared" si="1"/>
        <v>True</v>
      </c>
      <c r="O56" s="4" t="str">
        <f t="shared" si="2"/>
        <v>Not From Marketing Department</v>
      </c>
      <c r="P56" s="4">
        <f>SUMIF(E56:$E$1001,"Sales",$F:$F)</f>
        <v>9467652</v>
      </c>
      <c r="Q56" s="4">
        <f t="shared" si="9"/>
        <v>7532860</v>
      </c>
      <c r="R56" s="4">
        <f t="shared" si="10"/>
        <v>180</v>
      </c>
      <c r="S56" s="4">
        <f t="shared" si="11"/>
        <v>97</v>
      </c>
      <c r="T56" s="4">
        <f t="shared" si="12"/>
        <v>55350.020304568527</v>
      </c>
      <c r="U56" s="4">
        <f t="shared" si="3"/>
        <v>25843.824817518249</v>
      </c>
      <c r="V56" s="4">
        <f t="shared" si="4"/>
        <v>79673</v>
      </c>
      <c r="W56" s="4">
        <f t="shared" si="5"/>
        <v>20</v>
      </c>
      <c r="X56" s="4">
        <f t="shared" si="6"/>
        <v>62455</v>
      </c>
      <c r="Y56" t="e" cm="1" vm="2">
        <f t="array" aca="1" ref="Y56" ca="1">HLOOKUP(E56+E56:E1055,F56,0)</f>
        <v>#VALUE!</v>
      </c>
      <c r="Z56" s="4">
        <f t="shared" si="7"/>
        <v>62455</v>
      </c>
    </row>
    <row r="57" spans="1:26" x14ac:dyDescent="0.3">
      <c r="A57" s="4">
        <v>1</v>
      </c>
      <c r="B57" t="s">
        <v>75</v>
      </c>
      <c r="C57">
        <v>33</v>
      </c>
      <c r="D57" t="s">
        <v>15</v>
      </c>
      <c r="E57" t="s">
        <v>12</v>
      </c>
      <c r="F57">
        <v>57097</v>
      </c>
      <c r="G57" s="2">
        <v>43338</v>
      </c>
      <c r="H57">
        <v>32820</v>
      </c>
      <c r="I57" t="s">
        <v>20</v>
      </c>
      <c r="J57">
        <v>27</v>
      </c>
      <c r="K57" t="str">
        <f t="shared" si="0"/>
        <v>Above 50,000</v>
      </c>
      <c r="L57" s="4" t="str" cm="1">
        <f t="array" ref="L57">_xlfn.IFS(J57&gt;=50,"Excellent",AND(J57&gt;=40,J57&lt;=49),"good",AND(J57&gt;=30,J57&lt;=39),"Average",J57&lt;30,"Poor")</f>
        <v>Poor</v>
      </c>
      <c r="M57" s="4" t="str">
        <f t="shared" si="8"/>
        <v>False</v>
      </c>
      <c r="N57" s="4" t="str">
        <f t="shared" si="1"/>
        <v>False</v>
      </c>
      <c r="O57" s="4" t="str">
        <f t="shared" si="2"/>
        <v xml:space="preserve"> from Marketing Department</v>
      </c>
      <c r="P57" s="4">
        <f>SUMIF(E57:$E$1001,"Sales",$F:$F)</f>
        <v>8944388</v>
      </c>
      <c r="Q57" s="4">
        <f t="shared" si="9"/>
        <v>7532860</v>
      </c>
      <c r="R57" s="4">
        <f t="shared" si="10"/>
        <v>180</v>
      </c>
      <c r="S57" s="4">
        <f t="shared" si="11"/>
        <v>97</v>
      </c>
      <c r="T57" s="4">
        <f t="shared" si="12"/>
        <v>55350.020304568527</v>
      </c>
      <c r="U57" s="4">
        <f t="shared" si="3"/>
        <v>25843.824817518249</v>
      </c>
      <c r="V57" s="4">
        <f t="shared" si="4"/>
        <v>79673</v>
      </c>
      <c r="W57" s="4">
        <f t="shared" si="5"/>
        <v>20</v>
      </c>
      <c r="X57" s="4">
        <f t="shared" si="6"/>
        <v>57097</v>
      </c>
      <c r="Y57" t="e" cm="1" vm="2">
        <f t="array" aca="1" ref="Y57" ca="1">HLOOKUP(E57+E57:E1056,F57,0)</f>
        <v>#VALUE!</v>
      </c>
      <c r="Z57" s="4">
        <f t="shared" si="7"/>
        <v>57097</v>
      </c>
    </row>
    <row r="58" spans="1:26" x14ac:dyDescent="0.3">
      <c r="A58" s="4">
        <v>1</v>
      </c>
      <c r="B58" t="s">
        <v>76</v>
      </c>
      <c r="C58">
        <v>33</v>
      </c>
      <c r="D58" t="s">
        <v>11</v>
      </c>
      <c r="E58" t="s">
        <v>12</v>
      </c>
      <c r="F58">
        <v>30490</v>
      </c>
      <c r="G58" s="2">
        <v>43339</v>
      </c>
      <c r="H58">
        <v>17406</v>
      </c>
      <c r="I58" t="s">
        <v>13</v>
      </c>
      <c r="J58">
        <v>32</v>
      </c>
      <c r="K58" t="str">
        <f t="shared" si="0"/>
        <v>Below 50,000</v>
      </c>
      <c r="L58" s="4" t="str" cm="1">
        <f t="array" ref="L58">_xlfn.IFS(J58&gt;=50,"Excellent",AND(J58&gt;=40,J58&lt;=49),"good",AND(J58&gt;=30,J58&lt;=39),"Average",J58&lt;30,"Poor")</f>
        <v>Average</v>
      </c>
      <c r="M58" s="4" t="str">
        <f t="shared" si="8"/>
        <v>True</v>
      </c>
      <c r="N58" s="4" t="str">
        <f t="shared" si="1"/>
        <v>False</v>
      </c>
      <c r="O58" s="4" t="str">
        <f t="shared" si="2"/>
        <v xml:space="preserve"> from Marketing Department</v>
      </c>
      <c r="P58" s="4">
        <f>SUMIF(E58:$E$1001,"Sales",$F:$F)</f>
        <v>9714670</v>
      </c>
      <c r="Q58" s="4">
        <f t="shared" si="9"/>
        <v>7532860</v>
      </c>
      <c r="R58" s="4">
        <f t="shared" si="10"/>
        <v>180</v>
      </c>
      <c r="S58" s="4">
        <f t="shared" si="11"/>
        <v>97</v>
      </c>
      <c r="T58" s="4">
        <f t="shared" si="12"/>
        <v>55350.020304568527</v>
      </c>
      <c r="U58" s="4">
        <f t="shared" si="3"/>
        <v>25843.824817518249</v>
      </c>
      <c r="V58" s="4">
        <f t="shared" si="4"/>
        <v>79673</v>
      </c>
      <c r="W58" s="4">
        <f t="shared" si="5"/>
        <v>20</v>
      </c>
      <c r="X58" s="4">
        <f t="shared" si="6"/>
        <v>30490</v>
      </c>
      <c r="Y58" t="e" cm="1" vm="2">
        <f t="array" aca="1" ref="Y58" ca="1">HLOOKUP(E58+E58:E1057,F58,0)</f>
        <v>#VALUE!</v>
      </c>
      <c r="Z58" s="4">
        <f t="shared" si="7"/>
        <v>30490</v>
      </c>
    </row>
    <row r="59" spans="1:26" x14ac:dyDescent="0.3">
      <c r="A59" s="4">
        <v>1</v>
      </c>
      <c r="B59" t="s">
        <v>77</v>
      </c>
      <c r="C59">
        <v>26</v>
      </c>
      <c r="D59" t="s">
        <v>11</v>
      </c>
      <c r="E59" t="s">
        <v>7</v>
      </c>
      <c r="F59">
        <v>73437</v>
      </c>
      <c r="G59" s="2">
        <v>43340</v>
      </c>
      <c r="H59">
        <v>24146</v>
      </c>
      <c r="I59" t="s">
        <v>20</v>
      </c>
      <c r="J59">
        <v>36</v>
      </c>
      <c r="K59" t="str">
        <f t="shared" si="0"/>
        <v>Above 50,000</v>
      </c>
      <c r="L59" s="4" t="str" cm="1">
        <f t="array" ref="L59">_xlfn.IFS(J59&gt;=50,"Excellent",AND(J59&gt;=40,J59&lt;=49),"good",AND(J59&gt;=30,J59&lt;=39),"Average",J59&lt;30,"Poor")</f>
        <v>Average</v>
      </c>
      <c r="M59" s="4" t="str">
        <f t="shared" si="8"/>
        <v>False</v>
      </c>
      <c r="N59" s="4" t="str">
        <f t="shared" si="1"/>
        <v>True</v>
      </c>
      <c r="O59" s="4" t="str">
        <f t="shared" si="2"/>
        <v>Not From Marketing Department</v>
      </c>
      <c r="P59" s="4">
        <f>SUMIF(E59:$E$1001,"Sales",$F:$F)</f>
        <v>9009536</v>
      </c>
      <c r="Q59" s="4">
        <f t="shared" si="9"/>
        <v>7532860</v>
      </c>
      <c r="R59" s="4">
        <f t="shared" si="10"/>
        <v>180</v>
      </c>
      <c r="S59" s="4">
        <f t="shared" si="11"/>
        <v>97</v>
      </c>
      <c r="T59" s="4">
        <f t="shared" si="12"/>
        <v>55350.020304568527</v>
      </c>
      <c r="U59" s="4">
        <f t="shared" si="3"/>
        <v>25843.824817518249</v>
      </c>
      <c r="V59" s="4">
        <f t="shared" si="4"/>
        <v>79673</v>
      </c>
      <c r="W59" s="4">
        <f t="shared" si="5"/>
        <v>20</v>
      </c>
      <c r="X59" s="4">
        <f t="shared" si="6"/>
        <v>73437</v>
      </c>
      <c r="Y59" t="e" cm="1" vm="2">
        <f t="array" aca="1" ref="Y59" ca="1">HLOOKUP(E59+E59:E1058,F59,0)</f>
        <v>#VALUE!</v>
      </c>
      <c r="Z59" s="4">
        <f t="shared" si="7"/>
        <v>73437</v>
      </c>
    </row>
    <row r="60" spans="1:26" x14ac:dyDescent="0.3">
      <c r="A60" s="4">
        <v>1</v>
      </c>
      <c r="B60" t="s">
        <v>78</v>
      </c>
      <c r="C60">
        <v>21</v>
      </c>
      <c r="D60" t="s">
        <v>15</v>
      </c>
      <c r="E60" t="s">
        <v>27</v>
      </c>
      <c r="F60">
        <v>52906</v>
      </c>
      <c r="G60" s="2">
        <v>43341</v>
      </c>
      <c r="H60">
        <v>11820</v>
      </c>
      <c r="I60" t="s">
        <v>28</v>
      </c>
      <c r="J60">
        <v>42</v>
      </c>
      <c r="K60" t="str">
        <f t="shared" si="0"/>
        <v>Above 50,000</v>
      </c>
      <c r="L60" s="4" t="str" cm="1">
        <f t="array" ref="L60">_xlfn.IFS(J60&gt;=50,"Excellent",AND(J60&gt;=40,J60&lt;=49),"good",AND(J60&gt;=30,J60&lt;=39),"Average",J60&lt;30,"Poor")</f>
        <v>good</v>
      </c>
      <c r="M60" s="4" t="str">
        <f t="shared" si="8"/>
        <v>False</v>
      </c>
      <c r="N60" s="4" t="str">
        <f t="shared" si="1"/>
        <v>True</v>
      </c>
      <c r="O60" s="4" t="str">
        <f t="shared" si="2"/>
        <v>Not From Marketing Department</v>
      </c>
      <c r="P60" s="4">
        <f>SUMIF(E60:$E$1001,"Sales",$F:$F)</f>
        <v>9298084</v>
      </c>
      <c r="Q60" s="4">
        <f t="shared" si="9"/>
        <v>7532860</v>
      </c>
      <c r="R60" s="4">
        <f t="shared" si="10"/>
        <v>180</v>
      </c>
      <c r="S60" s="4">
        <f t="shared" si="11"/>
        <v>97</v>
      </c>
      <c r="T60" s="4">
        <f t="shared" si="12"/>
        <v>55350.020304568527</v>
      </c>
      <c r="U60" s="4">
        <f t="shared" si="3"/>
        <v>25843.824817518249</v>
      </c>
      <c r="V60" s="4">
        <f t="shared" si="4"/>
        <v>79673</v>
      </c>
      <c r="W60" s="4">
        <f t="shared" si="5"/>
        <v>20</v>
      </c>
      <c r="X60" s="4">
        <f t="shared" si="6"/>
        <v>52906</v>
      </c>
      <c r="Y60" t="e" cm="1" vm="2">
        <f t="array" aca="1" ref="Y60" ca="1">HLOOKUP(E60+E60:E1059,F60,0)</f>
        <v>#VALUE!</v>
      </c>
      <c r="Z60" s="4">
        <f t="shared" si="7"/>
        <v>52906</v>
      </c>
    </row>
    <row r="61" spans="1:26" x14ac:dyDescent="0.3">
      <c r="A61" s="4">
        <v>1</v>
      </c>
      <c r="B61" t="s">
        <v>79</v>
      </c>
      <c r="C61">
        <v>40</v>
      </c>
      <c r="D61" t="s">
        <v>15</v>
      </c>
      <c r="E61" t="s">
        <v>22</v>
      </c>
      <c r="F61">
        <v>70565</v>
      </c>
      <c r="G61" s="2">
        <v>43342</v>
      </c>
      <c r="H61">
        <v>30805</v>
      </c>
      <c r="I61" t="s">
        <v>18</v>
      </c>
      <c r="J61">
        <v>25</v>
      </c>
      <c r="K61" t="str">
        <f t="shared" si="0"/>
        <v>Above 50,000</v>
      </c>
      <c r="L61" s="4" t="str" cm="1">
        <f t="array" ref="L61">_xlfn.IFS(J61&gt;=50,"Excellent",AND(J61&gt;=40,J61&lt;=49),"good",AND(J61&gt;=30,J61&lt;=39),"Average",J61&lt;30,"Poor")</f>
        <v>Poor</v>
      </c>
      <c r="M61" s="4" t="str">
        <f t="shared" si="8"/>
        <v>False</v>
      </c>
      <c r="N61" s="4" t="str">
        <f t="shared" si="1"/>
        <v>True</v>
      </c>
      <c r="O61" s="4" t="str">
        <f t="shared" si="2"/>
        <v>Not From Marketing Department</v>
      </c>
      <c r="P61" s="4">
        <f>SUMIF(E61:$E$1001,"Sales",$F:$F)</f>
        <v>9168588</v>
      </c>
      <c r="Q61" s="4">
        <f t="shared" si="9"/>
        <v>7532860</v>
      </c>
      <c r="R61" s="4">
        <f t="shared" si="10"/>
        <v>180</v>
      </c>
      <c r="S61" s="4">
        <f t="shared" si="11"/>
        <v>97</v>
      </c>
      <c r="T61" s="4">
        <f t="shared" si="12"/>
        <v>55350.020304568527</v>
      </c>
      <c r="U61" s="4">
        <f t="shared" si="3"/>
        <v>25843.824817518249</v>
      </c>
      <c r="V61" s="4">
        <f t="shared" si="4"/>
        <v>79673</v>
      </c>
      <c r="W61" s="4">
        <f t="shared" si="5"/>
        <v>20</v>
      </c>
      <c r="X61" s="4">
        <f t="shared" si="6"/>
        <v>70565</v>
      </c>
      <c r="Y61" t="e" cm="1" vm="2">
        <f t="array" aca="1" ref="Y61" ca="1">HLOOKUP(E61+E61:E1060,F61,0)</f>
        <v>#VALUE!</v>
      </c>
      <c r="Z61" s="4">
        <f t="shared" si="7"/>
        <v>70565</v>
      </c>
    </row>
    <row r="62" spans="1:26" x14ac:dyDescent="0.3">
      <c r="A62" s="4">
        <v>1</v>
      </c>
      <c r="B62" t="s">
        <v>80</v>
      </c>
      <c r="C62">
        <v>54</v>
      </c>
      <c r="D62" t="s">
        <v>11</v>
      </c>
      <c r="E62" t="s">
        <v>12</v>
      </c>
      <c r="F62">
        <v>70282</v>
      </c>
      <c r="G62" s="2">
        <v>43343</v>
      </c>
      <c r="H62">
        <v>16001</v>
      </c>
      <c r="I62" t="s">
        <v>20</v>
      </c>
      <c r="J62">
        <v>24</v>
      </c>
      <c r="K62" t="str">
        <f t="shared" si="0"/>
        <v>Above 50,000</v>
      </c>
      <c r="L62" s="4" t="str" cm="1">
        <f t="array" ref="L62">_xlfn.IFS(J62&gt;=50,"Excellent",AND(J62&gt;=40,J62&lt;=49),"good",AND(J62&gt;=30,J62&lt;=39),"Average",J62&lt;30,"Poor")</f>
        <v>Poor</v>
      </c>
      <c r="M62" s="4" t="str">
        <f t="shared" si="8"/>
        <v>False</v>
      </c>
      <c r="N62" s="4" t="str">
        <f t="shared" si="1"/>
        <v>True</v>
      </c>
      <c r="O62" s="4" t="str">
        <f t="shared" si="2"/>
        <v xml:space="preserve"> from Marketing Department</v>
      </c>
      <c r="P62" s="4">
        <f>SUMIF(E62:$E$1001,"Sales",$F:$F)</f>
        <v>9317497</v>
      </c>
      <c r="Q62" s="4">
        <f t="shared" si="9"/>
        <v>7532860</v>
      </c>
      <c r="R62" s="4">
        <f t="shared" si="10"/>
        <v>180</v>
      </c>
      <c r="S62" s="4">
        <f t="shared" si="11"/>
        <v>97</v>
      </c>
      <c r="T62" s="4">
        <f t="shared" si="12"/>
        <v>55350.020304568527</v>
      </c>
      <c r="U62" s="4">
        <f t="shared" si="3"/>
        <v>25843.824817518249</v>
      </c>
      <c r="V62" s="4">
        <f t="shared" si="4"/>
        <v>79673</v>
      </c>
      <c r="W62" s="4">
        <f t="shared" si="5"/>
        <v>20</v>
      </c>
      <c r="X62" s="4">
        <f t="shared" si="6"/>
        <v>70282</v>
      </c>
      <c r="Y62" t="e" cm="1" vm="2">
        <f t="array" aca="1" ref="Y62" ca="1">HLOOKUP(E62+E62:E1061,F62,0)</f>
        <v>#VALUE!</v>
      </c>
      <c r="Z62" s="4">
        <f t="shared" si="7"/>
        <v>70282</v>
      </c>
    </row>
    <row r="63" spans="1:26" x14ac:dyDescent="0.3">
      <c r="A63" s="4">
        <v>1</v>
      </c>
      <c r="B63" t="s">
        <v>81</v>
      </c>
      <c r="C63">
        <v>31</v>
      </c>
      <c r="D63" t="s">
        <v>15</v>
      </c>
      <c r="E63" t="s">
        <v>7</v>
      </c>
      <c r="F63">
        <v>36859</v>
      </c>
      <c r="G63" s="2">
        <v>43344</v>
      </c>
      <c r="H63">
        <v>35243</v>
      </c>
      <c r="I63" t="s">
        <v>13</v>
      </c>
      <c r="J63">
        <v>45</v>
      </c>
      <c r="K63" t="str">
        <f t="shared" si="0"/>
        <v>Below 50,000</v>
      </c>
      <c r="L63" s="4" t="str" cm="1">
        <f t="array" ref="L63">_xlfn.IFS(J63&gt;=50,"Excellent",AND(J63&gt;=40,J63&lt;=49),"good",AND(J63&gt;=30,J63&lt;=39),"Average",J63&lt;30,"Poor")</f>
        <v>good</v>
      </c>
      <c r="M63" s="4" t="str">
        <f t="shared" si="8"/>
        <v>True</v>
      </c>
      <c r="N63" s="4" t="str">
        <f t="shared" si="1"/>
        <v>False</v>
      </c>
      <c r="O63" s="4" t="str">
        <f t="shared" si="2"/>
        <v>Not From Marketing Department</v>
      </c>
      <c r="P63" s="4">
        <f>SUMIF(E63:$E$1001,"Sales",$F:$F)</f>
        <v>9055963</v>
      </c>
      <c r="Q63" s="4">
        <f t="shared" si="9"/>
        <v>7532860</v>
      </c>
      <c r="R63" s="4">
        <f t="shared" si="10"/>
        <v>180</v>
      </c>
      <c r="S63" s="4">
        <f t="shared" si="11"/>
        <v>97</v>
      </c>
      <c r="T63" s="4">
        <f t="shared" si="12"/>
        <v>55350.020304568527</v>
      </c>
      <c r="U63" s="4">
        <f t="shared" si="3"/>
        <v>25843.824817518249</v>
      </c>
      <c r="V63" s="4">
        <f t="shared" si="4"/>
        <v>79673</v>
      </c>
      <c r="W63" s="4">
        <f t="shared" si="5"/>
        <v>20</v>
      </c>
      <c r="X63" s="4">
        <f t="shared" si="6"/>
        <v>36859</v>
      </c>
      <c r="Y63" t="e" cm="1" vm="2">
        <f t="array" aca="1" ref="Y63" ca="1">HLOOKUP(E63+E63:E1062,F63,0)</f>
        <v>#VALUE!</v>
      </c>
      <c r="Z63" s="4">
        <f t="shared" si="7"/>
        <v>36859</v>
      </c>
    </row>
    <row r="64" spans="1:26" x14ac:dyDescent="0.3">
      <c r="A64" s="4">
        <v>1</v>
      </c>
      <c r="B64" t="s">
        <v>82</v>
      </c>
      <c r="C64">
        <v>38</v>
      </c>
      <c r="D64" t="s">
        <v>15</v>
      </c>
      <c r="E64" t="s">
        <v>7</v>
      </c>
      <c r="F64">
        <v>40305</v>
      </c>
      <c r="G64" s="2">
        <v>43345</v>
      </c>
      <c r="H64">
        <v>28118</v>
      </c>
      <c r="I64" t="s">
        <v>28</v>
      </c>
      <c r="J64">
        <v>35</v>
      </c>
      <c r="K64" t="str">
        <f t="shared" si="0"/>
        <v>Below 50,000</v>
      </c>
      <c r="L64" s="4" t="str" cm="1">
        <f t="array" ref="L64">_xlfn.IFS(J64&gt;=50,"Excellent",AND(J64&gt;=40,J64&lt;=49),"good",AND(J64&gt;=30,J64&lt;=39),"Average",J64&lt;30,"Poor")</f>
        <v>Average</v>
      </c>
      <c r="M64" s="4" t="str">
        <f t="shared" si="8"/>
        <v>False</v>
      </c>
      <c r="N64" s="4" t="str">
        <f t="shared" si="1"/>
        <v>False</v>
      </c>
      <c r="O64" s="4" t="str">
        <f t="shared" si="2"/>
        <v>Not From Marketing Department</v>
      </c>
      <c r="P64" s="4">
        <f>SUMIF(E64:$E$1001,"Sales",$F:$F)</f>
        <v>8763462</v>
      </c>
      <c r="Q64" s="4">
        <f t="shared" si="9"/>
        <v>7532860</v>
      </c>
      <c r="R64" s="4">
        <f t="shared" si="10"/>
        <v>180</v>
      </c>
      <c r="S64" s="4">
        <f t="shared" si="11"/>
        <v>97</v>
      </c>
      <c r="T64" s="4">
        <f t="shared" si="12"/>
        <v>55350.020304568527</v>
      </c>
      <c r="U64" s="4">
        <f t="shared" si="3"/>
        <v>25843.824817518249</v>
      </c>
      <c r="V64" s="4">
        <f t="shared" si="4"/>
        <v>79673</v>
      </c>
      <c r="W64" s="4">
        <f t="shared" si="5"/>
        <v>20</v>
      </c>
      <c r="X64" s="4">
        <f t="shared" si="6"/>
        <v>40305</v>
      </c>
      <c r="Y64" t="e" cm="1" vm="2">
        <f t="array" aca="1" ref="Y64" ca="1">HLOOKUP(E64+E64:E1063,F64,0)</f>
        <v>#VALUE!</v>
      </c>
      <c r="Z64" s="4">
        <f t="shared" si="7"/>
        <v>40305</v>
      </c>
    </row>
    <row r="65" spans="1:26" x14ac:dyDescent="0.3">
      <c r="A65" s="4">
        <v>1</v>
      </c>
      <c r="B65" t="s">
        <v>83</v>
      </c>
      <c r="C65">
        <v>53</v>
      </c>
      <c r="D65" t="s">
        <v>11</v>
      </c>
      <c r="E65" t="s">
        <v>27</v>
      </c>
      <c r="F65">
        <v>45633</v>
      </c>
      <c r="G65" s="2">
        <v>43346</v>
      </c>
      <c r="H65">
        <v>27596</v>
      </c>
      <c r="I65" t="s">
        <v>28</v>
      </c>
      <c r="J65">
        <v>42</v>
      </c>
      <c r="K65" t="str">
        <f t="shared" si="0"/>
        <v>Below 50,000</v>
      </c>
      <c r="L65" s="4" t="str" cm="1">
        <f t="array" ref="L65">_xlfn.IFS(J65&gt;=50,"Excellent",AND(J65&gt;=40,J65&lt;=49),"good",AND(J65&gt;=30,J65&lt;=39),"Average",J65&lt;30,"Poor")</f>
        <v>good</v>
      </c>
      <c r="M65" s="4" t="str">
        <f t="shared" si="8"/>
        <v>False</v>
      </c>
      <c r="N65" s="4" t="str">
        <f t="shared" si="1"/>
        <v>True</v>
      </c>
      <c r="O65" s="4" t="str">
        <f t="shared" si="2"/>
        <v>Not From Marketing Department</v>
      </c>
      <c r="P65" s="4">
        <f>SUMIF(E65:$E$1001,"Sales",$F:$F)</f>
        <v>9225179</v>
      </c>
      <c r="Q65" s="4">
        <f t="shared" si="9"/>
        <v>7532860</v>
      </c>
      <c r="R65" s="4">
        <f t="shared" si="10"/>
        <v>180</v>
      </c>
      <c r="S65" s="4">
        <f t="shared" si="11"/>
        <v>97</v>
      </c>
      <c r="T65" s="4">
        <f t="shared" si="12"/>
        <v>55350.020304568527</v>
      </c>
      <c r="U65" s="4">
        <f t="shared" si="3"/>
        <v>25843.824817518249</v>
      </c>
      <c r="V65" s="4">
        <f t="shared" si="4"/>
        <v>79673</v>
      </c>
      <c r="W65" s="4">
        <f t="shared" si="5"/>
        <v>20</v>
      </c>
      <c r="X65" s="4">
        <f t="shared" si="6"/>
        <v>45633</v>
      </c>
      <c r="Y65" t="e" cm="1" vm="2">
        <f t="array" aca="1" ref="Y65" ca="1">HLOOKUP(E65+E65:E1064,F65,0)</f>
        <v>#VALUE!</v>
      </c>
      <c r="Z65" s="4">
        <f t="shared" si="7"/>
        <v>45633</v>
      </c>
    </row>
    <row r="66" spans="1:26" x14ac:dyDescent="0.3">
      <c r="A66" s="4">
        <v>1</v>
      </c>
      <c r="B66" t="s">
        <v>84</v>
      </c>
      <c r="C66">
        <v>32</v>
      </c>
      <c r="D66" t="s">
        <v>15</v>
      </c>
      <c r="E66" t="s">
        <v>22</v>
      </c>
      <c r="F66">
        <v>79105</v>
      </c>
      <c r="G66" s="2">
        <v>43347</v>
      </c>
      <c r="H66">
        <v>22244</v>
      </c>
      <c r="I66" t="s">
        <v>18</v>
      </c>
      <c r="J66">
        <v>36</v>
      </c>
      <c r="K66" t="str">
        <f t="shared" si="0"/>
        <v>Above 50,000</v>
      </c>
      <c r="L66" s="4" t="str" cm="1">
        <f t="array" ref="L66">_xlfn.IFS(J66&gt;=50,"Excellent",AND(J66&gt;=40,J66&lt;=49),"good",AND(J66&gt;=30,J66&lt;=39),"Average",J66&lt;30,"Poor")</f>
        <v>Average</v>
      </c>
      <c r="M66" s="4" t="str">
        <f t="shared" si="8"/>
        <v>False</v>
      </c>
      <c r="N66" s="4" t="str">
        <f t="shared" si="1"/>
        <v>True</v>
      </c>
      <c r="O66" s="4" t="str">
        <f t="shared" si="2"/>
        <v>Not From Marketing Department</v>
      </c>
      <c r="P66" s="4">
        <f>SUMIF(E66:$E$1001,"Sales",$F:$F)</f>
        <v>9313709</v>
      </c>
      <c r="Q66" s="4">
        <f t="shared" si="9"/>
        <v>7532860</v>
      </c>
      <c r="R66" s="4">
        <f t="shared" si="10"/>
        <v>180</v>
      </c>
      <c r="S66" s="4">
        <f t="shared" si="11"/>
        <v>97</v>
      </c>
      <c r="T66" s="4">
        <f t="shared" si="12"/>
        <v>55350.020304568527</v>
      </c>
      <c r="U66" s="4">
        <f t="shared" si="3"/>
        <v>25843.824817518249</v>
      </c>
      <c r="V66" s="4">
        <f t="shared" si="4"/>
        <v>79673</v>
      </c>
      <c r="W66" s="4">
        <f t="shared" si="5"/>
        <v>20</v>
      </c>
      <c r="X66" s="4">
        <f t="shared" si="6"/>
        <v>79105</v>
      </c>
      <c r="Y66" t="e" cm="1" vm="2">
        <f t="array" aca="1" ref="Y66" ca="1">HLOOKUP(E66+E66:E1065,F66,0)</f>
        <v>#VALUE!</v>
      </c>
      <c r="Z66" s="4">
        <f t="shared" si="7"/>
        <v>79105</v>
      </c>
    </row>
    <row r="67" spans="1:26" x14ac:dyDescent="0.3">
      <c r="A67" s="4">
        <v>1</v>
      </c>
      <c r="B67" t="s">
        <v>85</v>
      </c>
      <c r="C67">
        <v>45</v>
      </c>
      <c r="D67" t="s">
        <v>11</v>
      </c>
      <c r="E67" t="s">
        <v>16</v>
      </c>
      <c r="F67">
        <v>73885</v>
      </c>
      <c r="G67" s="2">
        <v>43348</v>
      </c>
      <c r="H67">
        <v>33129</v>
      </c>
      <c r="I67" t="s">
        <v>18</v>
      </c>
      <c r="J67">
        <v>40</v>
      </c>
      <c r="K67" t="str">
        <f t="shared" ref="K67:K130" si="13">IF(F67 &gt; 50000, "Above 50,000", "Below 50,000")</f>
        <v>Above 50,000</v>
      </c>
      <c r="L67" s="4" t="str" cm="1">
        <f t="array" ref="L67">_xlfn.IFS(J67&gt;=50,"Excellent",AND(J67&gt;=40,J67&lt;=49),"good",AND(J67&gt;=30,J67&lt;=39),"Average",J67&lt;30,"Poor")</f>
        <v>good</v>
      </c>
      <c r="M67" s="4" t="str">
        <f t="shared" ref="M67:M130" si="14">IF(AND(H67&gt;=15000,I67="North"),"True","False")</f>
        <v>False</v>
      </c>
      <c r="N67" s="4" t="str">
        <f t="shared" ref="N67:N130" si="15">IF(OR(E67="IT",F67&gt;=60000),"True","False")</f>
        <v>True</v>
      </c>
      <c r="O67" s="4" t="str">
        <f t="shared" ref="O67:O130" si="16">IF(E67="Marketing"," from Marketing Department","Not From Marketing Department")</f>
        <v>Not From Marketing Department</v>
      </c>
      <c r="P67" s="4">
        <f>SUMIF(E67:$E$1001,"Sales",$F:$F)</f>
        <v>8810993</v>
      </c>
      <c r="Q67" s="4">
        <f t="shared" ref="Q67:Q130" si="17">SUMIFS($F$2:$F$1001,$E$2:$E$1001,"IT",$J$2:$J$1001,"&gt;35")</f>
        <v>7532860</v>
      </c>
      <c r="R67" s="4">
        <f t="shared" ref="R67:R130" si="18">COUNTIF($E$2:$E$1001,"HR")</f>
        <v>180</v>
      </c>
      <c r="S67" s="4">
        <f t="shared" ref="S67:S130" si="19">COUNTIFS($D$2:$D$1001,"F",$E$2:$E$1001,"Finance")</f>
        <v>97</v>
      </c>
      <c r="T67" s="4">
        <f t="shared" ref="T67:T130" si="20">AVERAGEIF($E$2:$E$1001,"Marketing",$F$2:$F$1001)</f>
        <v>55350.020304568527</v>
      </c>
      <c r="U67" s="4">
        <f t="shared" ref="U67:U130" si="21">AVERAGEIFS($H$2:$H$1001,$I$2:$I$1001,"North",$J$2:$J$1001,"&gt;40")</f>
        <v>25843.824817518249</v>
      </c>
      <c r="V67" s="4">
        <f t="shared" ref="V67:V130" si="22">_xlfn.MAXIFS($F$2:$F$1001,$I$2:$I$1001,"South")</f>
        <v>79673</v>
      </c>
      <c r="W67" s="4">
        <f t="shared" ref="W67:W130" si="23">_xlfn.MINIFS($J$2:$J$1001,$E$2:$E$1001,"Finance")</f>
        <v>20</v>
      </c>
      <c r="X67" s="4">
        <f t="shared" ref="X67:X130" si="24">VLOOKUP(A67,A67:X1066,6,FALSE)</f>
        <v>73885</v>
      </c>
      <c r="Y67" t="e" cm="1" vm="2">
        <f t="array" aca="1" ref="Y67" ca="1">HLOOKUP(E67+E67:E1066,F67,0)</f>
        <v>#VALUE!</v>
      </c>
      <c r="Z67" s="4">
        <f t="shared" ref="Z67:Z130" si="25">X67</f>
        <v>73885</v>
      </c>
    </row>
    <row r="68" spans="1:26" x14ac:dyDescent="0.3">
      <c r="A68" s="4">
        <v>1</v>
      </c>
      <c r="B68" t="s">
        <v>86</v>
      </c>
      <c r="C68">
        <v>27</v>
      </c>
      <c r="D68" t="s">
        <v>15</v>
      </c>
      <c r="E68" t="s">
        <v>22</v>
      </c>
      <c r="F68">
        <v>55114</v>
      </c>
      <c r="G68" s="2">
        <v>43349</v>
      </c>
      <c r="H68">
        <v>21939</v>
      </c>
      <c r="I68" t="s">
        <v>20</v>
      </c>
      <c r="J68">
        <v>33</v>
      </c>
      <c r="K68" t="str">
        <f t="shared" si="13"/>
        <v>Above 50,000</v>
      </c>
      <c r="L68" s="4" t="str" cm="1">
        <f t="array" ref="L68">_xlfn.IFS(J68&gt;=50,"Excellent",AND(J68&gt;=40,J68&lt;=49),"good",AND(J68&gt;=30,J68&lt;=39),"Average",J68&lt;30,"Poor")</f>
        <v>Average</v>
      </c>
      <c r="M68" s="4" t="str">
        <f t="shared" si="14"/>
        <v>False</v>
      </c>
      <c r="N68" s="4" t="str">
        <f t="shared" si="15"/>
        <v>False</v>
      </c>
      <c r="O68" s="4" t="str">
        <f t="shared" si="16"/>
        <v>Not From Marketing Department</v>
      </c>
      <c r="P68" s="4">
        <f>SUMIF(E68:$E$1001,"Sales",$F:$F)</f>
        <v>9070024</v>
      </c>
      <c r="Q68" s="4">
        <f t="shared" si="17"/>
        <v>7532860</v>
      </c>
      <c r="R68" s="4">
        <f t="shared" si="18"/>
        <v>180</v>
      </c>
      <c r="S68" s="4">
        <f t="shared" si="19"/>
        <v>97</v>
      </c>
      <c r="T68" s="4">
        <f t="shared" si="20"/>
        <v>55350.020304568527</v>
      </c>
      <c r="U68" s="4">
        <f t="shared" si="21"/>
        <v>25843.824817518249</v>
      </c>
      <c r="V68" s="4">
        <f t="shared" si="22"/>
        <v>79673</v>
      </c>
      <c r="W68" s="4">
        <f t="shared" si="23"/>
        <v>20</v>
      </c>
      <c r="X68" s="4">
        <f t="shared" si="24"/>
        <v>55114</v>
      </c>
      <c r="Y68" t="e" cm="1" vm="2">
        <f t="array" aca="1" ref="Y68" ca="1">HLOOKUP(E68+E68:E1067,F68,0)</f>
        <v>#VALUE!</v>
      </c>
      <c r="Z68" s="4">
        <f t="shared" si="25"/>
        <v>55114</v>
      </c>
    </row>
    <row r="69" spans="1:26" x14ac:dyDescent="0.3">
      <c r="A69" s="4">
        <v>1</v>
      </c>
      <c r="B69" t="s">
        <v>87</v>
      </c>
      <c r="C69">
        <v>50</v>
      </c>
      <c r="D69" t="s">
        <v>11</v>
      </c>
      <c r="E69" t="s">
        <v>22</v>
      </c>
      <c r="F69">
        <v>59707</v>
      </c>
      <c r="G69" s="2">
        <v>43350</v>
      </c>
      <c r="H69">
        <v>19833</v>
      </c>
      <c r="I69" t="s">
        <v>18</v>
      </c>
      <c r="J69">
        <v>53</v>
      </c>
      <c r="K69" t="str">
        <f t="shared" si="13"/>
        <v>Above 50,000</v>
      </c>
      <c r="L69" s="4" t="str" cm="1">
        <f t="array" ref="L69">_xlfn.IFS(J69&gt;=50,"Excellent",AND(J69&gt;=40,J69&lt;=49),"good",AND(J69&gt;=30,J69&lt;=39),"Average",J69&lt;30,"Poor")</f>
        <v>Excellent</v>
      </c>
      <c r="M69" s="4" t="str">
        <f t="shared" si="14"/>
        <v>False</v>
      </c>
      <c r="N69" s="4" t="str">
        <f t="shared" si="15"/>
        <v>False</v>
      </c>
      <c r="O69" s="4" t="str">
        <f t="shared" si="16"/>
        <v>Not From Marketing Department</v>
      </c>
      <c r="P69" s="4">
        <f>SUMIF(E69:$E$1001,"Sales",$F:$F)</f>
        <v>9137362</v>
      </c>
      <c r="Q69" s="4">
        <f t="shared" si="17"/>
        <v>7532860</v>
      </c>
      <c r="R69" s="4">
        <f t="shared" si="18"/>
        <v>180</v>
      </c>
      <c r="S69" s="4">
        <f t="shared" si="19"/>
        <v>97</v>
      </c>
      <c r="T69" s="4">
        <f t="shared" si="20"/>
        <v>55350.020304568527</v>
      </c>
      <c r="U69" s="4">
        <f t="shared" si="21"/>
        <v>25843.824817518249</v>
      </c>
      <c r="V69" s="4">
        <f t="shared" si="22"/>
        <v>79673</v>
      </c>
      <c r="W69" s="4">
        <f t="shared" si="23"/>
        <v>20</v>
      </c>
      <c r="X69" s="4">
        <f t="shared" si="24"/>
        <v>59707</v>
      </c>
      <c r="Y69" t="e" cm="1" vm="2">
        <f t="array" aca="1" ref="Y69" ca="1">HLOOKUP(E69+E69:E1068,F69,0)</f>
        <v>#VALUE!</v>
      </c>
      <c r="Z69" s="4">
        <f t="shared" si="25"/>
        <v>59707</v>
      </c>
    </row>
    <row r="70" spans="1:26" x14ac:dyDescent="0.3">
      <c r="A70" s="4">
        <v>1</v>
      </c>
      <c r="B70" t="s">
        <v>88</v>
      </c>
      <c r="C70">
        <v>24</v>
      </c>
      <c r="D70" t="s">
        <v>11</v>
      </c>
      <c r="E70" t="s">
        <v>12</v>
      </c>
      <c r="F70">
        <v>77563</v>
      </c>
      <c r="G70" s="2">
        <v>43351</v>
      </c>
      <c r="H70">
        <v>32146</v>
      </c>
      <c r="I70" t="s">
        <v>13</v>
      </c>
      <c r="J70">
        <v>58</v>
      </c>
      <c r="K70" t="str">
        <f t="shared" si="13"/>
        <v>Above 50,000</v>
      </c>
      <c r="L70" s="4" t="str" cm="1">
        <f t="array" ref="L70">_xlfn.IFS(J70&gt;=50,"Excellent",AND(J70&gt;=40,J70&lt;=49),"good",AND(J70&gt;=30,J70&lt;=39),"Average",J70&lt;30,"Poor")</f>
        <v>Excellent</v>
      </c>
      <c r="M70" s="4" t="str">
        <f t="shared" si="14"/>
        <v>True</v>
      </c>
      <c r="N70" s="4" t="str">
        <f t="shared" si="15"/>
        <v>True</v>
      </c>
      <c r="O70" s="4" t="str">
        <f t="shared" si="16"/>
        <v xml:space="preserve"> from Marketing Department</v>
      </c>
      <c r="P70" s="4">
        <f>SUMIF(E70:$E$1001,"Sales",$F:$F)</f>
        <v>9167218</v>
      </c>
      <c r="Q70" s="4">
        <f t="shared" si="17"/>
        <v>7532860</v>
      </c>
      <c r="R70" s="4">
        <f t="shared" si="18"/>
        <v>180</v>
      </c>
      <c r="S70" s="4">
        <f t="shared" si="19"/>
        <v>97</v>
      </c>
      <c r="T70" s="4">
        <f t="shared" si="20"/>
        <v>55350.020304568527</v>
      </c>
      <c r="U70" s="4">
        <f t="shared" si="21"/>
        <v>25843.824817518249</v>
      </c>
      <c r="V70" s="4">
        <f t="shared" si="22"/>
        <v>79673</v>
      </c>
      <c r="W70" s="4">
        <f t="shared" si="23"/>
        <v>20</v>
      </c>
      <c r="X70" s="4">
        <f t="shared" si="24"/>
        <v>77563</v>
      </c>
      <c r="Y70" t="e" cm="1" vm="2">
        <f t="array" aca="1" ref="Y70" ca="1">HLOOKUP(E70+E70:E1069,F70,0)</f>
        <v>#VALUE!</v>
      </c>
      <c r="Z70" s="4">
        <f t="shared" si="25"/>
        <v>77563</v>
      </c>
    </row>
    <row r="71" spans="1:26" x14ac:dyDescent="0.3">
      <c r="A71" s="4">
        <v>1</v>
      </c>
      <c r="B71" t="s">
        <v>89</v>
      </c>
      <c r="C71">
        <v>46</v>
      </c>
      <c r="D71" t="s">
        <v>15</v>
      </c>
      <c r="E71" t="s">
        <v>27</v>
      </c>
      <c r="F71">
        <v>36757</v>
      </c>
      <c r="G71" s="2">
        <v>43352</v>
      </c>
      <c r="H71">
        <v>28052</v>
      </c>
      <c r="I71" t="s">
        <v>20</v>
      </c>
      <c r="J71">
        <v>21</v>
      </c>
      <c r="K71" t="str">
        <f t="shared" si="13"/>
        <v>Below 50,000</v>
      </c>
      <c r="L71" s="4" t="str" cm="1">
        <f t="array" ref="L71">_xlfn.IFS(J71&gt;=50,"Excellent",AND(J71&gt;=40,J71&lt;=49),"good",AND(J71&gt;=30,J71&lt;=39),"Average",J71&lt;30,"Poor")</f>
        <v>Poor</v>
      </c>
      <c r="M71" s="4" t="str">
        <f t="shared" si="14"/>
        <v>False</v>
      </c>
      <c r="N71" s="4" t="str">
        <f t="shared" si="15"/>
        <v>True</v>
      </c>
      <c r="O71" s="4" t="str">
        <f t="shared" si="16"/>
        <v>Not From Marketing Department</v>
      </c>
      <c r="P71" s="4">
        <f>SUMIF(E71:$E$1001,"Sales",$F:$F)</f>
        <v>9349304</v>
      </c>
      <c r="Q71" s="4">
        <f t="shared" si="17"/>
        <v>7532860</v>
      </c>
      <c r="R71" s="4">
        <f t="shared" si="18"/>
        <v>180</v>
      </c>
      <c r="S71" s="4">
        <f t="shared" si="19"/>
        <v>97</v>
      </c>
      <c r="T71" s="4">
        <f t="shared" si="20"/>
        <v>55350.020304568527</v>
      </c>
      <c r="U71" s="4">
        <f t="shared" si="21"/>
        <v>25843.824817518249</v>
      </c>
      <c r="V71" s="4">
        <f t="shared" si="22"/>
        <v>79673</v>
      </c>
      <c r="W71" s="4">
        <f t="shared" si="23"/>
        <v>20</v>
      </c>
      <c r="X71" s="4">
        <f t="shared" si="24"/>
        <v>36757</v>
      </c>
      <c r="Y71" t="e" cm="1" vm="2">
        <f t="array" aca="1" ref="Y71" ca="1">HLOOKUP(E71+E71:E1070,F71,0)</f>
        <v>#VALUE!</v>
      </c>
      <c r="Z71" s="4">
        <f t="shared" si="25"/>
        <v>36757</v>
      </c>
    </row>
    <row r="72" spans="1:26" x14ac:dyDescent="0.3">
      <c r="A72" s="4">
        <v>1</v>
      </c>
      <c r="B72" t="s">
        <v>90</v>
      </c>
      <c r="C72">
        <v>22</v>
      </c>
      <c r="D72" t="s">
        <v>15</v>
      </c>
      <c r="E72" t="s">
        <v>7</v>
      </c>
      <c r="F72">
        <v>40537</v>
      </c>
      <c r="G72" s="2">
        <v>43353</v>
      </c>
      <c r="H72">
        <v>38859</v>
      </c>
      <c r="I72" t="s">
        <v>13</v>
      </c>
      <c r="J72">
        <v>32</v>
      </c>
      <c r="K72" t="str">
        <f t="shared" si="13"/>
        <v>Below 50,000</v>
      </c>
      <c r="L72" s="4" t="str" cm="1">
        <f t="array" ref="L72">_xlfn.IFS(J72&gt;=50,"Excellent",AND(J72&gt;=40,J72&lt;=49),"good",AND(J72&gt;=30,J72&lt;=39),"Average",J72&lt;30,"Poor")</f>
        <v>Average</v>
      </c>
      <c r="M72" s="4" t="str">
        <f t="shared" si="14"/>
        <v>True</v>
      </c>
      <c r="N72" s="4" t="str">
        <f t="shared" si="15"/>
        <v>False</v>
      </c>
      <c r="O72" s="4" t="str">
        <f t="shared" si="16"/>
        <v>Not From Marketing Department</v>
      </c>
      <c r="P72" s="4">
        <f>SUMIF(E72:$E$1001,"Sales",$F:$F)</f>
        <v>9190213</v>
      </c>
      <c r="Q72" s="4">
        <f t="shared" si="17"/>
        <v>7532860</v>
      </c>
      <c r="R72" s="4">
        <f t="shared" si="18"/>
        <v>180</v>
      </c>
      <c r="S72" s="4">
        <f t="shared" si="19"/>
        <v>97</v>
      </c>
      <c r="T72" s="4">
        <f t="shared" si="20"/>
        <v>55350.020304568527</v>
      </c>
      <c r="U72" s="4">
        <f t="shared" si="21"/>
        <v>25843.824817518249</v>
      </c>
      <c r="V72" s="4">
        <f t="shared" si="22"/>
        <v>79673</v>
      </c>
      <c r="W72" s="4">
        <f t="shared" si="23"/>
        <v>20</v>
      </c>
      <c r="X72" s="4">
        <f t="shared" si="24"/>
        <v>40537</v>
      </c>
      <c r="Y72" t="e" cm="1" vm="2">
        <f t="array" aca="1" ref="Y72" ca="1">HLOOKUP(E72+E72:E1071,F72,0)</f>
        <v>#VALUE!</v>
      </c>
      <c r="Z72" s="4">
        <f t="shared" si="25"/>
        <v>40537</v>
      </c>
    </row>
    <row r="73" spans="1:26" x14ac:dyDescent="0.3">
      <c r="A73" s="4">
        <v>1</v>
      </c>
      <c r="B73" t="s">
        <v>91</v>
      </c>
      <c r="C73">
        <v>60</v>
      </c>
      <c r="D73" t="s">
        <v>11</v>
      </c>
      <c r="E73" t="s">
        <v>27</v>
      </c>
      <c r="F73">
        <v>46860</v>
      </c>
      <c r="G73" s="2">
        <v>43354</v>
      </c>
      <c r="H73">
        <v>23354</v>
      </c>
      <c r="I73" t="s">
        <v>18</v>
      </c>
      <c r="J73">
        <v>30</v>
      </c>
      <c r="K73" t="str">
        <f t="shared" si="13"/>
        <v>Below 50,000</v>
      </c>
      <c r="L73" s="4" t="str" cm="1">
        <f t="array" ref="L73">_xlfn.IFS(J73&gt;=50,"Excellent",AND(J73&gt;=40,J73&lt;=49),"good",AND(J73&gt;=30,J73&lt;=39),"Average",J73&lt;30,"Poor")</f>
        <v>Average</v>
      </c>
      <c r="M73" s="4" t="str">
        <f t="shared" si="14"/>
        <v>False</v>
      </c>
      <c r="N73" s="4" t="str">
        <f t="shared" si="15"/>
        <v>True</v>
      </c>
      <c r="O73" s="4" t="str">
        <f t="shared" si="16"/>
        <v>Not From Marketing Department</v>
      </c>
      <c r="P73" s="4">
        <f>SUMIF(E73:$E$1001,"Sales",$F:$F)</f>
        <v>9055899</v>
      </c>
      <c r="Q73" s="4">
        <f t="shared" si="17"/>
        <v>7532860</v>
      </c>
      <c r="R73" s="4">
        <f t="shared" si="18"/>
        <v>180</v>
      </c>
      <c r="S73" s="4">
        <f t="shared" si="19"/>
        <v>97</v>
      </c>
      <c r="T73" s="4">
        <f t="shared" si="20"/>
        <v>55350.020304568527</v>
      </c>
      <c r="U73" s="4">
        <f t="shared" si="21"/>
        <v>25843.824817518249</v>
      </c>
      <c r="V73" s="4">
        <f t="shared" si="22"/>
        <v>79673</v>
      </c>
      <c r="W73" s="4">
        <f t="shared" si="23"/>
        <v>20</v>
      </c>
      <c r="X73" s="4">
        <f t="shared" si="24"/>
        <v>46860</v>
      </c>
      <c r="Y73" t="e" cm="1" vm="2">
        <f t="array" aca="1" ref="Y73" ca="1">HLOOKUP(E73+E73:E1072,F73,0)</f>
        <v>#VALUE!</v>
      </c>
      <c r="Z73" s="4">
        <f t="shared" si="25"/>
        <v>46860</v>
      </c>
    </row>
    <row r="74" spans="1:26" x14ac:dyDescent="0.3">
      <c r="A74" s="4">
        <v>1</v>
      </c>
      <c r="B74" t="s">
        <v>92</v>
      </c>
      <c r="C74">
        <v>22</v>
      </c>
      <c r="D74" t="s">
        <v>11</v>
      </c>
      <c r="E74" t="s">
        <v>22</v>
      </c>
      <c r="F74">
        <v>36411</v>
      </c>
      <c r="G74" s="2">
        <v>43355</v>
      </c>
      <c r="H74">
        <v>19230</v>
      </c>
      <c r="I74" t="s">
        <v>28</v>
      </c>
      <c r="J74">
        <v>26</v>
      </c>
      <c r="K74" t="str">
        <f t="shared" si="13"/>
        <v>Below 50,000</v>
      </c>
      <c r="L74" s="4" t="str" cm="1">
        <f t="array" ref="L74">_xlfn.IFS(J74&gt;=50,"Excellent",AND(J74&gt;=40,J74&lt;=49),"good",AND(J74&gt;=30,J74&lt;=39),"Average",J74&lt;30,"Poor")</f>
        <v>Poor</v>
      </c>
      <c r="M74" s="4" t="str">
        <f t="shared" si="14"/>
        <v>False</v>
      </c>
      <c r="N74" s="4" t="str">
        <f t="shared" si="15"/>
        <v>False</v>
      </c>
      <c r="O74" s="4" t="str">
        <f t="shared" si="16"/>
        <v>Not From Marketing Department</v>
      </c>
      <c r="P74" s="4">
        <f>SUMIF(E74:$E$1001,"Sales",$F:$F)</f>
        <v>8805115</v>
      </c>
      <c r="Q74" s="4">
        <f t="shared" si="17"/>
        <v>7532860</v>
      </c>
      <c r="R74" s="4">
        <f t="shared" si="18"/>
        <v>180</v>
      </c>
      <c r="S74" s="4">
        <f t="shared" si="19"/>
        <v>97</v>
      </c>
      <c r="T74" s="4">
        <f t="shared" si="20"/>
        <v>55350.020304568527</v>
      </c>
      <c r="U74" s="4">
        <f t="shared" si="21"/>
        <v>25843.824817518249</v>
      </c>
      <c r="V74" s="4">
        <f t="shared" si="22"/>
        <v>79673</v>
      </c>
      <c r="W74" s="4">
        <f t="shared" si="23"/>
        <v>20</v>
      </c>
      <c r="X74" s="4">
        <f t="shared" si="24"/>
        <v>36411</v>
      </c>
      <c r="Y74" t="e" cm="1" vm="2">
        <f t="array" aca="1" ref="Y74" ca="1">HLOOKUP(E74+E74:E1073,F74,0)</f>
        <v>#VALUE!</v>
      </c>
      <c r="Z74" s="4">
        <f t="shared" si="25"/>
        <v>36411</v>
      </c>
    </row>
    <row r="75" spans="1:26" x14ac:dyDescent="0.3">
      <c r="A75" s="4">
        <v>1</v>
      </c>
      <c r="B75" t="s">
        <v>93</v>
      </c>
      <c r="C75">
        <v>42</v>
      </c>
      <c r="D75" t="s">
        <v>15</v>
      </c>
      <c r="E75" t="s">
        <v>12</v>
      </c>
      <c r="F75">
        <v>55874</v>
      </c>
      <c r="G75" s="2">
        <v>43356</v>
      </c>
      <c r="H75">
        <v>23162</v>
      </c>
      <c r="I75" t="s">
        <v>20</v>
      </c>
      <c r="J75">
        <v>24</v>
      </c>
      <c r="K75" t="str">
        <f t="shared" si="13"/>
        <v>Above 50,000</v>
      </c>
      <c r="L75" s="4" t="str" cm="1">
        <f t="array" ref="L75">_xlfn.IFS(J75&gt;=50,"Excellent",AND(J75&gt;=40,J75&lt;=49),"good",AND(J75&gt;=30,J75&lt;=39),"Average",J75&lt;30,"Poor")</f>
        <v>Poor</v>
      </c>
      <c r="M75" s="4" t="str">
        <f t="shared" si="14"/>
        <v>False</v>
      </c>
      <c r="N75" s="4" t="str">
        <f t="shared" si="15"/>
        <v>False</v>
      </c>
      <c r="O75" s="4" t="str">
        <f t="shared" si="16"/>
        <v xml:space="preserve"> from Marketing Department</v>
      </c>
      <c r="P75" s="4">
        <f>SUMIF(E75:$E$1001,"Sales",$F:$F)</f>
        <v>9162191</v>
      </c>
      <c r="Q75" s="4">
        <f t="shared" si="17"/>
        <v>7532860</v>
      </c>
      <c r="R75" s="4">
        <f t="shared" si="18"/>
        <v>180</v>
      </c>
      <c r="S75" s="4">
        <f t="shared" si="19"/>
        <v>97</v>
      </c>
      <c r="T75" s="4">
        <f t="shared" si="20"/>
        <v>55350.020304568527</v>
      </c>
      <c r="U75" s="4">
        <f t="shared" si="21"/>
        <v>25843.824817518249</v>
      </c>
      <c r="V75" s="4">
        <f t="shared" si="22"/>
        <v>79673</v>
      </c>
      <c r="W75" s="4">
        <f t="shared" si="23"/>
        <v>20</v>
      </c>
      <c r="X75" s="4">
        <f t="shared" si="24"/>
        <v>55874</v>
      </c>
      <c r="Y75" t="e" cm="1" vm="2">
        <f t="array" aca="1" ref="Y75" ca="1">HLOOKUP(E75+E75:E1074,F75,0)</f>
        <v>#VALUE!</v>
      </c>
      <c r="Z75" s="4">
        <f t="shared" si="25"/>
        <v>55874</v>
      </c>
    </row>
    <row r="76" spans="1:26" x14ac:dyDescent="0.3">
      <c r="A76" s="4">
        <v>1</v>
      </c>
      <c r="B76" t="s">
        <v>94</v>
      </c>
      <c r="C76">
        <v>28</v>
      </c>
      <c r="D76" t="s">
        <v>15</v>
      </c>
      <c r="E76" t="s">
        <v>22</v>
      </c>
      <c r="F76">
        <v>67679</v>
      </c>
      <c r="G76" s="2">
        <v>43357</v>
      </c>
      <c r="H76">
        <v>12189</v>
      </c>
      <c r="I76" t="s">
        <v>28</v>
      </c>
      <c r="J76">
        <v>42</v>
      </c>
      <c r="K76" t="str">
        <f t="shared" si="13"/>
        <v>Above 50,000</v>
      </c>
      <c r="L76" s="4" t="str" cm="1">
        <f t="array" ref="L76">_xlfn.IFS(J76&gt;=50,"Excellent",AND(J76&gt;=40,J76&lt;=49),"good",AND(J76&gt;=30,J76&lt;=39),"Average",J76&lt;30,"Poor")</f>
        <v>good</v>
      </c>
      <c r="M76" s="4" t="str">
        <f t="shared" si="14"/>
        <v>False</v>
      </c>
      <c r="N76" s="4" t="str">
        <f t="shared" si="15"/>
        <v>True</v>
      </c>
      <c r="O76" s="4" t="str">
        <f t="shared" si="16"/>
        <v>Not From Marketing Department</v>
      </c>
      <c r="P76" s="4">
        <f>SUMIF(E76:$E$1001,"Sales",$F:$F)</f>
        <v>8989462</v>
      </c>
      <c r="Q76" s="4">
        <f t="shared" si="17"/>
        <v>7532860</v>
      </c>
      <c r="R76" s="4">
        <f t="shared" si="18"/>
        <v>180</v>
      </c>
      <c r="S76" s="4">
        <f t="shared" si="19"/>
        <v>97</v>
      </c>
      <c r="T76" s="4">
        <f t="shared" si="20"/>
        <v>55350.020304568527</v>
      </c>
      <c r="U76" s="4">
        <f t="shared" si="21"/>
        <v>25843.824817518249</v>
      </c>
      <c r="V76" s="4">
        <f t="shared" si="22"/>
        <v>79673</v>
      </c>
      <c r="W76" s="4">
        <f t="shared" si="23"/>
        <v>20</v>
      </c>
      <c r="X76" s="4">
        <f t="shared" si="24"/>
        <v>67679</v>
      </c>
      <c r="Y76" t="e" cm="1" vm="2">
        <f t="array" aca="1" ref="Y76" ca="1">HLOOKUP(E76+E76:E1075,F76,0)</f>
        <v>#VALUE!</v>
      </c>
      <c r="Z76" s="4">
        <f t="shared" si="25"/>
        <v>67679</v>
      </c>
    </row>
    <row r="77" spans="1:26" x14ac:dyDescent="0.3">
      <c r="A77" s="4">
        <v>1</v>
      </c>
      <c r="B77" t="s">
        <v>95</v>
      </c>
      <c r="C77">
        <v>59</v>
      </c>
      <c r="D77" t="s">
        <v>11</v>
      </c>
      <c r="E77" t="s">
        <v>27</v>
      </c>
      <c r="F77">
        <v>74053</v>
      </c>
      <c r="G77" s="2">
        <v>43358</v>
      </c>
      <c r="H77">
        <v>16214</v>
      </c>
      <c r="I77" t="s">
        <v>28</v>
      </c>
      <c r="J77">
        <v>59</v>
      </c>
      <c r="K77" t="str">
        <f t="shared" si="13"/>
        <v>Above 50,000</v>
      </c>
      <c r="L77" s="4" t="str" cm="1">
        <f t="array" ref="L77">_xlfn.IFS(J77&gt;=50,"Excellent",AND(J77&gt;=40,J77&lt;=49),"good",AND(J77&gt;=30,J77&lt;=39),"Average",J77&lt;30,"Poor")</f>
        <v>Excellent</v>
      </c>
      <c r="M77" s="4" t="str">
        <f t="shared" si="14"/>
        <v>False</v>
      </c>
      <c r="N77" s="4" t="str">
        <f t="shared" si="15"/>
        <v>True</v>
      </c>
      <c r="O77" s="4" t="str">
        <f t="shared" si="16"/>
        <v>Not From Marketing Department</v>
      </c>
      <c r="P77" s="4">
        <f>SUMIF(E77:$E$1001,"Sales",$F:$F)</f>
        <v>9127678</v>
      </c>
      <c r="Q77" s="4">
        <f t="shared" si="17"/>
        <v>7532860</v>
      </c>
      <c r="R77" s="4">
        <f t="shared" si="18"/>
        <v>180</v>
      </c>
      <c r="S77" s="4">
        <f t="shared" si="19"/>
        <v>97</v>
      </c>
      <c r="T77" s="4">
        <f t="shared" si="20"/>
        <v>55350.020304568527</v>
      </c>
      <c r="U77" s="4">
        <f t="shared" si="21"/>
        <v>25843.824817518249</v>
      </c>
      <c r="V77" s="4">
        <f t="shared" si="22"/>
        <v>79673</v>
      </c>
      <c r="W77" s="4">
        <f t="shared" si="23"/>
        <v>20</v>
      </c>
      <c r="X77" s="4">
        <f t="shared" si="24"/>
        <v>74053</v>
      </c>
      <c r="Y77" t="e" cm="1" vm="2">
        <f t="array" aca="1" ref="Y77" ca="1">HLOOKUP(E77+E77:E1076,F77,0)</f>
        <v>#VALUE!</v>
      </c>
      <c r="Z77" s="4">
        <f t="shared" si="25"/>
        <v>74053</v>
      </c>
    </row>
    <row r="78" spans="1:26" x14ac:dyDescent="0.3">
      <c r="A78" s="4">
        <v>1</v>
      </c>
      <c r="B78" t="s">
        <v>96</v>
      </c>
      <c r="C78">
        <v>52</v>
      </c>
      <c r="D78" t="s">
        <v>11</v>
      </c>
      <c r="E78" t="s">
        <v>22</v>
      </c>
      <c r="F78">
        <v>50342</v>
      </c>
      <c r="G78" s="2">
        <v>43359</v>
      </c>
      <c r="H78">
        <v>20241</v>
      </c>
      <c r="I78" t="s">
        <v>18</v>
      </c>
      <c r="J78">
        <v>47</v>
      </c>
      <c r="K78" t="str">
        <f t="shared" si="13"/>
        <v>Above 50,000</v>
      </c>
      <c r="L78" s="4" t="str" cm="1">
        <f t="array" ref="L78">_xlfn.IFS(J78&gt;=50,"Excellent",AND(J78&gt;=40,J78&lt;=49),"good",AND(J78&gt;=30,J78&lt;=39),"Average",J78&lt;30,"Poor")</f>
        <v>good</v>
      </c>
      <c r="M78" s="4" t="str">
        <f t="shared" si="14"/>
        <v>False</v>
      </c>
      <c r="N78" s="4" t="str">
        <f t="shared" si="15"/>
        <v>False</v>
      </c>
      <c r="O78" s="4" t="str">
        <f t="shared" si="16"/>
        <v>Not From Marketing Department</v>
      </c>
      <c r="P78" s="4">
        <f>SUMIF(E78:$E$1001,"Sales",$F:$F)</f>
        <v>8949810</v>
      </c>
      <c r="Q78" s="4">
        <f t="shared" si="17"/>
        <v>7532860</v>
      </c>
      <c r="R78" s="4">
        <f t="shared" si="18"/>
        <v>180</v>
      </c>
      <c r="S78" s="4">
        <f t="shared" si="19"/>
        <v>97</v>
      </c>
      <c r="T78" s="4">
        <f t="shared" si="20"/>
        <v>55350.020304568527</v>
      </c>
      <c r="U78" s="4">
        <f t="shared" si="21"/>
        <v>25843.824817518249</v>
      </c>
      <c r="V78" s="4">
        <f t="shared" si="22"/>
        <v>79673</v>
      </c>
      <c r="W78" s="4">
        <f t="shared" si="23"/>
        <v>20</v>
      </c>
      <c r="X78" s="4">
        <f t="shared" si="24"/>
        <v>50342</v>
      </c>
      <c r="Y78" t="e" cm="1" vm="2">
        <f t="array" aca="1" ref="Y78" ca="1">HLOOKUP(E78+E78:E1077,F78,0)</f>
        <v>#VALUE!</v>
      </c>
      <c r="Z78" s="4">
        <f t="shared" si="25"/>
        <v>50342</v>
      </c>
    </row>
    <row r="79" spans="1:26" x14ac:dyDescent="0.3">
      <c r="A79" s="4">
        <v>1</v>
      </c>
      <c r="B79" t="s">
        <v>97</v>
      </c>
      <c r="C79">
        <v>55</v>
      </c>
      <c r="D79" t="s">
        <v>11</v>
      </c>
      <c r="E79" t="s">
        <v>16</v>
      </c>
      <c r="F79">
        <v>60541</v>
      </c>
      <c r="G79" s="2">
        <v>43360</v>
      </c>
      <c r="H79">
        <v>27473</v>
      </c>
      <c r="I79" t="s">
        <v>18</v>
      </c>
      <c r="J79">
        <v>40</v>
      </c>
      <c r="K79" t="str">
        <f t="shared" si="13"/>
        <v>Above 50,000</v>
      </c>
      <c r="L79" s="4" t="str" cm="1">
        <f t="array" ref="L79">_xlfn.IFS(J79&gt;=50,"Excellent",AND(J79&gt;=40,J79&lt;=49),"good",AND(J79&gt;=30,J79&lt;=39),"Average",J79&lt;30,"Poor")</f>
        <v>good</v>
      </c>
      <c r="M79" s="4" t="str">
        <f t="shared" si="14"/>
        <v>False</v>
      </c>
      <c r="N79" s="4" t="str">
        <f t="shared" si="15"/>
        <v>True</v>
      </c>
      <c r="O79" s="4" t="str">
        <f t="shared" si="16"/>
        <v>Not From Marketing Department</v>
      </c>
      <c r="P79" s="4">
        <f>SUMIF(E79:$E$1001,"Sales",$F:$F)</f>
        <v>8979239</v>
      </c>
      <c r="Q79" s="4">
        <f t="shared" si="17"/>
        <v>7532860</v>
      </c>
      <c r="R79" s="4">
        <f t="shared" si="18"/>
        <v>180</v>
      </c>
      <c r="S79" s="4">
        <f t="shared" si="19"/>
        <v>97</v>
      </c>
      <c r="T79" s="4">
        <f t="shared" si="20"/>
        <v>55350.020304568527</v>
      </c>
      <c r="U79" s="4">
        <f t="shared" si="21"/>
        <v>25843.824817518249</v>
      </c>
      <c r="V79" s="4">
        <f t="shared" si="22"/>
        <v>79673</v>
      </c>
      <c r="W79" s="4">
        <f t="shared" si="23"/>
        <v>20</v>
      </c>
      <c r="X79" s="4">
        <f t="shared" si="24"/>
        <v>60541</v>
      </c>
      <c r="Y79" t="e" cm="1" vm="2">
        <f t="array" aca="1" ref="Y79" ca="1">HLOOKUP(E79+E79:E1078,F79,0)</f>
        <v>#VALUE!</v>
      </c>
      <c r="Z79" s="4">
        <f t="shared" si="25"/>
        <v>60541</v>
      </c>
    </row>
    <row r="80" spans="1:26" x14ac:dyDescent="0.3">
      <c r="A80" s="4">
        <v>1</v>
      </c>
      <c r="B80" t="s">
        <v>98</v>
      </c>
      <c r="C80">
        <v>44</v>
      </c>
      <c r="D80" t="s">
        <v>11</v>
      </c>
      <c r="E80" t="s">
        <v>27</v>
      </c>
      <c r="F80">
        <v>63784</v>
      </c>
      <c r="G80" s="2">
        <v>43361</v>
      </c>
      <c r="H80">
        <v>10152</v>
      </c>
      <c r="I80" t="s">
        <v>20</v>
      </c>
      <c r="J80">
        <v>24</v>
      </c>
      <c r="K80" t="str">
        <f t="shared" si="13"/>
        <v>Above 50,000</v>
      </c>
      <c r="L80" s="4" t="str" cm="1">
        <f t="array" ref="L80">_xlfn.IFS(J80&gt;=50,"Excellent",AND(J80&gt;=40,J80&lt;=49),"good",AND(J80&gt;=30,J80&lt;=39),"Average",J80&lt;30,"Poor")</f>
        <v>Poor</v>
      </c>
      <c r="M80" s="4" t="str">
        <f t="shared" si="14"/>
        <v>False</v>
      </c>
      <c r="N80" s="4" t="str">
        <f t="shared" si="15"/>
        <v>True</v>
      </c>
      <c r="O80" s="4" t="str">
        <f t="shared" si="16"/>
        <v>Not From Marketing Department</v>
      </c>
      <c r="P80" s="4">
        <f>SUMIF(E80:$E$1001,"Sales",$F:$F)</f>
        <v>8574367</v>
      </c>
      <c r="Q80" s="4">
        <f t="shared" si="17"/>
        <v>7532860</v>
      </c>
      <c r="R80" s="4">
        <f t="shared" si="18"/>
        <v>180</v>
      </c>
      <c r="S80" s="4">
        <f t="shared" si="19"/>
        <v>97</v>
      </c>
      <c r="T80" s="4">
        <f t="shared" si="20"/>
        <v>55350.020304568527</v>
      </c>
      <c r="U80" s="4">
        <f t="shared" si="21"/>
        <v>25843.824817518249</v>
      </c>
      <c r="V80" s="4">
        <f t="shared" si="22"/>
        <v>79673</v>
      </c>
      <c r="W80" s="4">
        <f t="shared" si="23"/>
        <v>20</v>
      </c>
      <c r="X80" s="4">
        <f t="shared" si="24"/>
        <v>63784</v>
      </c>
      <c r="Y80" t="e" cm="1" vm="2">
        <f t="array" aca="1" ref="Y80" ca="1">HLOOKUP(E80+E80:E1079,F80,0)</f>
        <v>#VALUE!</v>
      </c>
      <c r="Z80" s="4">
        <f t="shared" si="25"/>
        <v>63784</v>
      </c>
    </row>
    <row r="81" spans="1:26" x14ac:dyDescent="0.3">
      <c r="A81" s="4">
        <v>1</v>
      </c>
      <c r="B81" t="s">
        <v>99</v>
      </c>
      <c r="C81">
        <v>58</v>
      </c>
      <c r="D81" t="s">
        <v>15</v>
      </c>
      <c r="E81" t="s">
        <v>7</v>
      </c>
      <c r="F81">
        <v>33820</v>
      </c>
      <c r="G81" s="2">
        <v>43362</v>
      </c>
      <c r="H81">
        <v>30735</v>
      </c>
      <c r="I81" t="s">
        <v>28</v>
      </c>
      <c r="J81">
        <v>36</v>
      </c>
      <c r="K81" t="str">
        <f t="shared" si="13"/>
        <v>Below 50,000</v>
      </c>
      <c r="L81" s="4" t="str" cm="1">
        <f t="array" ref="L81">_xlfn.IFS(J81&gt;=50,"Excellent",AND(J81&gt;=40,J81&lt;=49),"good",AND(J81&gt;=30,J81&lt;=39),"Average",J81&lt;30,"Poor")</f>
        <v>Average</v>
      </c>
      <c r="M81" s="4" t="str">
        <f t="shared" si="14"/>
        <v>False</v>
      </c>
      <c r="N81" s="4" t="str">
        <f t="shared" si="15"/>
        <v>False</v>
      </c>
      <c r="O81" s="4" t="str">
        <f t="shared" si="16"/>
        <v>Not From Marketing Department</v>
      </c>
      <c r="P81" s="4">
        <f>SUMIF(E81:$E$1001,"Sales",$F:$F)</f>
        <v>8663680</v>
      </c>
      <c r="Q81" s="4">
        <f t="shared" si="17"/>
        <v>7532860</v>
      </c>
      <c r="R81" s="4">
        <f t="shared" si="18"/>
        <v>180</v>
      </c>
      <c r="S81" s="4">
        <f t="shared" si="19"/>
        <v>97</v>
      </c>
      <c r="T81" s="4">
        <f t="shared" si="20"/>
        <v>55350.020304568527</v>
      </c>
      <c r="U81" s="4">
        <f t="shared" si="21"/>
        <v>25843.824817518249</v>
      </c>
      <c r="V81" s="4">
        <f t="shared" si="22"/>
        <v>79673</v>
      </c>
      <c r="W81" s="4">
        <f t="shared" si="23"/>
        <v>20</v>
      </c>
      <c r="X81" s="4">
        <f t="shared" si="24"/>
        <v>33820</v>
      </c>
      <c r="Y81" t="e" cm="1" vm="2">
        <f t="array" aca="1" ref="Y81" ca="1">HLOOKUP(E81+E81:E1080,F81,0)</f>
        <v>#VALUE!</v>
      </c>
      <c r="Z81" s="4">
        <f t="shared" si="25"/>
        <v>33820</v>
      </c>
    </row>
    <row r="82" spans="1:26" x14ac:dyDescent="0.3">
      <c r="A82" s="4">
        <v>1</v>
      </c>
      <c r="B82" t="s">
        <v>100</v>
      </c>
      <c r="C82">
        <v>20</v>
      </c>
      <c r="D82" t="s">
        <v>11</v>
      </c>
      <c r="E82" t="s">
        <v>22</v>
      </c>
      <c r="F82">
        <v>70004</v>
      </c>
      <c r="G82" s="2">
        <v>43363</v>
      </c>
      <c r="H82">
        <v>14484</v>
      </c>
      <c r="I82" t="s">
        <v>28</v>
      </c>
      <c r="J82">
        <v>38</v>
      </c>
      <c r="K82" t="str">
        <f t="shared" si="13"/>
        <v>Above 50,000</v>
      </c>
      <c r="L82" s="4" t="str" cm="1">
        <f t="array" ref="L82">_xlfn.IFS(J82&gt;=50,"Excellent",AND(J82&gt;=40,J82&lt;=49),"good",AND(J82&gt;=30,J82&lt;=39),"Average",J82&lt;30,"Poor")</f>
        <v>Average</v>
      </c>
      <c r="M82" s="4" t="str">
        <f t="shared" si="14"/>
        <v>False</v>
      </c>
      <c r="N82" s="4" t="str">
        <f t="shared" si="15"/>
        <v>True</v>
      </c>
      <c r="O82" s="4" t="str">
        <f t="shared" si="16"/>
        <v>Not From Marketing Department</v>
      </c>
      <c r="P82" s="4">
        <f>SUMIF(E82:$E$1001,"Sales",$F:$F)</f>
        <v>9199121</v>
      </c>
      <c r="Q82" s="4">
        <f t="shared" si="17"/>
        <v>7532860</v>
      </c>
      <c r="R82" s="4">
        <f t="shared" si="18"/>
        <v>180</v>
      </c>
      <c r="S82" s="4">
        <f t="shared" si="19"/>
        <v>97</v>
      </c>
      <c r="T82" s="4">
        <f t="shared" si="20"/>
        <v>55350.020304568527</v>
      </c>
      <c r="U82" s="4">
        <f t="shared" si="21"/>
        <v>25843.824817518249</v>
      </c>
      <c r="V82" s="4">
        <f t="shared" si="22"/>
        <v>79673</v>
      </c>
      <c r="W82" s="4">
        <f t="shared" si="23"/>
        <v>20</v>
      </c>
      <c r="X82" s="4">
        <f t="shared" si="24"/>
        <v>70004</v>
      </c>
      <c r="Y82" t="e" cm="1" vm="2">
        <f t="array" aca="1" ref="Y82" ca="1">HLOOKUP(E82+E82:E1081,F82,0)</f>
        <v>#VALUE!</v>
      </c>
      <c r="Z82" s="4">
        <f t="shared" si="25"/>
        <v>70004</v>
      </c>
    </row>
    <row r="83" spans="1:26" x14ac:dyDescent="0.3">
      <c r="A83" s="4">
        <v>1</v>
      </c>
      <c r="B83" t="s">
        <v>101</v>
      </c>
      <c r="C83">
        <v>49</v>
      </c>
      <c r="D83" t="s">
        <v>15</v>
      </c>
      <c r="E83" t="s">
        <v>27</v>
      </c>
      <c r="F83">
        <v>75660</v>
      </c>
      <c r="G83" s="2">
        <v>43364</v>
      </c>
      <c r="H83">
        <v>30132</v>
      </c>
      <c r="I83" t="s">
        <v>18</v>
      </c>
      <c r="J83">
        <v>55</v>
      </c>
      <c r="K83" t="str">
        <f t="shared" si="13"/>
        <v>Above 50,000</v>
      </c>
      <c r="L83" s="4" t="str" cm="1">
        <f t="array" ref="L83">_xlfn.IFS(J83&gt;=50,"Excellent",AND(J83&gt;=40,J83&lt;=49),"good",AND(J83&gt;=30,J83&lt;=39),"Average",J83&lt;30,"Poor")</f>
        <v>Excellent</v>
      </c>
      <c r="M83" s="4" t="str">
        <f t="shared" si="14"/>
        <v>False</v>
      </c>
      <c r="N83" s="4" t="str">
        <f t="shared" si="15"/>
        <v>True</v>
      </c>
      <c r="O83" s="4" t="str">
        <f t="shared" si="16"/>
        <v>Not From Marketing Department</v>
      </c>
      <c r="P83" s="4">
        <f>SUMIF(E83:$E$1001,"Sales",$F:$F)</f>
        <v>9065135</v>
      </c>
      <c r="Q83" s="4">
        <f t="shared" si="17"/>
        <v>7532860</v>
      </c>
      <c r="R83" s="4">
        <f t="shared" si="18"/>
        <v>180</v>
      </c>
      <c r="S83" s="4">
        <f t="shared" si="19"/>
        <v>97</v>
      </c>
      <c r="T83" s="4">
        <f t="shared" si="20"/>
        <v>55350.020304568527</v>
      </c>
      <c r="U83" s="4">
        <f t="shared" si="21"/>
        <v>25843.824817518249</v>
      </c>
      <c r="V83" s="4">
        <f t="shared" si="22"/>
        <v>79673</v>
      </c>
      <c r="W83" s="4">
        <f t="shared" si="23"/>
        <v>20</v>
      </c>
      <c r="X83" s="4">
        <f t="shared" si="24"/>
        <v>75660</v>
      </c>
      <c r="Y83" t="e" cm="1" vm="2">
        <f t="array" aca="1" ref="Y83" ca="1">HLOOKUP(E83+E83:E1082,F83,0)</f>
        <v>#VALUE!</v>
      </c>
      <c r="Z83" s="4">
        <f t="shared" si="25"/>
        <v>75660</v>
      </c>
    </row>
    <row r="84" spans="1:26" x14ac:dyDescent="0.3">
      <c r="A84" s="4">
        <v>1</v>
      </c>
      <c r="B84" t="s">
        <v>102</v>
      </c>
      <c r="C84">
        <v>27</v>
      </c>
      <c r="D84" t="s">
        <v>11</v>
      </c>
      <c r="E84" t="s">
        <v>16</v>
      </c>
      <c r="F84">
        <v>61982</v>
      </c>
      <c r="G84" s="2">
        <v>43365</v>
      </c>
      <c r="H84">
        <v>21436</v>
      </c>
      <c r="I84" t="s">
        <v>28</v>
      </c>
      <c r="J84">
        <v>27</v>
      </c>
      <c r="K84" t="str">
        <f t="shared" si="13"/>
        <v>Above 50,000</v>
      </c>
      <c r="L84" s="4" t="str" cm="1">
        <f t="array" ref="L84">_xlfn.IFS(J84&gt;=50,"Excellent",AND(J84&gt;=40,J84&lt;=49),"good",AND(J84&gt;=30,J84&lt;=39),"Average",J84&lt;30,"Poor")</f>
        <v>Poor</v>
      </c>
      <c r="M84" s="4" t="str">
        <f t="shared" si="14"/>
        <v>False</v>
      </c>
      <c r="N84" s="4" t="str">
        <f t="shared" si="15"/>
        <v>True</v>
      </c>
      <c r="O84" s="4" t="str">
        <f t="shared" si="16"/>
        <v>Not From Marketing Department</v>
      </c>
      <c r="P84" s="4">
        <f>SUMIF(E84:$E$1001,"Sales",$F:$F)</f>
        <v>9222696</v>
      </c>
      <c r="Q84" s="4">
        <f t="shared" si="17"/>
        <v>7532860</v>
      </c>
      <c r="R84" s="4">
        <f t="shared" si="18"/>
        <v>180</v>
      </c>
      <c r="S84" s="4">
        <f t="shared" si="19"/>
        <v>97</v>
      </c>
      <c r="T84" s="4">
        <f t="shared" si="20"/>
        <v>55350.020304568527</v>
      </c>
      <c r="U84" s="4">
        <f t="shared" si="21"/>
        <v>25843.824817518249</v>
      </c>
      <c r="V84" s="4">
        <f t="shared" si="22"/>
        <v>79673</v>
      </c>
      <c r="W84" s="4">
        <f t="shared" si="23"/>
        <v>20</v>
      </c>
      <c r="X84" s="4">
        <f t="shared" si="24"/>
        <v>61982</v>
      </c>
      <c r="Y84" t="e" cm="1" vm="2">
        <f t="array" aca="1" ref="Y84" ca="1">HLOOKUP(E84+E84:E1083,F84,0)</f>
        <v>#VALUE!</v>
      </c>
      <c r="Z84" s="4">
        <f t="shared" si="25"/>
        <v>61982</v>
      </c>
    </row>
    <row r="85" spans="1:26" x14ac:dyDescent="0.3">
      <c r="A85" s="4">
        <v>1</v>
      </c>
      <c r="B85" t="s">
        <v>103</v>
      </c>
      <c r="C85">
        <v>41</v>
      </c>
      <c r="D85" t="s">
        <v>15</v>
      </c>
      <c r="E85" t="s">
        <v>22</v>
      </c>
      <c r="F85">
        <v>41244</v>
      </c>
      <c r="G85" s="2">
        <v>43366</v>
      </c>
      <c r="H85">
        <v>25368</v>
      </c>
      <c r="I85" t="s">
        <v>13</v>
      </c>
      <c r="J85">
        <v>22</v>
      </c>
      <c r="K85" t="str">
        <f t="shared" si="13"/>
        <v>Below 50,000</v>
      </c>
      <c r="L85" s="4" t="str" cm="1">
        <f t="array" ref="L85">_xlfn.IFS(J85&gt;=50,"Excellent",AND(J85&gt;=40,J85&lt;=49),"good",AND(J85&gt;=30,J85&lt;=39),"Average",J85&lt;30,"Poor")</f>
        <v>Poor</v>
      </c>
      <c r="M85" s="4" t="str">
        <f t="shared" si="14"/>
        <v>True</v>
      </c>
      <c r="N85" s="4" t="str">
        <f t="shared" si="15"/>
        <v>False</v>
      </c>
      <c r="O85" s="4" t="str">
        <f t="shared" si="16"/>
        <v>Not From Marketing Department</v>
      </c>
      <c r="P85" s="4">
        <f>SUMIF(E85:$E$1001,"Sales",$F:$F)</f>
        <v>8848103</v>
      </c>
      <c r="Q85" s="4">
        <f t="shared" si="17"/>
        <v>7532860</v>
      </c>
      <c r="R85" s="4">
        <f t="shared" si="18"/>
        <v>180</v>
      </c>
      <c r="S85" s="4">
        <f t="shared" si="19"/>
        <v>97</v>
      </c>
      <c r="T85" s="4">
        <f t="shared" si="20"/>
        <v>55350.020304568527</v>
      </c>
      <c r="U85" s="4">
        <f t="shared" si="21"/>
        <v>25843.824817518249</v>
      </c>
      <c r="V85" s="4">
        <f t="shared" si="22"/>
        <v>79673</v>
      </c>
      <c r="W85" s="4">
        <f t="shared" si="23"/>
        <v>20</v>
      </c>
      <c r="X85" s="4">
        <f t="shared" si="24"/>
        <v>41244</v>
      </c>
      <c r="Y85" t="e" cm="1" vm="2">
        <f t="array" aca="1" ref="Y85" ca="1">HLOOKUP(E85+E85:E1084,F85,0)</f>
        <v>#VALUE!</v>
      </c>
      <c r="Z85" s="4">
        <f t="shared" si="25"/>
        <v>41244</v>
      </c>
    </row>
    <row r="86" spans="1:26" x14ac:dyDescent="0.3">
      <c r="A86" s="4">
        <v>1</v>
      </c>
      <c r="B86" t="s">
        <v>104</v>
      </c>
      <c r="C86">
        <v>54</v>
      </c>
      <c r="D86" t="s">
        <v>11</v>
      </c>
      <c r="E86" t="s">
        <v>22</v>
      </c>
      <c r="F86">
        <v>43477</v>
      </c>
      <c r="G86" s="2">
        <v>43367</v>
      </c>
      <c r="H86">
        <v>35368</v>
      </c>
      <c r="I86" t="s">
        <v>13</v>
      </c>
      <c r="J86">
        <v>60</v>
      </c>
      <c r="K86" t="str">
        <f t="shared" si="13"/>
        <v>Below 50,000</v>
      </c>
      <c r="L86" s="4" t="str" cm="1">
        <f t="array" ref="L86">_xlfn.IFS(J86&gt;=50,"Excellent",AND(J86&gt;=40,J86&lt;=49),"good",AND(J86&gt;=30,J86&lt;=39),"Average",J86&lt;30,"Poor")</f>
        <v>Excellent</v>
      </c>
      <c r="M86" s="4" t="str">
        <f t="shared" si="14"/>
        <v>True</v>
      </c>
      <c r="N86" s="4" t="str">
        <f t="shared" si="15"/>
        <v>False</v>
      </c>
      <c r="O86" s="4" t="str">
        <f t="shared" si="16"/>
        <v>Not From Marketing Department</v>
      </c>
      <c r="P86" s="4">
        <f>SUMIF(E86:$E$1001,"Sales",$F:$F)</f>
        <v>9034315</v>
      </c>
      <c r="Q86" s="4">
        <f t="shared" si="17"/>
        <v>7532860</v>
      </c>
      <c r="R86" s="4">
        <f t="shared" si="18"/>
        <v>180</v>
      </c>
      <c r="S86" s="4">
        <f t="shared" si="19"/>
        <v>97</v>
      </c>
      <c r="T86" s="4">
        <f t="shared" si="20"/>
        <v>55350.020304568527</v>
      </c>
      <c r="U86" s="4">
        <f t="shared" si="21"/>
        <v>25843.824817518249</v>
      </c>
      <c r="V86" s="4">
        <f t="shared" si="22"/>
        <v>79673</v>
      </c>
      <c r="W86" s="4">
        <f t="shared" si="23"/>
        <v>20</v>
      </c>
      <c r="X86" s="4">
        <f t="shared" si="24"/>
        <v>43477</v>
      </c>
      <c r="Y86" t="e" cm="1" vm="2">
        <f t="array" aca="1" ref="Y86" ca="1">HLOOKUP(E86+E86:E1085,F86,0)</f>
        <v>#VALUE!</v>
      </c>
      <c r="Z86" s="4">
        <f t="shared" si="25"/>
        <v>43477</v>
      </c>
    </row>
    <row r="87" spans="1:26" x14ac:dyDescent="0.3">
      <c r="A87" s="4">
        <v>1</v>
      </c>
      <c r="B87" t="s">
        <v>105</v>
      </c>
      <c r="C87">
        <v>34</v>
      </c>
      <c r="D87" t="s">
        <v>15</v>
      </c>
      <c r="E87" t="s">
        <v>7</v>
      </c>
      <c r="F87">
        <v>65403</v>
      </c>
      <c r="G87" s="2">
        <v>43368</v>
      </c>
      <c r="H87">
        <v>19120</v>
      </c>
      <c r="I87" t="s">
        <v>20</v>
      </c>
      <c r="J87">
        <v>44</v>
      </c>
      <c r="K87" t="str">
        <f t="shared" si="13"/>
        <v>Above 50,000</v>
      </c>
      <c r="L87" s="4" t="str" cm="1">
        <f t="array" ref="L87">_xlfn.IFS(J87&gt;=50,"Excellent",AND(J87&gt;=40,J87&lt;=49),"good",AND(J87&gt;=30,J87&lt;=39),"Average",J87&lt;30,"Poor")</f>
        <v>good</v>
      </c>
      <c r="M87" s="4" t="str">
        <f t="shared" si="14"/>
        <v>False</v>
      </c>
      <c r="N87" s="4" t="str">
        <f t="shared" si="15"/>
        <v>True</v>
      </c>
      <c r="O87" s="4" t="str">
        <f t="shared" si="16"/>
        <v>Not From Marketing Department</v>
      </c>
      <c r="P87" s="4">
        <f>SUMIF(E87:$E$1001,"Sales",$F:$F)</f>
        <v>9097448</v>
      </c>
      <c r="Q87" s="4">
        <f t="shared" si="17"/>
        <v>7532860</v>
      </c>
      <c r="R87" s="4">
        <f t="shared" si="18"/>
        <v>180</v>
      </c>
      <c r="S87" s="4">
        <f t="shared" si="19"/>
        <v>97</v>
      </c>
      <c r="T87" s="4">
        <f t="shared" si="20"/>
        <v>55350.020304568527</v>
      </c>
      <c r="U87" s="4">
        <f t="shared" si="21"/>
        <v>25843.824817518249</v>
      </c>
      <c r="V87" s="4">
        <f t="shared" si="22"/>
        <v>79673</v>
      </c>
      <c r="W87" s="4">
        <f t="shared" si="23"/>
        <v>20</v>
      </c>
      <c r="X87" s="4">
        <f t="shared" si="24"/>
        <v>65403</v>
      </c>
      <c r="Y87" t="e" cm="1" vm="2">
        <f t="array" aca="1" ref="Y87" ca="1">HLOOKUP(E87+E87:E1086,F87,0)</f>
        <v>#VALUE!</v>
      </c>
      <c r="Z87" s="4">
        <f t="shared" si="25"/>
        <v>65403</v>
      </c>
    </row>
    <row r="88" spans="1:26" x14ac:dyDescent="0.3">
      <c r="A88" s="4">
        <v>1</v>
      </c>
      <c r="B88" t="s">
        <v>106</v>
      </c>
      <c r="C88">
        <v>43</v>
      </c>
      <c r="D88" t="s">
        <v>15</v>
      </c>
      <c r="E88" t="s">
        <v>16</v>
      </c>
      <c r="F88">
        <v>74200</v>
      </c>
      <c r="G88" s="2">
        <v>43369</v>
      </c>
      <c r="H88">
        <v>32735</v>
      </c>
      <c r="I88" t="s">
        <v>18</v>
      </c>
      <c r="J88">
        <v>60</v>
      </c>
      <c r="K88" t="str">
        <f t="shared" si="13"/>
        <v>Above 50,000</v>
      </c>
      <c r="L88" s="4" t="str" cm="1">
        <f t="array" ref="L88">_xlfn.IFS(J88&gt;=50,"Excellent",AND(J88&gt;=40,J88&lt;=49),"good",AND(J88&gt;=30,J88&lt;=39),"Average",J88&lt;30,"Poor")</f>
        <v>Excellent</v>
      </c>
      <c r="M88" s="4" t="str">
        <f t="shared" si="14"/>
        <v>False</v>
      </c>
      <c r="N88" s="4" t="str">
        <f t="shared" si="15"/>
        <v>True</v>
      </c>
      <c r="O88" s="4" t="str">
        <f t="shared" si="16"/>
        <v>Not From Marketing Department</v>
      </c>
      <c r="P88" s="4">
        <f>SUMIF(E88:$E$1001,"Sales",$F:$F)</f>
        <v>8947630</v>
      </c>
      <c r="Q88" s="4">
        <f t="shared" si="17"/>
        <v>7532860</v>
      </c>
      <c r="R88" s="4">
        <f t="shared" si="18"/>
        <v>180</v>
      </c>
      <c r="S88" s="4">
        <f t="shared" si="19"/>
        <v>97</v>
      </c>
      <c r="T88" s="4">
        <f t="shared" si="20"/>
        <v>55350.020304568527</v>
      </c>
      <c r="U88" s="4">
        <f t="shared" si="21"/>
        <v>25843.824817518249</v>
      </c>
      <c r="V88" s="4">
        <f t="shared" si="22"/>
        <v>79673</v>
      </c>
      <c r="W88" s="4">
        <f t="shared" si="23"/>
        <v>20</v>
      </c>
      <c r="X88" s="4">
        <f t="shared" si="24"/>
        <v>74200</v>
      </c>
      <c r="Y88" t="e" cm="1" vm="2">
        <f t="array" aca="1" ref="Y88" ca="1">HLOOKUP(E88+E88:E1087,F88,0)</f>
        <v>#VALUE!</v>
      </c>
      <c r="Z88" s="4">
        <f t="shared" si="25"/>
        <v>74200</v>
      </c>
    </row>
    <row r="89" spans="1:26" x14ac:dyDescent="0.3">
      <c r="A89" s="4">
        <v>1</v>
      </c>
      <c r="B89" t="s">
        <v>107</v>
      </c>
      <c r="C89">
        <v>41</v>
      </c>
      <c r="D89" t="s">
        <v>15</v>
      </c>
      <c r="E89" t="s">
        <v>27</v>
      </c>
      <c r="F89">
        <v>41263</v>
      </c>
      <c r="G89" s="2">
        <v>43370</v>
      </c>
      <c r="H89">
        <v>25952</v>
      </c>
      <c r="I89" t="s">
        <v>13</v>
      </c>
      <c r="J89">
        <v>20</v>
      </c>
      <c r="K89" t="str">
        <f t="shared" si="13"/>
        <v>Below 50,000</v>
      </c>
      <c r="L89" s="4" t="str" cm="1">
        <f t="array" ref="L89">_xlfn.IFS(J89&gt;=50,"Excellent",AND(J89&gt;=40,J89&lt;=49),"good",AND(J89&gt;=30,J89&lt;=39),"Average",J89&lt;30,"Poor")</f>
        <v>Poor</v>
      </c>
      <c r="M89" s="4" t="str">
        <f t="shared" si="14"/>
        <v>True</v>
      </c>
      <c r="N89" s="4" t="str">
        <f t="shared" si="15"/>
        <v>True</v>
      </c>
      <c r="O89" s="4" t="str">
        <f t="shared" si="16"/>
        <v>Not From Marketing Department</v>
      </c>
      <c r="P89" s="4">
        <f>SUMIF(E89:$E$1001,"Sales",$F:$F)</f>
        <v>8964009</v>
      </c>
      <c r="Q89" s="4">
        <f t="shared" si="17"/>
        <v>7532860</v>
      </c>
      <c r="R89" s="4">
        <f t="shared" si="18"/>
        <v>180</v>
      </c>
      <c r="S89" s="4">
        <f t="shared" si="19"/>
        <v>97</v>
      </c>
      <c r="T89" s="4">
        <f t="shared" si="20"/>
        <v>55350.020304568527</v>
      </c>
      <c r="U89" s="4">
        <f t="shared" si="21"/>
        <v>25843.824817518249</v>
      </c>
      <c r="V89" s="4">
        <f t="shared" si="22"/>
        <v>79673</v>
      </c>
      <c r="W89" s="4">
        <f t="shared" si="23"/>
        <v>20</v>
      </c>
      <c r="X89" s="4">
        <f t="shared" si="24"/>
        <v>41263</v>
      </c>
      <c r="Y89" t="e" cm="1" vm="2">
        <f t="array" aca="1" ref="Y89" ca="1">HLOOKUP(E89+E89:E1088,F89,0)</f>
        <v>#VALUE!</v>
      </c>
      <c r="Z89" s="4">
        <f t="shared" si="25"/>
        <v>41263</v>
      </c>
    </row>
    <row r="90" spans="1:26" x14ac:dyDescent="0.3">
      <c r="A90" s="4">
        <v>1</v>
      </c>
      <c r="B90" t="s">
        <v>108</v>
      </c>
      <c r="C90">
        <v>57</v>
      </c>
      <c r="D90" t="s">
        <v>15</v>
      </c>
      <c r="E90" t="s">
        <v>27</v>
      </c>
      <c r="F90">
        <v>79178</v>
      </c>
      <c r="G90" s="2">
        <v>43371</v>
      </c>
      <c r="H90">
        <v>39831</v>
      </c>
      <c r="I90" t="s">
        <v>18</v>
      </c>
      <c r="J90">
        <v>25</v>
      </c>
      <c r="K90" t="str">
        <f t="shared" si="13"/>
        <v>Above 50,000</v>
      </c>
      <c r="L90" s="4" t="str" cm="1">
        <f t="array" ref="L90">_xlfn.IFS(J90&gt;=50,"Excellent",AND(J90&gt;=40,J90&lt;=49),"good",AND(J90&gt;=30,J90&lt;=39),"Average",J90&lt;30,"Poor")</f>
        <v>Poor</v>
      </c>
      <c r="M90" s="4" t="str">
        <f t="shared" si="14"/>
        <v>False</v>
      </c>
      <c r="N90" s="4" t="str">
        <f t="shared" si="15"/>
        <v>True</v>
      </c>
      <c r="O90" s="4" t="str">
        <f t="shared" si="16"/>
        <v>Not From Marketing Department</v>
      </c>
      <c r="P90" s="4">
        <f>SUMIF(E90:$E$1001,"Sales",$F:$F)</f>
        <v>9068535</v>
      </c>
      <c r="Q90" s="4">
        <f t="shared" si="17"/>
        <v>7532860</v>
      </c>
      <c r="R90" s="4">
        <f t="shared" si="18"/>
        <v>180</v>
      </c>
      <c r="S90" s="4">
        <f t="shared" si="19"/>
        <v>97</v>
      </c>
      <c r="T90" s="4">
        <f t="shared" si="20"/>
        <v>55350.020304568527</v>
      </c>
      <c r="U90" s="4">
        <f t="shared" si="21"/>
        <v>25843.824817518249</v>
      </c>
      <c r="V90" s="4">
        <f t="shared" si="22"/>
        <v>79673</v>
      </c>
      <c r="W90" s="4">
        <f t="shared" si="23"/>
        <v>20</v>
      </c>
      <c r="X90" s="4">
        <f t="shared" si="24"/>
        <v>79178</v>
      </c>
      <c r="Y90" t="e" cm="1" vm="2">
        <f t="array" aca="1" ref="Y90" ca="1">HLOOKUP(E90+E90:E1089,F90,0)</f>
        <v>#VALUE!</v>
      </c>
      <c r="Z90" s="4">
        <f t="shared" si="25"/>
        <v>79178</v>
      </c>
    </row>
    <row r="91" spans="1:26" x14ac:dyDescent="0.3">
      <c r="A91" s="4">
        <v>1</v>
      </c>
      <c r="B91" t="s">
        <v>109</v>
      </c>
      <c r="C91">
        <v>32</v>
      </c>
      <c r="D91" t="s">
        <v>11</v>
      </c>
      <c r="E91" t="s">
        <v>27</v>
      </c>
      <c r="F91">
        <v>57661</v>
      </c>
      <c r="G91" s="2">
        <v>43372</v>
      </c>
      <c r="H91">
        <v>35451</v>
      </c>
      <c r="I91" t="s">
        <v>13</v>
      </c>
      <c r="J91">
        <v>57</v>
      </c>
      <c r="K91" t="str">
        <f t="shared" si="13"/>
        <v>Above 50,000</v>
      </c>
      <c r="L91" s="4" t="str" cm="1">
        <f t="array" ref="L91">_xlfn.IFS(J91&gt;=50,"Excellent",AND(J91&gt;=40,J91&lt;=49),"good",AND(J91&gt;=30,J91&lt;=39),"Average",J91&lt;30,"Poor")</f>
        <v>Excellent</v>
      </c>
      <c r="M91" s="4" t="str">
        <f t="shared" si="14"/>
        <v>True</v>
      </c>
      <c r="N91" s="4" t="str">
        <f t="shared" si="15"/>
        <v>True</v>
      </c>
      <c r="O91" s="4" t="str">
        <f t="shared" si="16"/>
        <v>Not From Marketing Department</v>
      </c>
      <c r="P91" s="4">
        <f>SUMIF(E91:$E$1001,"Sales",$F:$F)</f>
        <v>8873966</v>
      </c>
      <c r="Q91" s="4">
        <f t="shared" si="17"/>
        <v>7532860</v>
      </c>
      <c r="R91" s="4">
        <f t="shared" si="18"/>
        <v>180</v>
      </c>
      <c r="S91" s="4">
        <f t="shared" si="19"/>
        <v>97</v>
      </c>
      <c r="T91" s="4">
        <f t="shared" si="20"/>
        <v>55350.020304568527</v>
      </c>
      <c r="U91" s="4">
        <f t="shared" si="21"/>
        <v>25843.824817518249</v>
      </c>
      <c r="V91" s="4">
        <f t="shared" si="22"/>
        <v>79673</v>
      </c>
      <c r="W91" s="4">
        <f t="shared" si="23"/>
        <v>20</v>
      </c>
      <c r="X91" s="4">
        <f t="shared" si="24"/>
        <v>57661</v>
      </c>
      <c r="Y91" t="e" cm="1" vm="2">
        <f t="array" aca="1" ref="Y91" ca="1">HLOOKUP(E91+E91:E1090,F91,0)</f>
        <v>#VALUE!</v>
      </c>
      <c r="Z91" s="4">
        <f t="shared" si="25"/>
        <v>57661</v>
      </c>
    </row>
    <row r="92" spans="1:26" x14ac:dyDescent="0.3">
      <c r="A92" s="4">
        <v>1</v>
      </c>
      <c r="B92" t="s">
        <v>110</v>
      </c>
      <c r="C92">
        <v>58</v>
      </c>
      <c r="D92" t="s">
        <v>15</v>
      </c>
      <c r="E92" t="s">
        <v>22</v>
      </c>
      <c r="F92">
        <v>59830</v>
      </c>
      <c r="G92" s="2">
        <v>43373</v>
      </c>
      <c r="H92">
        <v>37401</v>
      </c>
      <c r="I92" t="s">
        <v>18</v>
      </c>
      <c r="J92">
        <v>40</v>
      </c>
      <c r="K92" t="str">
        <f t="shared" si="13"/>
        <v>Above 50,000</v>
      </c>
      <c r="L92" s="4" t="str" cm="1">
        <f t="array" ref="L92">_xlfn.IFS(J92&gt;=50,"Excellent",AND(J92&gt;=40,J92&lt;=49),"good",AND(J92&gt;=30,J92&lt;=39),"Average",J92&lt;30,"Poor")</f>
        <v>good</v>
      </c>
      <c r="M92" s="4" t="str">
        <f t="shared" si="14"/>
        <v>False</v>
      </c>
      <c r="N92" s="4" t="str">
        <f t="shared" si="15"/>
        <v>False</v>
      </c>
      <c r="O92" s="4" t="str">
        <f t="shared" si="16"/>
        <v>Not From Marketing Department</v>
      </c>
      <c r="P92" s="4">
        <f>SUMIF(E92:$E$1001,"Sales",$F:$F)</f>
        <v>8921813</v>
      </c>
      <c r="Q92" s="4">
        <f t="shared" si="17"/>
        <v>7532860</v>
      </c>
      <c r="R92" s="4">
        <f t="shared" si="18"/>
        <v>180</v>
      </c>
      <c r="S92" s="4">
        <f t="shared" si="19"/>
        <v>97</v>
      </c>
      <c r="T92" s="4">
        <f t="shared" si="20"/>
        <v>55350.020304568527</v>
      </c>
      <c r="U92" s="4">
        <f t="shared" si="21"/>
        <v>25843.824817518249</v>
      </c>
      <c r="V92" s="4">
        <f t="shared" si="22"/>
        <v>79673</v>
      </c>
      <c r="W92" s="4">
        <f t="shared" si="23"/>
        <v>20</v>
      </c>
      <c r="X92" s="4">
        <f t="shared" si="24"/>
        <v>59830</v>
      </c>
      <c r="Y92" t="e" cm="1" vm="2">
        <f t="array" aca="1" ref="Y92" ca="1">HLOOKUP(E92+E92:E1091,F92,0)</f>
        <v>#VALUE!</v>
      </c>
      <c r="Z92" s="4">
        <f t="shared" si="25"/>
        <v>59830</v>
      </c>
    </row>
    <row r="93" spans="1:26" x14ac:dyDescent="0.3">
      <c r="A93" s="4">
        <v>1</v>
      </c>
      <c r="B93" t="s">
        <v>111</v>
      </c>
      <c r="C93">
        <v>52</v>
      </c>
      <c r="D93" t="s">
        <v>11</v>
      </c>
      <c r="E93" t="s">
        <v>16</v>
      </c>
      <c r="F93">
        <v>64706</v>
      </c>
      <c r="G93" s="2">
        <v>43374</v>
      </c>
      <c r="H93">
        <v>28270</v>
      </c>
      <c r="I93" t="s">
        <v>13</v>
      </c>
      <c r="J93">
        <v>60</v>
      </c>
      <c r="K93" t="str">
        <f t="shared" si="13"/>
        <v>Above 50,000</v>
      </c>
      <c r="L93" s="4" t="str" cm="1">
        <f t="array" ref="L93">_xlfn.IFS(J93&gt;=50,"Excellent",AND(J93&gt;=40,J93&lt;=49),"good",AND(J93&gt;=30,J93&lt;=39),"Average",J93&lt;30,"Poor")</f>
        <v>Excellent</v>
      </c>
      <c r="M93" s="4" t="str">
        <f t="shared" si="14"/>
        <v>True</v>
      </c>
      <c r="N93" s="4" t="str">
        <f t="shared" si="15"/>
        <v>True</v>
      </c>
      <c r="O93" s="4" t="str">
        <f t="shared" si="16"/>
        <v>Not From Marketing Department</v>
      </c>
      <c r="P93" s="4">
        <f>SUMIF(E93:$E$1001,"Sales",$F:$F)</f>
        <v>8577747</v>
      </c>
      <c r="Q93" s="4">
        <f t="shared" si="17"/>
        <v>7532860</v>
      </c>
      <c r="R93" s="4">
        <f t="shared" si="18"/>
        <v>180</v>
      </c>
      <c r="S93" s="4">
        <f t="shared" si="19"/>
        <v>97</v>
      </c>
      <c r="T93" s="4">
        <f t="shared" si="20"/>
        <v>55350.020304568527</v>
      </c>
      <c r="U93" s="4">
        <f t="shared" si="21"/>
        <v>25843.824817518249</v>
      </c>
      <c r="V93" s="4">
        <f t="shared" si="22"/>
        <v>79673</v>
      </c>
      <c r="W93" s="4">
        <f t="shared" si="23"/>
        <v>20</v>
      </c>
      <c r="X93" s="4">
        <f t="shared" si="24"/>
        <v>64706</v>
      </c>
      <c r="Y93" t="e" cm="1" vm="2">
        <f t="array" aca="1" ref="Y93" ca="1">HLOOKUP(E93+E93:E1092,F93,0)</f>
        <v>#VALUE!</v>
      </c>
      <c r="Z93" s="4">
        <f t="shared" si="25"/>
        <v>64706</v>
      </c>
    </row>
    <row r="94" spans="1:26" x14ac:dyDescent="0.3">
      <c r="A94" s="4">
        <v>1</v>
      </c>
      <c r="B94" t="s">
        <v>112</v>
      </c>
      <c r="C94">
        <v>23</v>
      </c>
      <c r="D94" t="s">
        <v>15</v>
      </c>
      <c r="E94" t="s">
        <v>16</v>
      </c>
      <c r="F94">
        <v>78033</v>
      </c>
      <c r="G94" s="2">
        <v>43375</v>
      </c>
      <c r="H94">
        <v>26422</v>
      </c>
      <c r="I94" t="s">
        <v>13</v>
      </c>
      <c r="J94">
        <v>25</v>
      </c>
      <c r="K94" t="str">
        <f t="shared" si="13"/>
        <v>Above 50,000</v>
      </c>
      <c r="L94" s="4" t="str" cm="1">
        <f t="array" ref="L94">_xlfn.IFS(J94&gt;=50,"Excellent",AND(J94&gt;=40,J94&lt;=49),"good",AND(J94&gt;=30,J94&lt;=39),"Average",J94&lt;30,"Poor")</f>
        <v>Poor</v>
      </c>
      <c r="M94" s="4" t="str">
        <f t="shared" si="14"/>
        <v>True</v>
      </c>
      <c r="N94" s="4" t="str">
        <f t="shared" si="15"/>
        <v>True</v>
      </c>
      <c r="O94" s="4" t="str">
        <f t="shared" si="16"/>
        <v>Not From Marketing Department</v>
      </c>
      <c r="P94" s="4">
        <f>SUMIF(E94:$E$1001,"Sales",$F:$F)</f>
        <v>8988353</v>
      </c>
      <c r="Q94" s="4">
        <f t="shared" si="17"/>
        <v>7532860</v>
      </c>
      <c r="R94" s="4">
        <f t="shared" si="18"/>
        <v>180</v>
      </c>
      <c r="S94" s="4">
        <f t="shared" si="19"/>
        <v>97</v>
      </c>
      <c r="T94" s="4">
        <f t="shared" si="20"/>
        <v>55350.020304568527</v>
      </c>
      <c r="U94" s="4">
        <f t="shared" si="21"/>
        <v>25843.824817518249</v>
      </c>
      <c r="V94" s="4">
        <f t="shared" si="22"/>
        <v>79673</v>
      </c>
      <c r="W94" s="4">
        <f t="shared" si="23"/>
        <v>20</v>
      </c>
      <c r="X94" s="4">
        <f t="shared" si="24"/>
        <v>78033</v>
      </c>
      <c r="Y94" t="e" cm="1" vm="2">
        <f t="array" aca="1" ref="Y94" ca="1">HLOOKUP(E94+E94:E1093,F94,0)</f>
        <v>#VALUE!</v>
      </c>
      <c r="Z94" s="4">
        <f t="shared" si="25"/>
        <v>78033</v>
      </c>
    </row>
    <row r="95" spans="1:26" x14ac:dyDescent="0.3">
      <c r="A95" s="4">
        <v>1</v>
      </c>
      <c r="B95" t="s">
        <v>113</v>
      </c>
      <c r="C95">
        <v>20</v>
      </c>
      <c r="D95" t="s">
        <v>15</v>
      </c>
      <c r="E95" t="s">
        <v>16</v>
      </c>
      <c r="F95">
        <v>35909</v>
      </c>
      <c r="G95" s="2">
        <v>43376</v>
      </c>
      <c r="H95">
        <v>26258</v>
      </c>
      <c r="I95" t="s">
        <v>13</v>
      </c>
      <c r="J95">
        <v>51</v>
      </c>
      <c r="K95" t="str">
        <f t="shared" si="13"/>
        <v>Below 50,000</v>
      </c>
      <c r="L95" s="4" t="str" cm="1">
        <f t="array" ref="L95">_xlfn.IFS(J95&gt;=50,"Excellent",AND(J95&gt;=40,J95&lt;=49),"good",AND(J95&gt;=30,J95&lt;=39),"Average",J95&lt;30,"Poor")</f>
        <v>Excellent</v>
      </c>
      <c r="M95" s="4" t="str">
        <f t="shared" si="14"/>
        <v>True</v>
      </c>
      <c r="N95" s="4" t="str">
        <f t="shared" si="15"/>
        <v>False</v>
      </c>
      <c r="O95" s="4" t="str">
        <f t="shared" si="16"/>
        <v>Not From Marketing Department</v>
      </c>
      <c r="P95" s="4">
        <f>SUMIF(E95:$E$1001,"Sales",$F:$F)</f>
        <v>8800432</v>
      </c>
      <c r="Q95" s="4">
        <f t="shared" si="17"/>
        <v>7532860</v>
      </c>
      <c r="R95" s="4">
        <f t="shared" si="18"/>
        <v>180</v>
      </c>
      <c r="S95" s="4">
        <f t="shared" si="19"/>
        <v>97</v>
      </c>
      <c r="T95" s="4">
        <f t="shared" si="20"/>
        <v>55350.020304568527</v>
      </c>
      <c r="U95" s="4">
        <f t="shared" si="21"/>
        <v>25843.824817518249</v>
      </c>
      <c r="V95" s="4">
        <f t="shared" si="22"/>
        <v>79673</v>
      </c>
      <c r="W95" s="4">
        <f t="shared" si="23"/>
        <v>20</v>
      </c>
      <c r="X95" s="4">
        <f t="shared" si="24"/>
        <v>35909</v>
      </c>
      <c r="Y95" t="e" cm="1" vm="2">
        <f t="array" aca="1" ref="Y95" ca="1">HLOOKUP(E95+E95:E1094,F95,0)</f>
        <v>#VALUE!</v>
      </c>
      <c r="Z95" s="4">
        <f t="shared" si="25"/>
        <v>35909</v>
      </c>
    </row>
    <row r="96" spans="1:26" x14ac:dyDescent="0.3">
      <c r="A96" s="4">
        <v>1</v>
      </c>
      <c r="B96" t="s">
        <v>114</v>
      </c>
      <c r="C96">
        <v>20</v>
      </c>
      <c r="D96" t="s">
        <v>15</v>
      </c>
      <c r="E96" t="s">
        <v>7</v>
      </c>
      <c r="F96">
        <v>73060</v>
      </c>
      <c r="G96" s="2">
        <v>43377</v>
      </c>
      <c r="H96">
        <v>21547</v>
      </c>
      <c r="I96" t="s">
        <v>13</v>
      </c>
      <c r="J96">
        <v>42</v>
      </c>
      <c r="K96" t="str">
        <f t="shared" si="13"/>
        <v>Above 50,000</v>
      </c>
      <c r="L96" s="4" t="str" cm="1">
        <f t="array" ref="L96">_xlfn.IFS(J96&gt;=50,"Excellent",AND(J96&gt;=40,J96&lt;=49),"good",AND(J96&gt;=30,J96&lt;=39),"Average",J96&lt;30,"Poor")</f>
        <v>good</v>
      </c>
      <c r="M96" s="4" t="str">
        <f t="shared" si="14"/>
        <v>True</v>
      </c>
      <c r="N96" s="4" t="str">
        <f t="shared" si="15"/>
        <v>True</v>
      </c>
      <c r="O96" s="4" t="str">
        <f t="shared" si="16"/>
        <v>Not From Marketing Department</v>
      </c>
      <c r="P96" s="4">
        <f>SUMIF(E96:$E$1001,"Sales",$F:$F)</f>
        <v>8884932</v>
      </c>
      <c r="Q96" s="4">
        <f t="shared" si="17"/>
        <v>7532860</v>
      </c>
      <c r="R96" s="4">
        <f t="shared" si="18"/>
        <v>180</v>
      </c>
      <c r="S96" s="4">
        <f t="shared" si="19"/>
        <v>97</v>
      </c>
      <c r="T96" s="4">
        <f t="shared" si="20"/>
        <v>55350.020304568527</v>
      </c>
      <c r="U96" s="4">
        <f t="shared" si="21"/>
        <v>25843.824817518249</v>
      </c>
      <c r="V96" s="4">
        <f t="shared" si="22"/>
        <v>79673</v>
      </c>
      <c r="W96" s="4">
        <f t="shared" si="23"/>
        <v>20</v>
      </c>
      <c r="X96" s="4">
        <f t="shared" si="24"/>
        <v>73060</v>
      </c>
      <c r="Y96" t="e" cm="1" vm="2">
        <f t="array" aca="1" ref="Y96" ca="1">HLOOKUP(E96+E96:E1095,F96,0)</f>
        <v>#VALUE!</v>
      </c>
      <c r="Z96" s="4">
        <f t="shared" si="25"/>
        <v>73060</v>
      </c>
    </row>
    <row r="97" spans="1:26" x14ac:dyDescent="0.3">
      <c r="A97" s="4">
        <v>1</v>
      </c>
      <c r="B97" t="s">
        <v>115</v>
      </c>
      <c r="C97">
        <v>39</v>
      </c>
      <c r="D97" t="s">
        <v>11</v>
      </c>
      <c r="E97" t="s">
        <v>22</v>
      </c>
      <c r="F97">
        <v>40747</v>
      </c>
      <c r="G97" s="2">
        <v>43378</v>
      </c>
      <c r="H97">
        <v>23302</v>
      </c>
      <c r="I97" t="s">
        <v>20</v>
      </c>
      <c r="J97">
        <v>27</v>
      </c>
      <c r="K97" t="str">
        <f t="shared" si="13"/>
        <v>Below 50,000</v>
      </c>
      <c r="L97" s="4" t="str" cm="1">
        <f t="array" ref="L97">_xlfn.IFS(J97&gt;=50,"Excellent",AND(J97&gt;=40,J97&lt;=49),"good",AND(J97&gt;=30,J97&lt;=39),"Average",J97&lt;30,"Poor")</f>
        <v>Poor</v>
      </c>
      <c r="M97" s="4" t="str">
        <f t="shared" si="14"/>
        <v>False</v>
      </c>
      <c r="N97" s="4" t="str">
        <f t="shared" si="15"/>
        <v>False</v>
      </c>
      <c r="O97" s="4" t="str">
        <f t="shared" si="16"/>
        <v>Not From Marketing Department</v>
      </c>
      <c r="P97" s="4">
        <f>SUMIF(E97:$E$1001,"Sales",$F:$F)</f>
        <v>8705831</v>
      </c>
      <c r="Q97" s="4">
        <f t="shared" si="17"/>
        <v>7532860</v>
      </c>
      <c r="R97" s="4">
        <f t="shared" si="18"/>
        <v>180</v>
      </c>
      <c r="S97" s="4">
        <f t="shared" si="19"/>
        <v>97</v>
      </c>
      <c r="T97" s="4">
        <f t="shared" si="20"/>
        <v>55350.020304568527</v>
      </c>
      <c r="U97" s="4">
        <f t="shared" si="21"/>
        <v>25843.824817518249</v>
      </c>
      <c r="V97" s="4">
        <f t="shared" si="22"/>
        <v>79673</v>
      </c>
      <c r="W97" s="4">
        <f t="shared" si="23"/>
        <v>20</v>
      </c>
      <c r="X97" s="4">
        <f t="shared" si="24"/>
        <v>40747</v>
      </c>
      <c r="Y97" t="e" cm="1" vm="2">
        <f t="array" aca="1" ref="Y97" ca="1">HLOOKUP(E97+E97:E1096,F97,0)</f>
        <v>#VALUE!</v>
      </c>
      <c r="Z97" s="4">
        <f t="shared" si="25"/>
        <v>40747</v>
      </c>
    </row>
    <row r="98" spans="1:26" x14ac:dyDescent="0.3">
      <c r="A98" s="4">
        <v>1</v>
      </c>
      <c r="B98" t="s">
        <v>116</v>
      </c>
      <c r="C98">
        <v>37</v>
      </c>
      <c r="D98" t="s">
        <v>11</v>
      </c>
      <c r="E98" t="s">
        <v>12</v>
      </c>
      <c r="F98">
        <v>49453</v>
      </c>
      <c r="G98" s="2">
        <v>43379</v>
      </c>
      <c r="H98">
        <v>37916</v>
      </c>
      <c r="I98" t="s">
        <v>13</v>
      </c>
      <c r="J98">
        <v>53</v>
      </c>
      <c r="K98" t="str">
        <f t="shared" si="13"/>
        <v>Below 50,000</v>
      </c>
      <c r="L98" s="4" t="str" cm="1">
        <f t="array" ref="L98">_xlfn.IFS(J98&gt;=50,"Excellent",AND(J98&gt;=40,J98&lt;=49),"good",AND(J98&gt;=30,J98&lt;=39),"Average",J98&lt;30,"Poor")</f>
        <v>Excellent</v>
      </c>
      <c r="M98" s="4" t="str">
        <f t="shared" si="14"/>
        <v>True</v>
      </c>
      <c r="N98" s="4" t="str">
        <f t="shared" si="15"/>
        <v>False</v>
      </c>
      <c r="O98" s="4" t="str">
        <f t="shared" si="16"/>
        <v xml:space="preserve"> from Marketing Department</v>
      </c>
      <c r="P98" s="4">
        <f>SUMIF(E98:$E$1001,"Sales",$F:$F)</f>
        <v>8907740</v>
      </c>
      <c r="Q98" s="4">
        <f t="shared" si="17"/>
        <v>7532860</v>
      </c>
      <c r="R98" s="4">
        <f t="shared" si="18"/>
        <v>180</v>
      </c>
      <c r="S98" s="4">
        <f t="shared" si="19"/>
        <v>97</v>
      </c>
      <c r="T98" s="4">
        <f t="shared" si="20"/>
        <v>55350.020304568527</v>
      </c>
      <c r="U98" s="4">
        <f t="shared" si="21"/>
        <v>25843.824817518249</v>
      </c>
      <c r="V98" s="4">
        <f t="shared" si="22"/>
        <v>79673</v>
      </c>
      <c r="W98" s="4">
        <f t="shared" si="23"/>
        <v>20</v>
      </c>
      <c r="X98" s="4">
        <f t="shared" si="24"/>
        <v>49453</v>
      </c>
      <c r="Y98" t="e" cm="1" vm="2">
        <f t="array" aca="1" ref="Y98" ca="1">HLOOKUP(E98+E98:E1097,F98,0)</f>
        <v>#VALUE!</v>
      </c>
      <c r="Z98" s="4">
        <f t="shared" si="25"/>
        <v>49453</v>
      </c>
    </row>
    <row r="99" spans="1:26" x14ac:dyDescent="0.3">
      <c r="A99" s="4">
        <v>1</v>
      </c>
      <c r="B99" t="s">
        <v>117</v>
      </c>
      <c r="C99">
        <v>41</v>
      </c>
      <c r="D99" t="s">
        <v>15</v>
      </c>
      <c r="E99" t="s">
        <v>12</v>
      </c>
      <c r="F99">
        <v>79544</v>
      </c>
      <c r="G99" s="2">
        <v>43380</v>
      </c>
      <c r="H99">
        <v>27482</v>
      </c>
      <c r="I99" t="s">
        <v>13</v>
      </c>
      <c r="J99">
        <v>21</v>
      </c>
      <c r="K99" t="str">
        <f t="shared" si="13"/>
        <v>Above 50,000</v>
      </c>
      <c r="L99" s="4" t="str" cm="1">
        <f t="array" ref="L99">_xlfn.IFS(J99&gt;=50,"Excellent",AND(J99&gt;=40,J99&lt;=49),"good",AND(J99&gt;=30,J99&lt;=39),"Average",J99&lt;30,"Poor")</f>
        <v>Poor</v>
      </c>
      <c r="M99" s="4" t="str">
        <f t="shared" si="14"/>
        <v>True</v>
      </c>
      <c r="N99" s="4" t="str">
        <f t="shared" si="15"/>
        <v>True</v>
      </c>
      <c r="O99" s="4" t="str">
        <f t="shared" si="16"/>
        <v xml:space="preserve"> from Marketing Department</v>
      </c>
      <c r="P99" s="4">
        <f>SUMIF(E99:$E$1001,"Sales",$F:$F)</f>
        <v>8742929</v>
      </c>
      <c r="Q99" s="4">
        <f t="shared" si="17"/>
        <v>7532860</v>
      </c>
      <c r="R99" s="4">
        <f t="shared" si="18"/>
        <v>180</v>
      </c>
      <c r="S99" s="4">
        <f t="shared" si="19"/>
        <v>97</v>
      </c>
      <c r="T99" s="4">
        <f t="shared" si="20"/>
        <v>55350.020304568527</v>
      </c>
      <c r="U99" s="4">
        <f t="shared" si="21"/>
        <v>25843.824817518249</v>
      </c>
      <c r="V99" s="4">
        <f t="shared" si="22"/>
        <v>79673</v>
      </c>
      <c r="W99" s="4">
        <f t="shared" si="23"/>
        <v>20</v>
      </c>
      <c r="X99" s="4">
        <f t="shared" si="24"/>
        <v>79544</v>
      </c>
      <c r="Y99" t="e" cm="1" vm="2">
        <f t="array" aca="1" ref="Y99" ca="1">HLOOKUP(E99+E99:E1098,F99,0)</f>
        <v>#VALUE!</v>
      </c>
      <c r="Z99" s="4">
        <f t="shared" si="25"/>
        <v>79544</v>
      </c>
    </row>
    <row r="100" spans="1:26" x14ac:dyDescent="0.3">
      <c r="A100" s="4">
        <v>1</v>
      </c>
      <c r="B100" t="s">
        <v>118</v>
      </c>
      <c r="C100">
        <v>30</v>
      </c>
      <c r="D100" t="s">
        <v>15</v>
      </c>
      <c r="E100" t="s">
        <v>16</v>
      </c>
      <c r="F100">
        <v>68222</v>
      </c>
      <c r="G100" s="2">
        <v>43381</v>
      </c>
      <c r="H100">
        <v>28120</v>
      </c>
      <c r="I100" t="s">
        <v>20</v>
      </c>
      <c r="J100">
        <v>58</v>
      </c>
      <c r="K100" t="str">
        <f t="shared" si="13"/>
        <v>Above 50,000</v>
      </c>
      <c r="L100" s="4" t="str" cm="1">
        <f t="array" ref="L100">_xlfn.IFS(J100&gt;=50,"Excellent",AND(J100&gt;=40,J100&lt;=49),"good",AND(J100&gt;=30,J100&lt;=39),"Average",J100&lt;30,"Poor")</f>
        <v>Excellent</v>
      </c>
      <c r="M100" s="4" t="str">
        <f t="shared" si="14"/>
        <v>False</v>
      </c>
      <c r="N100" s="4" t="str">
        <f t="shared" si="15"/>
        <v>True</v>
      </c>
      <c r="O100" s="4" t="str">
        <f t="shared" si="16"/>
        <v>Not From Marketing Department</v>
      </c>
      <c r="P100" s="4">
        <f>SUMIF(E100:$E$1001,"Sales",$F:$F)</f>
        <v>8886447</v>
      </c>
      <c r="Q100" s="4">
        <f t="shared" si="17"/>
        <v>7532860</v>
      </c>
      <c r="R100" s="4">
        <f t="shared" si="18"/>
        <v>180</v>
      </c>
      <c r="S100" s="4">
        <f t="shared" si="19"/>
        <v>97</v>
      </c>
      <c r="T100" s="4">
        <f t="shared" si="20"/>
        <v>55350.020304568527</v>
      </c>
      <c r="U100" s="4">
        <f t="shared" si="21"/>
        <v>25843.824817518249</v>
      </c>
      <c r="V100" s="4">
        <f t="shared" si="22"/>
        <v>79673</v>
      </c>
      <c r="W100" s="4">
        <f t="shared" si="23"/>
        <v>20</v>
      </c>
      <c r="X100" s="4">
        <f t="shared" si="24"/>
        <v>68222</v>
      </c>
      <c r="Y100" t="e" cm="1" vm="2">
        <f t="array" aca="1" ref="Y100" ca="1">HLOOKUP(E100+E100:E1099,F100,0)</f>
        <v>#VALUE!</v>
      </c>
      <c r="Z100" s="4">
        <f t="shared" si="25"/>
        <v>68222</v>
      </c>
    </row>
    <row r="101" spans="1:26" x14ac:dyDescent="0.3">
      <c r="A101" s="4">
        <v>1</v>
      </c>
      <c r="B101" t="s">
        <v>119</v>
      </c>
      <c r="C101">
        <v>32</v>
      </c>
      <c r="D101" t="s">
        <v>15</v>
      </c>
      <c r="E101" t="s">
        <v>16</v>
      </c>
      <c r="F101">
        <v>61909</v>
      </c>
      <c r="G101" s="2">
        <v>43382</v>
      </c>
      <c r="H101">
        <v>26429</v>
      </c>
      <c r="I101" t="s">
        <v>28</v>
      </c>
      <c r="J101">
        <v>35</v>
      </c>
      <c r="K101" t="str">
        <f t="shared" si="13"/>
        <v>Above 50,000</v>
      </c>
      <c r="L101" s="4" t="str" cm="1">
        <f t="array" ref="L101">_xlfn.IFS(J101&gt;=50,"Excellent",AND(J101&gt;=40,J101&lt;=49),"good",AND(J101&gt;=30,J101&lt;=39),"Average",J101&lt;30,"Poor")</f>
        <v>Average</v>
      </c>
      <c r="M101" s="4" t="str">
        <f t="shared" si="14"/>
        <v>False</v>
      </c>
      <c r="N101" s="4" t="str">
        <f t="shared" si="15"/>
        <v>True</v>
      </c>
      <c r="O101" s="4" t="str">
        <f t="shared" si="16"/>
        <v>Not From Marketing Department</v>
      </c>
      <c r="P101" s="4">
        <f>SUMIF(E101:$E$1001,"Sales",$F:$F)</f>
        <v>8756613</v>
      </c>
      <c r="Q101" s="4">
        <f t="shared" si="17"/>
        <v>7532860</v>
      </c>
      <c r="R101" s="4">
        <f t="shared" si="18"/>
        <v>180</v>
      </c>
      <c r="S101" s="4">
        <f t="shared" si="19"/>
        <v>97</v>
      </c>
      <c r="T101" s="4">
        <f t="shared" si="20"/>
        <v>55350.020304568527</v>
      </c>
      <c r="U101" s="4">
        <f t="shared" si="21"/>
        <v>25843.824817518249</v>
      </c>
      <c r="V101" s="4">
        <f t="shared" si="22"/>
        <v>79673</v>
      </c>
      <c r="W101" s="4">
        <f t="shared" si="23"/>
        <v>20</v>
      </c>
      <c r="X101" s="4">
        <f t="shared" si="24"/>
        <v>61909</v>
      </c>
      <c r="Y101" t="e" cm="1" vm="2">
        <f t="array" aca="1" ref="Y101" ca="1">HLOOKUP(E101+E101:E1100,F101,0)</f>
        <v>#VALUE!</v>
      </c>
      <c r="Z101" s="4">
        <f t="shared" si="25"/>
        <v>61909</v>
      </c>
    </row>
    <row r="102" spans="1:26" x14ac:dyDescent="0.3">
      <c r="A102" s="4">
        <v>1</v>
      </c>
      <c r="B102" t="s">
        <v>120</v>
      </c>
      <c r="C102">
        <v>48</v>
      </c>
      <c r="D102" t="s">
        <v>15</v>
      </c>
      <c r="E102" t="s">
        <v>12</v>
      </c>
      <c r="F102">
        <v>67645</v>
      </c>
      <c r="G102" s="2">
        <v>43383</v>
      </c>
      <c r="H102">
        <v>31064</v>
      </c>
      <c r="I102" t="s">
        <v>18</v>
      </c>
      <c r="J102">
        <v>26</v>
      </c>
      <c r="K102" t="str">
        <f t="shared" si="13"/>
        <v>Above 50,000</v>
      </c>
      <c r="L102" s="4" t="str" cm="1">
        <f t="array" ref="L102">_xlfn.IFS(J102&gt;=50,"Excellent",AND(J102&gt;=40,J102&lt;=49),"good",AND(J102&gt;=30,J102&lt;=39),"Average",J102&lt;30,"Poor")</f>
        <v>Poor</v>
      </c>
      <c r="M102" s="4" t="str">
        <f t="shared" si="14"/>
        <v>False</v>
      </c>
      <c r="N102" s="4" t="str">
        <f t="shared" si="15"/>
        <v>True</v>
      </c>
      <c r="O102" s="4" t="str">
        <f t="shared" si="16"/>
        <v xml:space="preserve"> from Marketing Department</v>
      </c>
      <c r="P102" s="4">
        <f>SUMIF(E102:$E$1001,"Sales",$F:$F)</f>
        <v>8999079</v>
      </c>
      <c r="Q102" s="4">
        <f t="shared" si="17"/>
        <v>7532860</v>
      </c>
      <c r="R102" s="4">
        <f t="shared" si="18"/>
        <v>180</v>
      </c>
      <c r="S102" s="4">
        <f t="shared" si="19"/>
        <v>97</v>
      </c>
      <c r="T102" s="4">
        <f t="shared" si="20"/>
        <v>55350.020304568527</v>
      </c>
      <c r="U102" s="4">
        <f t="shared" si="21"/>
        <v>25843.824817518249</v>
      </c>
      <c r="V102" s="4">
        <f t="shared" si="22"/>
        <v>79673</v>
      </c>
      <c r="W102" s="4">
        <f t="shared" si="23"/>
        <v>20</v>
      </c>
      <c r="X102" s="4">
        <f t="shared" si="24"/>
        <v>67645</v>
      </c>
      <c r="Y102" t="e" cm="1" vm="2">
        <f t="array" aca="1" ref="Y102" ca="1">HLOOKUP(E102+E102:E1101,F102,0)</f>
        <v>#VALUE!</v>
      </c>
      <c r="Z102" s="4">
        <f t="shared" si="25"/>
        <v>67645</v>
      </c>
    </row>
    <row r="103" spans="1:26" x14ac:dyDescent="0.3">
      <c r="A103" s="4">
        <v>1</v>
      </c>
      <c r="B103" t="s">
        <v>121</v>
      </c>
      <c r="C103">
        <v>50</v>
      </c>
      <c r="D103" t="s">
        <v>15</v>
      </c>
      <c r="E103" t="s">
        <v>27</v>
      </c>
      <c r="F103">
        <v>42020</v>
      </c>
      <c r="G103" s="2">
        <v>43384</v>
      </c>
      <c r="H103">
        <v>10743</v>
      </c>
      <c r="I103" t="s">
        <v>13</v>
      </c>
      <c r="J103">
        <v>46</v>
      </c>
      <c r="K103" t="str">
        <f t="shared" si="13"/>
        <v>Below 50,000</v>
      </c>
      <c r="L103" s="4" t="str" cm="1">
        <f t="array" ref="L103">_xlfn.IFS(J103&gt;=50,"Excellent",AND(J103&gt;=40,J103&lt;=49),"good",AND(J103&gt;=30,J103&lt;=39),"Average",J103&lt;30,"Poor")</f>
        <v>good</v>
      </c>
      <c r="M103" s="4" t="str">
        <f t="shared" si="14"/>
        <v>False</v>
      </c>
      <c r="N103" s="4" t="str">
        <f t="shared" si="15"/>
        <v>True</v>
      </c>
      <c r="O103" s="4" t="str">
        <f t="shared" si="16"/>
        <v>Not From Marketing Department</v>
      </c>
      <c r="P103" s="4">
        <f>SUMIF(E103:$E$1001,"Sales",$F:$F)</f>
        <v>8898125</v>
      </c>
      <c r="Q103" s="4">
        <f t="shared" si="17"/>
        <v>7532860</v>
      </c>
      <c r="R103" s="4">
        <f t="shared" si="18"/>
        <v>180</v>
      </c>
      <c r="S103" s="4">
        <f t="shared" si="19"/>
        <v>97</v>
      </c>
      <c r="T103" s="4">
        <f t="shared" si="20"/>
        <v>55350.020304568527</v>
      </c>
      <c r="U103" s="4">
        <f t="shared" si="21"/>
        <v>25843.824817518249</v>
      </c>
      <c r="V103" s="4">
        <f t="shared" si="22"/>
        <v>79673</v>
      </c>
      <c r="W103" s="4">
        <f t="shared" si="23"/>
        <v>20</v>
      </c>
      <c r="X103" s="4">
        <f t="shared" si="24"/>
        <v>42020</v>
      </c>
      <c r="Y103" t="e" cm="1" vm="2">
        <f t="array" aca="1" ref="Y103" ca="1">HLOOKUP(E103+E103:E1102,F103,0)</f>
        <v>#VALUE!</v>
      </c>
      <c r="Z103" s="4">
        <f t="shared" si="25"/>
        <v>42020</v>
      </c>
    </row>
    <row r="104" spans="1:26" x14ac:dyDescent="0.3">
      <c r="A104" s="4">
        <v>1</v>
      </c>
      <c r="B104" t="s">
        <v>122</v>
      </c>
      <c r="C104">
        <v>60</v>
      </c>
      <c r="D104" t="s">
        <v>11</v>
      </c>
      <c r="E104" t="s">
        <v>12</v>
      </c>
      <c r="F104">
        <v>71920</v>
      </c>
      <c r="G104" s="2">
        <v>43385</v>
      </c>
      <c r="H104">
        <v>27946</v>
      </c>
      <c r="I104" t="s">
        <v>13</v>
      </c>
      <c r="J104">
        <v>50</v>
      </c>
      <c r="K104" t="str">
        <f t="shared" si="13"/>
        <v>Above 50,000</v>
      </c>
      <c r="L104" s="4" t="str" cm="1">
        <f t="array" ref="L104">_xlfn.IFS(J104&gt;=50,"Excellent",AND(J104&gt;=40,J104&lt;=49),"good",AND(J104&gt;=30,J104&lt;=39),"Average",J104&lt;30,"Poor")</f>
        <v>Excellent</v>
      </c>
      <c r="M104" s="4" t="str">
        <f t="shared" si="14"/>
        <v>True</v>
      </c>
      <c r="N104" s="4" t="str">
        <f t="shared" si="15"/>
        <v>True</v>
      </c>
      <c r="O104" s="4" t="str">
        <f t="shared" si="16"/>
        <v xml:space="preserve"> from Marketing Department</v>
      </c>
      <c r="P104" s="4">
        <f>SUMIF(E104:$E$1001,"Sales",$F:$F)</f>
        <v>8674383</v>
      </c>
      <c r="Q104" s="4">
        <f t="shared" si="17"/>
        <v>7532860</v>
      </c>
      <c r="R104" s="4">
        <f t="shared" si="18"/>
        <v>180</v>
      </c>
      <c r="S104" s="4">
        <f t="shared" si="19"/>
        <v>97</v>
      </c>
      <c r="T104" s="4">
        <f t="shared" si="20"/>
        <v>55350.020304568527</v>
      </c>
      <c r="U104" s="4">
        <f t="shared" si="21"/>
        <v>25843.824817518249</v>
      </c>
      <c r="V104" s="4">
        <f t="shared" si="22"/>
        <v>79673</v>
      </c>
      <c r="W104" s="4">
        <f t="shared" si="23"/>
        <v>20</v>
      </c>
      <c r="X104" s="4">
        <f t="shared" si="24"/>
        <v>71920</v>
      </c>
      <c r="Y104" t="e" cm="1" vm="2">
        <f t="array" aca="1" ref="Y104" ca="1">HLOOKUP(E104+E104:E1103,F104,0)</f>
        <v>#VALUE!</v>
      </c>
      <c r="Z104" s="4">
        <f t="shared" si="25"/>
        <v>71920</v>
      </c>
    </row>
    <row r="105" spans="1:26" x14ac:dyDescent="0.3">
      <c r="A105" s="4">
        <v>1</v>
      </c>
      <c r="B105" t="s">
        <v>123</v>
      </c>
      <c r="C105">
        <v>35</v>
      </c>
      <c r="D105" t="s">
        <v>11</v>
      </c>
      <c r="E105" t="s">
        <v>12</v>
      </c>
      <c r="F105">
        <v>55166</v>
      </c>
      <c r="G105" s="2">
        <v>43386</v>
      </c>
      <c r="H105">
        <v>22868</v>
      </c>
      <c r="I105" t="s">
        <v>13</v>
      </c>
      <c r="J105">
        <v>37</v>
      </c>
      <c r="K105" t="str">
        <f t="shared" si="13"/>
        <v>Above 50,000</v>
      </c>
      <c r="L105" s="4" t="str" cm="1">
        <f t="array" ref="L105">_xlfn.IFS(J105&gt;=50,"Excellent",AND(J105&gt;=40,J105&lt;=49),"good",AND(J105&gt;=30,J105&lt;=39),"Average",J105&lt;30,"Poor")</f>
        <v>Average</v>
      </c>
      <c r="M105" s="4" t="str">
        <f t="shared" si="14"/>
        <v>True</v>
      </c>
      <c r="N105" s="4" t="str">
        <f t="shared" si="15"/>
        <v>False</v>
      </c>
      <c r="O105" s="4" t="str">
        <f t="shared" si="16"/>
        <v xml:space="preserve"> from Marketing Department</v>
      </c>
      <c r="P105" s="4">
        <f>SUMIF(E105:$E$1001,"Sales",$F:$F)</f>
        <v>8701397</v>
      </c>
      <c r="Q105" s="4">
        <f t="shared" si="17"/>
        <v>7532860</v>
      </c>
      <c r="R105" s="4">
        <f t="shared" si="18"/>
        <v>180</v>
      </c>
      <c r="S105" s="4">
        <f t="shared" si="19"/>
        <v>97</v>
      </c>
      <c r="T105" s="4">
        <f t="shared" si="20"/>
        <v>55350.020304568527</v>
      </c>
      <c r="U105" s="4">
        <f t="shared" si="21"/>
        <v>25843.824817518249</v>
      </c>
      <c r="V105" s="4">
        <f t="shared" si="22"/>
        <v>79673</v>
      </c>
      <c r="W105" s="4">
        <f t="shared" si="23"/>
        <v>20</v>
      </c>
      <c r="X105" s="4">
        <f t="shared" si="24"/>
        <v>55166</v>
      </c>
      <c r="Y105" t="e" cm="1" vm="2">
        <f t="array" aca="1" ref="Y105" ca="1">HLOOKUP(E105+E105:E1104,F105,0)</f>
        <v>#VALUE!</v>
      </c>
      <c r="Z105" s="4">
        <f t="shared" si="25"/>
        <v>55166</v>
      </c>
    </row>
    <row r="106" spans="1:26" x14ac:dyDescent="0.3">
      <c r="A106" s="4">
        <v>1</v>
      </c>
      <c r="B106" t="s">
        <v>124</v>
      </c>
      <c r="C106">
        <v>37</v>
      </c>
      <c r="D106" t="s">
        <v>15</v>
      </c>
      <c r="E106" t="s">
        <v>22</v>
      </c>
      <c r="F106">
        <v>74174</v>
      </c>
      <c r="G106" s="2">
        <v>43387</v>
      </c>
      <c r="H106">
        <v>26475</v>
      </c>
      <c r="I106" t="s">
        <v>13</v>
      </c>
      <c r="J106">
        <v>45</v>
      </c>
      <c r="K106" t="str">
        <f t="shared" si="13"/>
        <v>Above 50,000</v>
      </c>
      <c r="L106" s="4" t="str" cm="1">
        <f t="array" ref="L106">_xlfn.IFS(J106&gt;=50,"Excellent",AND(J106&gt;=40,J106&lt;=49),"good",AND(J106&gt;=30,J106&lt;=39),"Average",J106&lt;30,"Poor")</f>
        <v>good</v>
      </c>
      <c r="M106" s="4" t="str">
        <f t="shared" si="14"/>
        <v>True</v>
      </c>
      <c r="N106" s="4" t="str">
        <f t="shared" si="15"/>
        <v>True</v>
      </c>
      <c r="O106" s="4" t="str">
        <f t="shared" si="16"/>
        <v>Not From Marketing Department</v>
      </c>
      <c r="P106" s="4">
        <f>SUMIF(E106:$E$1001,"Sales",$F:$F)</f>
        <v>9174842</v>
      </c>
      <c r="Q106" s="4">
        <f t="shared" si="17"/>
        <v>7532860</v>
      </c>
      <c r="R106" s="4">
        <f t="shared" si="18"/>
        <v>180</v>
      </c>
      <c r="S106" s="4">
        <f t="shared" si="19"/>
        <v>97</v>
      </c>
      <c r="T106" s="4">
        <f t="shared" si="20"/>
        <v>55350.020304568527</v>
      </c>
      <c r="U106" s="4">
        <f t="shared" si="21"/>
        <v>25843.824817518249</v>
      </c>
      <c r="V106" s="4">
        <f t="shared" si="22"/>
        <v>79673</v>
      </c>
      <c r="W106" s="4">
        <f t="shared" si="23"/>
        <v>20</v>
      </c>
      <c r="X106" s="4">
        <f t="shared" si="24"/>
        <v>74174</v>
      </c>
      <c r="Y106" t="e" cm="1" vm="2">
        <f t="array" aca="1" ref="Y106" ca="1">HLOOKUP(E106+E106:E1105,F106,0)</f>
        <v>#VALUE!</v>
      </c>
      <c r="Z106" s="4">
        <f t="shared" si="25"/>
        <v>74174</v>
      </c>
    </row>
    <row r="107" spans="1:26" x14ac:dyDescent="0.3">
      <c r="A107" s="4">
        <v>1</v>
      </c>
      <c r="B107" t="s">
        <v>125</v>
      </c>
      <c r="C107">
        <v>32</v>
      </c>
      <c r="D107" t="s">
        <v>11</v>
      </c>
      <c r="E107" t="s">
        <v>27</v>
      </c>
      <c r="F107">
        <v>47445</v>
      </c>
      <c r="G107" s="2">
        <v>43388</v>
      </c>
      <c r="H107">
        <v>31648</v>
      </c>
      <c r="I107" t="s">
        <v>28</v>
      </c>
      <c r="J107">
        <v>57</v>
      </c>
      <c r="K107" t="str">
        <f t="shared" si="13"/>
        <v>Below 50,000</v>
      </c>
      <c r="L107" s="4" t="str" cm="1">
        <f t="array" ref="L107">_xlfn.IFS(J107&gt;=50,"Excellent",AND(J107&gt;=40,J107&lt;=49),"good",AND(J107&gt;=30,J107&lt;=39),"Average",J107&lt;30,"Poor")</f>
        <v>Excellent</v>
      </c>
      <c r="M107" s="4" t="str">
        <f t="shared" si="14"/>
        <v>False</v>
      </c>
      <c r="N107" s="4" t="str">
        <f t="shared" si="15"/>
        <v>True</v>
      </c>
      <c r="O107" s="4" t="str">
        <f t="shared" si="16"/>
        <v>Not From Marketing Department</v>
      </c>
      <c r="P107" s="4">
        <f>SUMIF(E107:$E$1001,"Sales",$F:$F)</f>
        <v>8815662</v>
      </c>
      <c r="Q107" s="4">
        <f t="shared" si="17"/>
        <v>7532860</v>
      </c>
      <c r="R107" s="4">
        <f t="shared" si="18"/>
        <v>180</v>
      </c>
      <c r="S107" s="4">
        <f t="shared" si="19"/>
        <v>97</v>
      </c>
      <c r="T107" s="4">
        <f t="shared" si="20"/>
        <v>55350.020304568527</v>
      </c>
      <c r="U107" s="4">
        <f t="shared" si="21"/>
        <v>25843.824817518249</v>
      </c>
      <c r="V107" s="4">
        <f t="shared" si="22"/>
        <v>79673</v>
      </c>
      <c r="W107" s="4">
        <f t="shared" si="23"/>
        <v>20</v>
      </c>
      <c r="X107" s="4">
        <f t="shared" si="24"/>
        <v>47445</v>
      </c>
      <c r="Y107" t="e" cm="1" vm="2">
        <f t="array" aca="1" ref="Y107" ca="1">HLOOKUP(E107+E107:E1106,F107,0)</f>
        <v>#VALUE!</v>
      </c>
      <c r="Z107" s="4">
        <f t="shared" si="25"/>
        <v>47445</v>
      </c>
    </row>
    <row r="108" spans="1:26" x14ac:dyDescent="0.3">
      <c r="A108" s="4">
        <v>1</v>
      </c>
      <c r="B108" t="s">
        <v>126</v>
      </c>
      <c r="C108">
        <v>45</v>
      </c>
      <c r="D108" t="s">
        <v>11</v>
      </c>
      <c r="E108" t="s">
        <v>16</v>
      </c>
      <c r="F108">
        <v>71965</v>
      </c>
      <c r="G108" s="2">
        <v>43389</v>
      </c>
      <c r="H108">
        <v>36062</v>
      </c>
      <c r="I108" t="s">
        <v>18</v>
      </c>
      <c r="J108">
        <v>22</v>
      </c>
      <c r="K108" t="str">
        <f t="shared" si="13"/>
        <v>Above 50,000</v>
      </c>
      <c r="L108" s="4" t="str" cm="1">
        <f t="array" ref="L108">_xlfn.IFS(J108&gt;=50,"Excellent",AND(J108&gt;=40,J108&lt;=49),"good",AND(J108&gt;=30,J108&lt;=39),"Average",J108&lt;30,"Poor")</f>
        <v>Poor</v>
      </c>
      <c r="M108" s="4" t="str">
        <f t="shared" si="14"/>
        <v>False</v>
      </c>
      <c r="N108" s="4" t="str">
        <f t="shared" si="15"/>
        <v>True</v>
      </c>
      <c r="O108" s="4" t="str">
        <f t="shared" si="16"/>
        <v>Not From Marketing Department</v>
      </c>
      <c r="P108" s="4">
        <f>SUMIF(E108:$E$1001,"Sales",$F:$F)</f>
        <v>9075247</v>
      </c>
      <c r="Q108" s="4">
        <f t="shared" si="17"/>
        <v>7532860</v>
      </c>
      <c r="R108" s="4">
        <f t="shared" si="18"/>
        <v>180</v>
      </c>
      <c r="S108" s="4">
        <f t="shared" si="19"/>
        <v>97</v>
      </c>
      <c r="T108" s="4">
        <f t="shared" si="20"/>
        <v>55350.020304568527</v>
      </c>
      <c r="U108" s="4">
        <f t="shared" si="21"/>
        <v>25843.824817518249</v>
      </c>
      <c r="V108" s="4">
        <f t="shared" si="22"/>
        <v>79673</v>
      </c>
      <c r="W108" s="4">
        <f t="shared" si="23"/>
        <v>20</v>
      </c>
      <c r="X108" s="4">
        <f t="shared" si="24"/>
        <v>71965</v>
      </c>
      <c r="Y108" t="e" cm="1" vm="2">
        <f t="array" aca="1" ref="Y108" ca="1">HLOOKUP(E108+E108:E1107,F108,0)</f>
        <v>#VALUE!</v>
      </c>
      <c r="Z108" s="4">
        <f t="shared" si="25"/>
        <v>71965</v>
      </c>
    </row>
    <row r="109" spans="1:26" x14ac:dyDescent="0.3">
      <c r="A109" s="4">
        <v>1</v>
      </c>
      <c r="B109" t="s">
        <v>127</v>
      </c>
      <c r="C109">
        <v>56</v>
      </c>
      <c r="D109" t="s">
        <v>11</v>
      </c>
      <c r="E109" t="s">
        <v>16</v>
      </c>
      <c r="F109">
        <v>79254</v>
      </c>
      <c r="G109" s="2">
        <v>43390</v>
      </c>
      <c r="H109">
        <v>24919</v>
      </c>
      <c r="I109" t="s">
        <v>20</v>
      </c>
      <c r="J109">
        <v>57</v>
      </c>
      <c r="K109" t="str">
        <f t="shared" si="13"/>
        <v>Above 50,000</v>
      </c>
      <c r="L109" s="4" t="str" cm="1">
        <f t="array" ref="L109">_xlfn.IFS(J109&gt;=50,"Excellent",AND(J109&gt;=40,J109&lt;=49),"good",AND(J109&gt;=30,J109&lt;=39),"Average",J109&lt;30,"Poor")</f>
        <v>Excellent</v>
      </c>
      <c r="M109" s="4" t="str">
        <f t="shared" si="14"/>
        <v>False</v>
      </c>
      <c r="N109" s="4" t="str">
        <f t="shared" si="15"/>
        <v>True</v>
      </c>
      <c r="O109" s="4" t="str">
        <f t="shared" si="16"/>
        <v>Not From Marketing Department</v>
      </c>
      <c r="P109" s="4">
        <f>SUMIF(E109:$E$1001,"Sales",$F:$F)</f>
        <v>8937998</v>
      </c>
      <c r="Q109" s="4">
        <f t="shared" si="17"/>
        <v>7532860</v>
      </c>
      <c r="R109" s="4">
        <f t="shared" si="18"/>
        <v>180</v>
      </c>
      <c r="S109" s="4">
        <f t="shared" si="19"/>
        <v>97</v>
      </c>
      <c r="T109" s="4">
        <f t="shared" si="20"/>
        <v>55350.020304568527</v>
      </c>
      <c r="U109" s="4">
        <f t="shared" si="21"/>
        <v>25843.824817518249</v>
      </c>
      <c r="V109" s="4">
        <f t="shared" si="22"/>
        <v>79673</v>
      </c>
      <c r="W109" s="4">
        <f t="shared" si="23"/>
        <v>20</v>
      </c>
      <c r="X109" s="4">
        <f t="shared" si="24"/>
        <v>79254</v>
      </c>
      <c r="Y109" t="e" cm="1" vm="2">
        <f t="array" aca="1" ref="Y109" ca="1">HLOOKUP(E109+E109:E1108,F109,0)</f>
        <v>#VALUE!</v>
      </c>
      <c r="Z109" s="4">
        <f t="shared" si="25"/>
        <v>79254</v>
      </c>
    </row>
    <row r="110" spans="1:26" x14ac:dyDescent="0.3">
      <c r="A110" s="4">
        <v>1</v>
      </c>
      <c r="B110" t="s">
        <v>128</v>
      </c>
      <c r="C110">
        <v>38</v>
      </c>
      <c r="D110" t="s">
        <v>11</v>
      </c>
      <c r="E110" t="s">
        <v>16</v>
      </c>
      <c r="F110">
        <v>36021</v>
      </c>
      <c r="G110" s="2">
        <v>43391</v>
      </c>
      <c r="H110">
        <v>38621</v>
      </c>
      <c r="I110" t="s">
        <v>28</v>
      </c>
      <c r="J110">
        <v>40</v>
      </c>
      <c r="K110" t="str">
        <f t="shared" si="13"/>
        <v>Below 50,000</v>
      </c>
      <c r="L110" s="4" t="str" cm="1">
        <f t="array" ref="L110">_xlfn.IFS(J110&gt;=50,"Excellent",AND(J110&gt;=40,J110&lt;=49),"good",AND(J110&gt;=30,J110&lt;=39),"Average",J110&lt;30,"Poor")</f>
        <v>good</v>
      </c>
      <c r="M110" s="4" t="str">
        <f t="shared" si="14"/>
        <v>False</v>
      </c>
      <c r="N110" s="4" t="str">
        <f t="shared" si="15"/>
        <v>False</v>
      </c>
      <c r="O110" s="4" t="str">
        <f t="shared" si="16"/>
        <v>Not From Marketing Department</v>
      </c>
      <c r="P110" s="4">
        <f>SUMIF(E110:$E$1001,"Sales",$F:$F)</f>
        <v>8777081</v>
      </c>
      <c r="Q110" s="4">
        <f t="shared" si="17"/>
        <v>7532860</v>
      </c>
      <c r="R110" s="4">
        <f t="shared" si="18"/>
        <v>180</v>
      </c>
      <c r="S110" s="4">
        <f t="shared" si="19"/>
        <v>97</v>
      </c>
      <c r="T110" s="4">
        <f t="shared" si="20"/>
        <v>55350.020304568527</v>
      </c>
      <c r="U110" s="4">
        <f t="shared" si="21"/>
        <v>25843.824817518249</v>
      </c>
      <c r="V110" s="4">
        <f t="shared" si="22"/>
        <v>79673</v>
      </c>
      <c r="W110" s="4">
        <f t="shared" si="23"/>
        <v>20</v>
      </c>
      <c r="X110" s="4">
        <f t="shared" si="24"/>
        <v>36021</v>
      </c>
      <c r="Y110" t="e" cm="1" vm="2">
        <f t="array" aca="1" ref="Y110" ca="1">HLOOKUP(E110+E110:E1109,F110,0)</f>
        <v>#VALUE!</v>
      </c>
      <c r="Z110" s="4">
        <f t="shared" si="25"/>
        <v>36021</v>
      </c>
    </row>
    <row r="111" spans="1:26" x14ac:dyDescent="0.3">
      <c r="A111" s="4">
        <v>1</v>
      </c>
      <c r="B111" t="s">
        <v>129</v>
      </c>
      <c r="C111">
        <v>33</v>
      </c>
      <c r="D111" t="s">
        <v>11</v>
      </c>
      <c r="E111" t="s">
        <v>12</v>
      </c>
      <c r="F111">
        <v>37243</v>
      </c>
      <c r="G111" s="2">
        <v>43392</v>
      </c>
      <c r="H111">
        <v>28425</v>
      </c>
      <c r="I111" t="s">
        <v>28</v>
      </c>
      <c r="J111">
        <v>27</v>
      </c>
      <c r="K111" t="str">
        <f t="shared" si="13"/>
        <v>Below 50,000</v>
      </c>
      <c r="L111" s="4" t="str" cm="1">
        <f t="array" ref="L111">_xlfn.IFS(J111&gt;=50,"Excellent",AND(J111&gt;=40,J111&lt;=49),"good",AND(J111&gt;=30,J111&lt;=39),"Average",J111&lt;30,"Poor")</f>
        <v>Poor</v>
      </c>
      <c r="M111" s="4" t="str">
        <f t="shared" si="14"/>
        <v>False</v>
      </c>
      <c r="N111" s="4" t="str">
        <f t="shared" si="15"/>
        <v>False</v>
      </c>
      <c r="O111" s="4" t="str">
        <f t="shared" si="16"/>
        <v xml:space="preserve"> from Marketing Department</v>
      </c>
      <c r="P111" s="4">
        <f>SUMIF(E111:$E$1001,"Sales",$F:$F)</f>
        <v>9035395</v>
      </c>
      <c r="Q111" s="4">
        <f t="shared" si="17"/>
        <v>7532860</v>
      </c>
      <c r="R111" s="4">
        <f t="shared" si="18"/>
        <v>180</v>
      </c>
      <c r="S111" s="4">
        <f t="shared" si="19"/>
        <v>97</v>
      </c>
      <c r="T111" s="4">
        <f t="shared" si="20"/>
        <v>55350.020304568527</v>
      </c>
      <c r="U111" s="4">
        <f t="shared" si="21"/>
        <v>25843.824817518249</v>
      </c>
      <c r="V111" s="4">
        <f t="shared" si="22"/>
        <v>79673</v>
      </c>
      <c r="W111" s="4">
        <f t="shared" si="23"/>
        <v>20</v>
      </c>
      <c r="X111" s="4">
        <f t="shared" si="24"/>
        <v>37243</v>
      </c>
      <c r="Y111" t="e" cm="1" vm="2">
        <f t="array" aca="1" ref="Y111" ca="1">HLOOKUP(E111+E111:E1110,F111,0)</f>
        <v>#VALUE!</v>
      </c>
      <c r="Z111" s="4">
        <f t="shared" si="25"/>
        <v>37243</v>
      </c>
    </row>
    <row r="112" spans="1:26" x14ac:dyDescent="0.3">
      <c r="A112" s="4">
        <v>1</v>
      </c>
      <c r="B112" t="s">
        <v>130</v>
      </c>
      <c r="C112">
        <v>39</v>
      </c>
      <c r="D112" t="s">
        <v>15</v>
      </c>
      <c r="E112" t="s">
        <v>7</v>
      </c>
      <c r="F112">
        <v>44984</v>
      </c>
      <c r="G112" s="2">
        <v>43393</v>
      </c>
      <c r="H112">
        <v>30705</v>
      </c>
      <c r="I112" t="s">
        <v>18</v>
      </c>
      <c r="J112">
        <v>59</v>
      </c>
      <c r="K112" t="str">
        <f t="shared" si="13"/>
        <v>Below 50,000</v>
      </c>
      <c r="L112" s="4" t="str" cm="1">
        <f t="array" ref="L112">_xlfn.IFS(J112&gt;=50,"Excellent",AND(J112&gt;=40,J112&lt;=49),"good",AND(J112&gt;=30,J112&lt;=39),"Average",J112&lt;30,"Poor")</f>
        <v>Excellent</v>
      </c>
      <c r="M112" s="4" t="str">
        <f t="shared" si="14"/>
        <v>False</v>
      </c>
      <c r="N112" s="4" t="str">
        <f t="shared" si="15"/>
        <v>False</v>
      </c>
      <c r="O112" s="4" t="str">
        <f t="shared" si="16"/>
        <v>Not From Marketing Department</v>
      </c>
      <c r="P112" s="4">
        <f>SUMIF(E112:$E$1001,"Sales",$F:$F)</f>
        <v>8644415</v>
      </c>
      <c r="Q112" s="4">
        <f t="shared" si="17"/>
        <v>7532860</v>
      </c>
      <c r="R112" s="4">
        <f t="shared" si="18"/>
        <v>180</v>
      </c>
      <c r="S112" s="4">
        <f t="shared" si="19"/>
        <v>97</v>
      </c>
      <c r="T112" s="4">
        <f t="shared" si="20"/>
        <v>55350.020304568527</v>
      </c>
      <c r="U112" s="4">
        <f t="shared" si="21"/>
        <v>25843.824817518249</v>
      </c>
      <c r="V112" s="4">
        <f t="shared" si="22"/>
        <v>79673</v>
      </c>
      <c r="W112" s="4">
        <f t="shared" si="23"/>
        <v>20</v>
      </c>
      <c r="X112" s="4">
        <f t="shared" si="24"/>
        <v>44984</v>
      </c>
      <c r="Y112" t="e" cm="1" vm="2">
        <f t="array" aca="1" ref="Y112" ca="1">HLOOKUP(E112+E112:E1111,F112,0)</f>
        <v>#VALUE!</v>
      </c>
      <c r="Z112" s="4">
        <f t="shared" si="25"/>
        <v>44984</v>
      </c>
    </row>
    <row r="113" spans="1:26" x14ac:dyDescent="0.3">
      <c r="A113" s="4">
        <v>1</v>
      </c>
      <c r="B113" t="s">
        <v>131</v>
      </c>
      <c r="C113">
        <v>28</v>
      </c>
      <c r="D113" t="s">
        <v>11</v>
      </c>
      <c r="E113" t="s">
        <v>16</v>
      </c>
      <c r="F113">
        <v>68902</v>
      </c>
      <c r="G113" s="2">
        <v>43394</v>
      </c>
      <c r="H113">
        <v>26425</v>
      </c>
      <c r="I113" t="s">
        <v>20</v>
      </c>
      <c r="J113">
        <v>29</v>
      </c>
      <c r="K113" t="str">
        <f t="shared" si="13"/>
        <v>Above 50,000</v>
      </c>
      <c r="L113" s="4" t="str" cm="1">
        <f t="array" ref="L113">_xlfn.IFS(J113&gt;=50,"Excellent",AND(J113&gt;=40,J113&lt;=49),"good",AND(J113&gt;=30,J113&lt;=39),"Average",J113&lt;30,"Poor")</f>
        <v>Poor</v>
      </c>
      <c r="M113" s="4" t="str">
        <f t="shared" si="14"/>
        <v>False</v>
      </c>
      <c r="N113" s="4" t="str">
        <f t="shared" si="15"/>
        <v>True</v>
      </c>
      <c r="O113" s="4" t="str">
        <f t="shared" si="16"/>
        <v>Not From Marketing Department</v>
      </c>
      <c r="P113" s="4">
        <f>SUMIF(E113:$E$1001,"Sales",$F:$F)</f>
        <v>8818013</v>
      </c>
      <c r="Q113" s="4">
        <f t="shared" si="17"/>
        <v>7532860</v>
      </c>
      <c r="R113" s="4">
        <f t="shared" si="18"/>
        <v>180</v>
      </c>
      <c r="S113" s="4">
        <f t="shared" si="19"/>
        <v>97</v>
      </c>
      <c r="T113" s="4">
        <f t="shared" si="20"/>
        <v>55350.020304568527</v>
      </c>
      <c r="U113" s="4">
        <f t="shared" si="21"/>
        <v>25843.824817518249</v>
      </c>
      <c r="V113" s="4">
        <f t="shared" si="22"/>
        <v>79673</v>
      </c>
      <c r="W113" s="4">
        <f t="shared" si="23"/>
        <v>20</v>
      </c>
      <c r="X113" s="4">
        <f t="shared" si="24"/>
        <v>68902</v>
      </c>
      <c r="Y113" t="e" cm="1" vm="2">
        <f t="array" aca="1" ref="Y113" ca="1">HLOOKUP(E113+E113:E1112,F113,0)</f>
        <v>#VALUE!</v>
      </c>
      <c r="Z113" s="4">
        <f t="shared" si="25"/>
        <v>68902</v>
      </c>
    </row>
    <row r="114" spans="1:26" x14ac:dyDescent="0.3">
      <c r="A114" s="4">
        <v>1</v>
      </c>
      <c r="B114" t="s">
        <v>132</v>
      </c>
      <c r="C114">
        <v>34</v>
      </c>
      <c r="D114" t="s">
        <v>15</v>
      </c>
      <c r="E114" t="s">
        <v>7</v>
      </c>
      <c r="F114">
        <v>30871</v>
      </c>
      <c r="G114" s="2">
        <v>43395</v>
      </c>
      <c r="H114">
        <v>12024</v>
      </c>
      <c r="I114" t="s">
        <v>18</v>
      </c>
      <c r="J114">
        <v>50</v>
      </c>
      <c r="K114" t="str">
        <f t="shared" si="13"/>
        <v>Below 50,000</v>
      </c>
      <c r="L114" s="4" t="str" cm="1">
        <f t="array" ref="L114">_xlfn.IFS(J114&gt;=50,"Excellent",AND(J114&gt;=40,J114&lt;=49),"good",AND(J114&gt;=30,J114&lt;=39),"Average",J114&lt;30,"Poor")</f>
        <v>Excellent</v>
      </c>
      <c r="M114" s="4" t="str">
        <f t="shared" si="14"/>
        <v>False</v>
      </c>
      <c r="N114" s="4" t="str">
        <f t="shared" si="15"/>
        <v>False</v>
      </c>
      <c r="O114" s="4" t="str">
        <f t="shared" si="16"/>
        <v>Not From Marketing Department</v>
      </c>
      <c r="P114" s="4">
        <f>SUMIF(E114:$E$1001,"Sales",$F:$F)</f>
        <v>8899988</v>
      </c>
      <c r="Q114" s="4">
        <f t="shared" si="17"/>
        <v>7532860</v>
      </c>
      <c r="R114" s="4">
        <f t="shared" si="18"/>
        <v>180</v>
      </c>
      <c r="S114" s="4">
        <f t="shared" si="19"/>
        <v>97</v>
      </c>
      <c r="T114" s="4">
        <f t="shared" si="20"/>
        <v>55350.020304568527</v>
      </c>
      <c r="U114" s="4">
        <f t="shared" si="21"/>
        <v>25843.824817518249</v>
      </c>
      <c r="V114" s="4">
        <f t="shared" si="22"/>
        <v>79673</v>
      </c>
      <c r="W114" s="4">
        <f t="shared" si="23"/>
        <v>20</v>
      </c>
      <c r="X114" s="4">
        <f t="shared" si="24"/>
        <v>30871</v>
      </c>
      <c r="Y114" t="e" cm="1" vm="2">
        <f t="array" aca="1" ref="Y114" ca="1">HLOOKUP(E114+E114:E1113,F114,0)</f>
        <v>#VALUE!</v>
      </c>
      <c r="Z114" s="4">
        <f t="shared" si="25"/>
        <v>30871</v>
      </c>
    </row>
    <row r="115" spans="1:26" x14ac:dyDescent="0.3">
      <c r="A115" s="4">
        <v>1</v>
      </c>
      <c r="B115" t="s">
        <v>133</v>
      </c>
      <c r="C115">
        <v>32</v>
      </c>
      <c r="D115" t="s">
        <v>11</v>
      </c>
      <c r="E115" t="s">
        <v>22</v>
      </c>
      <c r="F115">
        <v>55776</v>
      </c>
      <c r="G115" s="2">
        <v>43396</v>
      </c>
      <c r="H115">
        <v>30358</v>
      </c>
      <c r="I115" t="s">
        <v>28</v>
      </c>
      <c r="J115">
        <v>54</v>
      </c>
      <c r="K115" t="str">
        <f t="shared" si="13"/>
        <v>Above 50,000</v>
      </c>
      <c r="L115" s="4" t="str" cm="1">
        <f t="array" ref="L115">_xlfn.IFS(J115&gt;=50,"Excellent",AND(J115&gt;=40,J115&lt;=49),"good",AND(J115&gt;=30,J115&lt;=39),"Average",J115&lt;30,"Poor")</f>
        <v>Excellent</v>
      </c>
      <c r="M115" s="4" t="str">
        <f t="shared" si="14"/>
        <v>False</v>
      </c>
      <c r="N115" s="4" t="str">
        <f t="shared" si="15"/>
        <v>False</v>
      </c>
      <c r="O115" s="4" t="str">
        <f t="shared" si="16"/>
        <v>Not From Marketing Department</v>
      </c>
      <c r="P115" s="4">
        <f>SUMIF(E115:$E$1001,"Sales",$F:$F)</f>
        <v>8936888</v>
      </c>
      <c r="Q115" s="4">
        <f t="shared" si="17"/>
        <v>7532860</v>
      </c>
      <c r="R115" s="4">
        <f t="shared" si="18"/>
        <v>180</v>
      </c>
      <c r="S115" s="4">
        <f t="shared" si="19"/>
        <v>97</v>
      </c>
      <c r="T115" s="4">
        <f t="shared" si="20"/>
        <v>55350.020304568527</v>
      </c>
      <c r="U115" s="4">
        <f t="shared" si="21"/>
        <v>25843.824817518249</v>
      </c>
      <c r="V115" s="4">
        <f t="shared" si="22"/>
        <v>79673</v>
      </c>
      <c r="W115" s="4">
        <f t="shared" si="23"/>
        <v>20</v>
      </c>
      <c r="X115" s="4">
        <f t="shared" si="24"/>
        <v>55776</v>
      </c>
      <c r="Y115" t="e" cm="1" vm="2">
        <f t="array" aca="1" ref="Y115" ca="1">HLOOKUP(E115+E115:E1114,F115,0)</f>
        <v>#VALUE!</v>
      </c>
      <c r="Z115" s="4">
        <f t="shared" si="25"/>
        <v>55776</v>
      </c>
    </row>
    <row r="116" spans="1:26" x14ac:dyDescent="0.3">
      <c r="A116" s="4">
        <v>1</v>
      </c>
      <c r="B116" t="s">
        <v>134</v>
      </c>
      <c r="C116">
        <v>40</v>
      </c>
      <c r="D116" t="s">
        <v>15</v>
      </c>
      <c r="E116" t="s">
        <v>7</v>
      </c>
      <c r="F116">
        <v>72142</v>
      </c>
      <c r="G116" s="2">
        <v>43397</v>
      </c>
      <c r="H116">
        <v>15838</v>
      </c>
      <c r="I116" t="s">
        <v>20</v>
      </c>
      <c r="J116">
        <v>34</v>
      </c>
      <c r="K116" t="str">
        <f t="shared" si="13"/>
        <v>Above 50,000</v>
      </c>
      <c r="L116" s="4" t="str" cm="1">
        <f t="array" ref="L116">_xlfn.IFS(J116&gt;=50,"Excellent",AND(J116&gt;=40,J116&lt;=49),"good",AND(J116&gt;=30,J116&lt;=39),"Average",J116&lt;30,"Poor")</f>
        <v>Average</v>
      </c>
      <c r="M116" s="4" t="str">
        <f t="shared" si="14"/>
        <v>False</v>
      </c>
      <c r="N116" s="4" t="str">
        <f t="shared" si="15"/>
        <v>True</v>
      </c>
      <c r="O116" s="4" t="str">
        <f t="shared" si="16"/>
        <v>Not From Marketing Department</v>
      </c>
      <c r="P116" s="4">
        <f>SUMIF(E116:$E$1001,"Sales",$F:$F)</f>
        <v>8974632</v>
      </c>
      <c r="Q116" s="4">
        <f t="shared" si="17"/>
        <v>7532860</v>
      </c>
      <c r="R116" s="4">
        <f t="shared" si="18"/>
        <v>180</v>
      </c>
      <c r="S116" s="4">
        <f t="shared" si="19"/>
        <v>97</v>
      </c>
      <c r="T116" s="4">
        <f t="shared" si="20"/>
        <v>55350.020304568527</v>
      </c>
      <c r="U116" s="4">
        <f t="shared" si="21"/>
        <v>25843.824817518249</v>
      </c>
      <c r="V116" s="4">
        <f t="shared" si="22"/>
        <v>79673</v>
      </c>
      <c r="W116" s="4">
        <f t="shared" si="23"/>
        <v>20</v>
      </c>
      <c r="X116" s="4">
        <f t="shared" si="24"/>
        <v>72142</v>
      </c>
      <c r="Y116" t="e" cm="1" vm="2">
        <f t="array" aca="1" ref="Y116" ca="1">HLOOKUP(E116+E116:E1115,F116,0)</f>
        <v>#VALUE!</v>
      </c>
      <c r="Z116" s="4">
        <f t="shared" si="25"/>
        <v>72142</v>
      </c>
    </row>
    <row r="117" spans="1:26" x14ac:dyDescent="0.3">
      <c r="A117" s="4">
        <v>1</v>
      </c>
      <c r="B117" t="s">
        <v>135</v>
      </c>
      <c r="C117">
        <v>20</v>
      </c>
      <c r="D117" t="s">
        <v>15</v>
      </c>
      <c r="E117" t="s">
        <v>16</v>
      </c>
      <c r="F117">
        <v>77669</v>
      </c>
      <c r="G117" s="2">
        <v>43398</v>
      </c>
      <c r="H117">
        <v>25587</v>
      </c>
      <c r="I117" t="s">
        <v>20</v>
      </c>
      <c r="J117">
        <v>41</v>
      </c>
      <c r="K117" t="str">
        <f t="shared" si="13"/>
        <v>Above 50,000</v>
      </c>
      <c r="L117" s="4" t="str" cm="1">
        <f t="array" ref="L117">_xlfn.IFS(J117&gt;=50,"Excellent",AND(J117&gt;=40,J117&lt;=49),"good",AND(J117&gt;=30,J117&lt;=39),"Average",J117&lt;30,"Poor")</f>
        <v>good</v>
      </c>
      <c r="M117" s="4" t="str">
        <f t="shared" si="14"/>
        <v>False</v>
      </c>
      <c r="N117" s="4" t="str">
        <f t="shared" si="15"/>
        <v>True</v>
      </c>
      <c r="O117" s="4" t="str">
        <f t="shared" si="16"/>
        <v>Not From Marketing Department</v>
      </c>
      <c r="P117" s="4">
        <f>SUMIF(E117:$E$1001,"Sales",$F:$F)</f>
        <v>8596703</v>
      </c>
      <c r="Q117" s="4">
        <f t="shared" si="17"/>
        <v>7532860</v>
      </c>
      <c r="R117" s="4">
        <f t="shared" si="18"/>
        <v>180</v>
      </c>
      <c r="S117" s="4">
        <f t="shared" si="19"/>
        <v>97</v>
      </c>
      <c r="T117" s="4">
        <f t="shared" si="20"/>
        <v>55350.020304568527</v>
      </c>
      <c r="U117" s="4">
        <f t="shared" si="21"/>
        <v>25843.824817518249</v>
      </c>
      <c r="V117" s="4">
        <f t="shared" si="22"/>
        <v>79673</v>
      </c>
      <c r="W117" s="4">
        <f t="shared" si="23"/>
        <v>20</v>
      </c>
      <c r="X117" s="4">
        <f t="shared" si="24"/>
        <v>77669</v>
      </c>
      <c r="Y117" t="e" cm="1" vm="2">
        <f t="array" aca="1" ref="Y117" ca="1">HLOOKUP(E117+E117:E1116,F117,0)</f>
        <v>#VALUE!</v>
      </c>
      <c r="Z117" s="4">
        <f t="shared" si="25"/>
        <v>77669</v>
      </c>
    </row>
    <row r="118" spans="1:26" x14ac:dyDescent="0.3">
      <c r="A118" s="4">
        <v>1</v>
      </c>
      <c r="B118" t="s">
        <v>136</v>
      </c>
      <c r="C118">
        <v>54</v>
      </c>
      <c r="D118" t="s">
        <v>11</v>
      </c>
      <c r="E118" t="s">
        <v>27</v>
      </c>
      <c r="F118">
        <v>73602</v>
      </c>
      <c r="G118" s="2">
        <v>43399</v>
      </c>
      <c r="H118">
        <v>28434</v>
      </c>
      <c r="I118" t="s">
        <v>13</v>
      </c>
      <c r="J118">
        <v>53</v>
      </c>
      <c r="K118" t="str">
        <f t="shared" si="13"/>
        <v>Above 50,000</v>
      </c>
      <c r="L118" s="4" t="str" cm="1">
        <f t="array" ref="L118">_xlfn.IFS(J118&gt;=50,"Excellent",AND(J118&gt;=40,J118&lt;=49),"good",AND(J118&gt;=30,J118&lt;=39),"Average",J118&lt;30,"Poor")</f>
        <v>Excellent</v>
      </c>
      <c r="M118" s="4" t="str">
        <f t="shared" si="14"/>
        <v>True</v>
      </c>
      <c r="N118" s="4" t="str">
        <f t="shared" si="15"/>
        <v>True</v>
      </c>
      <c r="O118" s="4" t="str">
        <f t="shared" si="16"/>
        <v>Not From Marketing Department</v>
      </c>
      <c r="P118" s="4">
        <f>SUMIF(E118:$E$1001,"Sales",$F:$F)</f>
        <v>8774900</v>
      </c>
      <c r="Q118" s="4">
        <f t="shared" si="17"/>
        <v>7532860</v>
      </c>
      <c r="R118" s="4">
        <f t="shared" si="18"/>
        <v>180</v>
      </c>
      <c r="S118" s="4">
        <f t="shared" si="19"/>
        <v>97</v>
      </c>
      <c r="T118" s="4">
        <f t="shared" si="20"/>
        <v>55350.020304568527</v>
      </c>
      <c r="U118" s="4">
        <f t="shared" si="21"/>
        <v>25843.824817518249</v>
      </c>
      <c r="V118" s="4">
        <f t="shared" si="22"/>
        <v>79673</v>
      </c>
      <c r="W118" s="4">
        <f t="shared" si="23"/>
        <v>20</v>
      </c>
      <c r="X118" s="4">
        <f t="shared" si="24"/>
        <v>73602</v>
      </c>
      <c r="Y118" t="e" cm="1" vm="2">
        <f t="array" aca="1" ref="Y118" ca="1">HLOOKUP(E118+E118:E1117,F118,0)</f>
        <v>#VALUE!</v>
      </c>
      <c r="Z118" s="4">
        <f t="shared" si="25"/>
        <v>73602</v>
      </c>
    </row>
    <row r="119" spans="1:26" x14ac:dyDescent="0.3">
      <c r="A119" s="4">
        <v>1</v>
      </c>
      <c r="B119" t="s">
        <v>137</v>
      </c>
      <c r="C119">
        <v>47</v>
      </c>
      <c r="D119" t="s">
        <v>11</v>
      </c>
      <c r="E119" t="s">
        <v>22</v>
      </c>
      <c r="F119">
        <v>62782</v>
      </c>
      <c r="G119" s="2">
        <v>43400</v>
      </c>
      <c r="H119">
        <v>39526</v>
      </c>
      <c r="I119" t="s">
        <v>13</v>
      </c>
      <c r="J119">
        <v>33</v>
      </c>
      <c r="K119" t="str">
        <f t="shared" si="13"/>
        <v>Above 50,000</v>
      </c>
      <c r="L119" s="4" t="str" cm="1">
        <f t="array" ref="L119">_xlfn.IFS(J119&gt;=50,"Excellent",AND(J119&gt;=40,J119&lt;=49),"good",AND(J119&gt;=30,J119&lt;=39),"Average",J119&lt;30,"Poor")</f>
        <v>Average</v>
      </c>
      <c r="M119" s="4" t="str">
        <f t="shared" si="14"/>
        <v>True</v>
      </c>
      <c r="N119" s="4" t="str">
        <f t="shared" si="15"/>
        <v>True</v>
      </c>
      <c r="O119" s="4" t="str">
        <f t="shared" si="16"/>
        <v>Not From Marketing Department</v>
      </c>
      <c r="P119" s="4">
        <f>SUMIF(E119:$E$1001,"Sales",$F:$F)</f>
        <v>8644883</v>
      </c>
      <c r="Q119" s="4">
        <f t="shared" si="17"/>
        <v>7532860</v>
      </c>
      <c r="R119" s="4">
        <f t="shared" si="18"/>
        <v>180</v>
      </c>
      <c r="S119" s="4">
        <f t="shared" si="19"/>
        <v>97</v>
      </c>
      <c r="T119" s="4">
        <f t="shared" si="20"/>
        <v>55350.020304568527</v>
      </c>
      <c r="U119" s="4">
        <f t="shared" si="21"/>
        <v>25843.824817518249</v>
      </c>
      <c r="V119" s="4">
        <f t="shared" si="22"/>
        <v>79673</v>
      </c>
      <c r="W119" s="4">
        <f t="shared" si="23"/>
        <v>20</v>
      </c>
      <c r="X119" s="4">
        <f t="shared" si="24"/>
        <v>62782</v>
      </c>
      <c r="Y119" t="e" cm="1" vm="2">
        <f t="array" aca="1" ref="Y119" ca="1">HLOOKUP(E119+E119:E1118,F119,0)</f>
        <v>#VALUE!</v>
      </c>
      <c r="Z119" s="4">
        <f t="shared" si="25"/>
        <v>62782</v>
      </c>
    </row>
    <row r="120" spans="1:26" x14ac:dyDescent="0.3">
      <c r="A120" s="4">
        <v>1</v>
      </c>
      <c r="B120" t="s">
        <v>138</v>
      </c>
      <c r="C120">
        <v>54</v>
      </c>
      <c r="D120" t="s">
        <v>15</v>
      </c>
      <c r="E120" t="s">
        <v>22</v>
      </c>
      <c r="F120">
        <v>35993</v>
      </c>
      <c r="G120" s="2">
        <v>43401</v>
      </c>
      <c r="H120">
        <v>10290</v>
      </c>
      <c r="I120" t="s">
        <v>28</v>
      </c>
      <c r="J120">
        <v>56</v>
      </c>
      <c r="K120" t="str">
        <f t="shared" si="13"/>
        <v>Below 50,000</v>
      </c>
      <c r="L120" s="4" t="str" cm="1">
        <f t="array" ref="L120">_xlfn.IFS(J120&gt;=50,"Excellent",AND(J120&gt;=40,J120&lt;=49),"good",AND(J120&gt;=30,J120&lt;=39),"Average",J120&lt;30,"Poor")</f>
        <v>Excellent</v>
      </c>
      <c r="M120" s="4" t="str">
        <f t="shared" si="14"/>
        <v>False</v>
      </c>
      <c r="N120" s="4" t="str">
        <f t="shared" si="15"/>
        <v>False</v>
      </c>
      <c r="O120" s="4" t="str">
        <f t="shared" si="16"/>
        <v>Not From Marketing Department</v>
      </c>
      <c r="P120" s="4">
        <f>SUMIF(E120:$E$1001,"Sales",$F:$F)</f>
        <v>8888246</v>
      </c>
      <c r="Q120" s="4">
        <f t="shared" si="17"/>
        <v>7532860</v>
      </c>
      <c r="R120" s="4">
        <f t="shared" si="18"/>
        <v>180</v>
      </c>
      <c r="S120" s="4">
        <f t="shared" si="19"/>
        <v>97</v>
      </c>
      <c r="T120" s="4">
        <f t="shared" si="20"/>
        <v>55350.020304568527</v>
      </c>
      <c r="U120" s="4">
        <f t="shared" si="21"/>
        <v>25843.824817518249</v>
      </c>
      <c r="V120" s="4">
        <f t="shared" si="22"/>
        <v>79673</v>
      </c>
      <c r="W120" s="4">
        <f t="shared" si="23"/>
        <v>20</v>
      </c>
      <c r="X120" s="4">
        <f t="shared" si="24"/>
        <v>35993</v>
      </c>
      <c r="Y120" t="e" cm="1" vm="2">
        <f t="array" aca="1" ref="Y120" ca="1">HLOOKUP(E120+E120:E1119,F120,0)</f>
        <v>#VALUE!</v>
      </c>
      <c r="Z120" s="4">
        <f t="shared" si="25"/>
        <v>35993</v>
      </c>
    </row>
    <row r="121" spans="1:26" x14ac:dyDescent="0.3">
      <c r="A121" s="4">
        <v>1</v>
      </c>
      <c r="B121" t="s">
        <v>139</v>
      </c>
      <c r="C121">
        <v>59</v>
      </c>
      <c r="D121" t="s">
        <v>11</v>
      </c>
      <c r="E121" t="s">
        <v>7</v>
      </c>
      <c r="F121">
        <v>51679</v>
      </c>
      <c r="G121" s="2">
        <v>43402</v>
      </c>
      <c r="H121">
        <v>32978</v>
      </c>
      <c r="I121" t="s">
        <v>28</v>
      </c>
      <c r="J121">
        <v>55</v>
      </c>
      <c r="K121" t="str">
        <f t="shared" si="13"/>
        <v>Above 50,000</v>
      </c>
      <c r="L121" s="4" t="str" cm="1">
        <f t="array" ref="L121">_xlfn.IFS(J121&gt;=50,"Excellent",AND(J121&gt;=40,J121&lt;=49),"good",AND(J121&gt;=30,J121&lt;=39),"Average",J121&lt;30,"Poor")</f>
        <v>Excellent</v>
      </c>
      <c r="M121" s="4" t="str">
        <f t="shared" si="14"/>
        <v>False</v>
      </c>
      <c r="N121" s="4" t="str">
        <f t="shared" si="15"/>
        <v>False</v>
      </c>
      <c r="O121" s="4" t="str">
        <f t="shared" si="16"/>
        <v>Not From Marketing Department</v>
      </c>
      <c r="P121" s="4">
        <f>SUMIF(E121:$E$1001,"Sales",$F:$F)</f>
        <v>8713404</v>
      </c>
      <c r="Q121" s="4">
        <f t="shared" si="17"/>
        <v>7532860</v>
      </c>
      <c r="R121" s="4">
        <f t="shared" si="18"/>
        <v>180</v>
      </c>
      <c r="S121" s="4">
        <f t="shared" si="19"/>
        <v>97</v>
      </c>
      <c r="T121" s="4">
        <f t="shared" si="20"/>
        <v>55350.020304568527</v>
      </c>
      <c r="U121" s="4">
        <f t="shared" si="21"/>
        <v>25843.824817518249</v>
      </c>
      <c r="V121" s="4">
        <f t="shared" si="22"/>
        <v>79673</v>
      </c>
      <c r="W121" s="4">
        <f t="shared" si="23"/>
        <v>20</v>
      </c>
      <c r="X121" s="4">
        <f t="shared" si="24"/>
        <v>51679</v>
      </c>
      <c r="Y121" t="e" cm="1" vm="2">
        <f t="array" aca="1" ref="Y121" ca="1">HLOOKUP(E121+E121:E1120,F121,0)</f>
        <v>#VALUE!</v>
      </c>
      <c r="Z121" s="4">
        <f t="shared" si="25"/>
        <v>51679</v>
      </c>
    </row>
    <row r="122" spans="1:26" x14ac:dyDescent="0.3">
      <c r="A122" s="4">
        <v>1</v>
      </c>
      <c r="B122" t="s">
        <v>140</v>
      </c>
      <c r="C122">
        <v>29</v>
      </c>
      <c r="D122" t="s">
        <v>15</v>
      </c>
      <c r="E122" t="s">
        <v>16</v>
      </c>
      <c r="F122">
        <v>76421</v>
      </c>
      <c r="G122" s="2">
        <v>43403</v>
      </c>
      <c r="H122">
        <v>11183</v>
      </c>
      <c r="I122" t="s">
        <v>28</v>
      </c>
      <c r="J122">
        <v>59</v>
      </c>
      <c r="K122" t="str">
        <f t="shared" si="13"/>
        <v>Above 50,000</v>
      </c>
      <c r="L122" s="4" t="str" cm="1">
        <f t="array" ref="L122">_xlfn.IFS(J122&gt;=50,"Excellent",AND(J122&gt;=40,J122&lt;=49),"good",AND(J122&gt;=30,J122&lt;=39),"Average",J122&lt;30,"Poor")</f>
        <v>Excellent</v>
      </c>
      <c r="M122" s="4" t="str">
        <f t="shared" si="14"/>
        <v>False</v>
      </c>
      <c r="N122" s="4" t="str">
        <f t="shared" si="15"/>
        <v>True</v>
      </c>
      <c r="O122" s="4" t="str">
        <f t="shared" si="16"/>
        <v>Not From Marketing Department</v>
      </c>
      <c r="P122" s="4">
        <f>SUMIF(E122:$E$1001,"Sales",$F:$F)</f>
        <v>8786708</v>
      </c>
      <c r="Q122" s="4">
        <f t="shared" si="17"/>
        <v>7532860</v>
      </c>
      <c r="R122" s="4">
        <f t="shared" si="18"/>
        <v>180</v>
      </c>
      <c r="S122" s="4">
        <f t="shared" si="19"/>
        <v>97</v>
      </c>
      <c r="T122" s="4">
        <f t="shared" si="20"/>
        <v>55350.020304568527</v>
      </c>
      <c r="U122" s="4">
        <f t="shared" si="21"/>
        <v>25843.824817518249</v>
      </c>
      <c r="V122" s="4">
        <f t="shared" si="22"/>
        <v>79673</v>
      </c>
      <c r="W122" s="4">
        <f t="shared" si="23"/>
        <v>20</v>
      </c>
      <c r="X122" s="4">
        <f t="shared" si="24"/>
        <v>76421</v>
      </c>
      <c r="Y122" t="e" cm="1" vm="2">
        <f t="array" aca="1" ref="Y122" ca="1">HLOOKUP(E122+E122:E1121,F122,0)</f>
        <v>#VALUE!</v>
      </c>
      <c r="Z122" s="4">
        <f t="shared" si="25"/>
        <v>76421</v>
      </c>
    </row>
    <row r="123" spans="1:26" x14ac:dyDescent="0.3">
      <c r="A123" s="4">
        <v>1</v>
      </c>
      <c r="B123" t="s">
        <v>141</v>
      </c>
      <c r="C123">
        <v>34</v>
      </c>
      <c r="D123" t="s">
        <v>11</v>
      </c>
      <c r="E123" t="s">
        <v>27</v>
      </c>
      <c r="F123">
        <v>40938</v>
      </c>
      <c r="G123" s="2">
        <v>43404</v>
      </c>
      <c r="H123">
        <v>26143</v>
      </c>
      <c r="I123" t="s">
        <v>13</v>
      </c>
      <c r="J123">
        <v>39</v>
      </c>
      <c r="K123" t="str">
        <f t="shared" si="13"/>
        <v>Below 50,000</v>
      </c>
      <c r="L123" s="4" t="str" cm="1">
        <f t="array" ref="L123">_xlfn.IFS(J123&gt;=50,"Excellent",AND(J123&gt;=40,J123&lt;=49),"good",AND(J123&gt;=30,J123&lt;=39),"Average",J123&lt;30,"Poor")</f>
        <v>Average</v>
      </c>
      <c r="M123" s="4" t="str">
        <f t="shared" si="14"/>
        <v>True</v>
      </c>
      <c r="N123" s="4" t="str">
        <f t="shared" si="15"/>
        <v>True</v>
      </c>
      <c r="O123" s="4" t="str">
        <f t="shared" si="16"/>
        <v>Not From Marketing Department</v>
      </c>
      <c r="P123" s="4">
        <f>SUMIF(E123:$E$1001,"Sales",$F:$F)</f>
        <v>8823835</v>
      </c>
      <c r="Q123" s="4">
        <f t="shared" si="17"/>
        <v>7532860</v>
      </c>
      <c r="R123" s="4">
        <f t="shared" si="18"/>
        <v>180</v>
      </c>
      <c r="S123" s="4">
        <f t="shared" si="19"/>
        <v>97</v>
      </c>
      <c r="T123" s="4">
        <f t="shared" si="20"/>
        <v>55350.020304568527</v>
      </c>
      <c r="U123" s="4">
        <f t="shared" si="21"/>
        <v>25843.824817518249</v>
      </c>
      <c r="V123" s="4">
        <f t="shared" si="22"/>
        <v>79673</v>
      </c>
      <c r="W123" s="4">
        <f t="shared" si="23"/>
        <v>20</v>
      </c>
      <c r="X123" s="4">
        <f t="shared" si="24"/>
        <v>40938</v>
      </c>
      <c r="Y123" t="e" cm="1" vm="2">
        <f t="array" aca="1" ref="Y123" ca="1">HLOOKUP(E123+E123:E1122,F123,0)</f>
        <v>#VALUE!</v>
      </c>
      <c r="Z123" s="4">
        <f t="shared" si="25"/>
        <v>40938</v>
      </c>
    </row>
    <row r="124" spans="1:26" x14ac:dyDescent="0.3">
      <c r="A124" s="4">
        <v>1</v>
      </c>
      <c r="B124" t="s">
        <v>142</v>
      </c>
      <c r="C124">
        <v>34</v>
      </c>
      <c r="D124" t="s">
        <v>11</v>
      </c>
      <c r="E124" t="s">
        <v>22</v>
      </c>
      <c r="F124">
        <v>57191</v>
      </c>
      <c r="G124" s="2">
        <v>43405</v>
      </c>
      <c r="H124">
        <v>31904</v>
      </c>
      <c r="I124" t="s">
        <v>13</v>
      </c>
      <c r="J124">
        <v>30</v>
      </c>
      <c r="K124" t="str">
        <f t="shared" si="13"/>
        <v>Above 50,000</v>
      </c>
      <c r="L124" s="4" t="str" cm="1">
        <f t="array" ref="L124">_xlfn.IFS(J124&gt;=50,"Excellent",AND(J124&gt;=40,J124&lt;=49),"good",AND(J124&gt;=30,J124&lt;=39),"Average",J124&lt;30,"Poor")</f>
        <v>Average</v>
      </c>
      <c r="M124" s="4" t="str">
        <f t="shared" si="14"/>
        <v>True</v>
      </c>
      <c r="N124" s="4" t="str">
        <f t="shared" si="15"/>
        <v>False</v>
      </c>
      <c r="O124" s="4" t="str">
        <f t="shared" si="16"/>
        <v>Not From Marketing Department</v>
      </c>
      <c r="P124" s="4">
        <f>SUMIF(E124:$E$1001,"Sales",$F:$F)</f>
        <v>8536884</v>
      </c>
      <c r="Q124" s="4">
        <f t="shared" si="17"/>
        <v>7532860</v>
      </c>
      <c r="R124" s="4">
        <f t="shared" si="18"/>
        <v>180</v>
      </c>
      <c r="S124" s="4">
        <f t="shared" si="19"/>
        <v>97</v>
      </c>
      <c r="T124" s="4">
        <f t="shared" si="20"/>
        <v>55350.020304568527</v>
      </c>
      <c r="U124" s="4">
        <f t="shared" si="21"/>
        <v>25843.824817518249</v>
      </c>
      <c r="V124" s="4">
        <f t="shared" si="22"/>
        <v>79673</v>
      </c>
      <c r="W124" s="4">
        <f t="shared" si="23"/>
        <v>20</v>
      </c>
      <c r="X124" s="4">
        <f t="shared" si="24"/>
        <v>57191</v>
      </c>
      <c r="Y124" t="e" cm="1" vm="2">
        <f t="array" aca="1" ref="Y124" ca="1">HLOOKUP(E124+E124:E1123,F124,0)</f>
        <v>#VALUE!</v>
      </c>
      <c r="Z124" s="4">
        <f t="shared" si="25"/>
        <v>57191</v>
      </c>
    </row>
    <row r="125" spans="1:26" x14ac:dyDescent="0.3">
      <c r="A125" s="4">
        <v>1</v>
      </c>
      <c r="B125" t="s">
        <v>143</v>
      </c>
      <c r="C125">
        <v>46</v>
      </c>
      <c r="D125" t="s">
        <v>15</v>
      </c>
      <c r="E125" t="s">
        <v>22</v>
      </c>
      <c r="F125">
        <v>42206</v>
      </c>
      <c r="G125" s="2">
        <v>43406</v>
      </c>
      <c r="H125">
        <v>27145</v>
      </c>
      <c r="I125" t="s">
        <v>28</v>
      </c>
      <c r="J125">
        <v>59</v>
      </c>
      <c r="K125" t="str">
        <f t="shared" si="13"/>
        <v>Below 50,000</v>
      </c>
      <c r="L125" s="4" t="str" cm="1">
        <f t="array" ref="L125">_xlfn.IFS(J125&gt;=50,"Excellent",AND(J125&gt;=40,J125&lt;=49),"good",AND(J125&gt;=30,J125&lt;=39),"Average",J125&lt;30,"Poor")</f>
        <v>Excellent</v>
      </c>
      <c r="M125" s="4" t="str">
        <f t="shared" si="14"/>
        <v>False</v>
      </c>
      <c r="N125" s="4" t="str">
        <f t="shared" si="15"/>
        <v>False</v>
      </c>
      <c r="O125" s="4" t="str">
        <f t="shared" si="16"/>
        <v>Not From Marketing Department</v>
      </c>
      <c r="P125" s="4">
        <f>SUMIF(E125:$E$1001,"Sales",$F:$F)</f>
        <v>8643255</v>
      </c>
      <c r="Q125" s="4">
        <f t="shared" si="17"/>
        <v>7532860</v>
      </c>
      <c r="R125" s="4">
        <f t="shared" si="18"/>
        <v>180</v>
      </c>
      <c r="S125" s="4">
        <f t="shared" si="19"/>
        <v>97</v>
      </c>
      <c r="T125" s="4">
        <f t="shared" si="20"/>
        <v>55350.020304568527</v>
      </c>
      <c r="U125" s="4">
        <f t="shared" si="21"/>
        <v>25843.824817518249</v>
      </c>
      <c r="V125" s="4">
        <f t="shared" si="22"/>
        <v>79673</v>
      </c>
      <c r="W125" s="4">
        <f t="shared" si="23"/>
        <v>20</v>
      </c>
      <c r="X125" s="4">
        <f t="shared" si="24"/>
        <v>42206</v>
      </c>
      <c r="Y125" t="e" cm="1" vm="2">
        <f t="array" aca="1" ref="Y125" ca="1">HLOOKUP(E125+E125:E1124,F125,0)</f>
        <v>#VALUE!</v>
      </c>
      <c r="Z125" s="4">
        <f t="shared" si="25"/>
        <v>42206</v>
      </c>
    </row>
    <row r="126" spans="1:26" x14ac:dyDescent="0.3">
      <c r="A126" s="4">
        <v>1</v>
      </c>
      <c r="B126" t="s">
        <v>144</v>
      </c>
      <c r="C126">
        <v>45</v>
      </c>
      <c r="D126" t="s">
        <v>15</v>
      </c>
      <c r="E126" t="s">
        <v>27</v>
      </c>
      <c r="F126">
        <v>67685</v>
      </c>
      <c r="G126" s="2">
        <v>43407</v>
      </c>
      <c r="H126">
        <v>23554</v>
      </c>
      <c r="I126" t="s">
        <v>18</v>
      </c>
      <c r="J126">
        <v>21</v>
      </c>
      <c r="K126" t="str">
        <f t="shared" si="13"/>
        <v>Above 50,000</v>
      </c>
      <c r="L126" s="4" t="str" cm="1">
        <f t="array" ref="L126">_xlfn.IFS(J126&gt;=50,"Excellent",AND(J126&gt;=40,J126&lt;=49),"good",AND(J126&gt;=30,J126&lt;=39),"Average",J126&lt;30,"Poor")</f>
        <v>Poor</v>
      </c>
      <c r="M126" s="4" t="str">
        <f t="shared" si="14"/>
        <v>False</v>
      </c>
      <c r="N126" s="4" t="str">
        <f t="shared" si="15"/>
        <v>True</v>
      </c>
      <c r="O126" s="4" t="str">
        <f t="shared" si="16"/>
        <v>Not From Marketing Department</v>
      </c>
      <c r="P126" s="4">
        <f>SUMIF(E126:$E$1001,"Sales",$F:$F)</f>
        <v>8769352</v>
      </c>
      <c r="Q126" s="4">
        <f t="shared" si="17"/>
        <v>7532860</v>
      </c>
      <c r="R126" s="4">
        <f t="shared" si="18"/>
        <v>180</v>
      </c>
      <c r="S126" s="4">
        <f t="shared" si="19"/>
        <v>97</v>
      </c>
      <c r="T126" s="4">
        <f t="shared" si="20"/>
        <v>55350.020304568527</v>
      </c>
      <c r="U126" s="4">
        <f t="shared" si="21"/>
        <v>25843.824817518249</v>
      </c>
      <c r="V126" s="4">
        <f t="shared" si="22"/>
        <v>79673</v>
      </c>
      <c r="W126" s="4">
        <f t="shared" si="23"/>
        <v>20</v>
      </c>
      <c r="X126" s="4">
        <f t="shared" si="24"/>
        <v>67685</v>
      </c>
      <c r="Y126" t="e" cm="1" vm="2">
        <f t="array" aca="1" ref="Y126" ca="1">HLOOKUP(E126+E126:E1125,F126,0)</f>
        <v>#VALUE!</v>
      </c>
      <c r="Z126" s="4">
        <f t="shared" si="25"/>
        <v>67685</v>
      </c>
    </row>
    <row r="127" spans="1:26" x14ac:dyDescent="0.3">
      <c r="A127" s="4">
        <v>1</v>
      </c>
      <c r="B127" t="s">
        <v>145</v>
      </c>
      <c r="C127">
        <v>37</v>
      </c>
      <c r="D127" t="s">
        <v>15</v>
      </c>
      <c r="E127" t="s">
        <v>27</v>
      </c>
      <c r="F127">
        <v>66642</v>
      </c>
      <c r="G127" s="2">
        <v>43408</v>
      </c>
      <c r="H127">
        <v>16604</v>
      </c>
      <c r="I127" t="s">
        <v>20</v>
      </c>
      <c r="J127">
        <v>33</v>
      </c>
      <c r="K127" t="str">
        <f t="shared" si="13"/>
        <v>Above 50,000</v>
      </c>
      <c r="L127" s="4" t="str" cm="1">
        <f t="array" ref="L127">_xlfn.IFS(J127&gt;=50,"Excellent",AND(J127&gt;=40,J127&lt;=49),"good",AND(J127&gt;=30,J127&lt;=39),"Average",J127&lt;30,"Poor")</f>
        <v>Average</v>
      </c>
      <c r="M127" s="4" t="str">
        <f t="shared" si="14"/>
        <v>False</v>
      </c>
      <c r="N127" s="4" t="str">
        <f t="shared" si="15"/>
        <v>True</v>
      </c>
      <c r="O127" s="4" t="str">
        <f t="shared" si="16"/>
        <v>Not From Marketing Department</v>
      </c>
      <c r="P127" s="4">
        <f>SUMIF(E127:$E$1001,"Sales",$F:$F)</f>
        <v>8882673</v>
      </c>
      <c r="Q127" s="4">
        <f t="shared" si="17"/>
        <v>7532860</v>
      </c>
      <c r="R127" s="4">
        <f t="shared" si="18"/>
        <v>180</v>
      </c>
      <c r="S127" s="4">
        <f t="shared" si="19"/>
        <v>97</v>
      </c>
      <c r="T127" s="4">
        <f t="shared" si="20"/>
        <v>55350.020304568527</v>
      </c>
      <c r="U127" s="4">
        <f t="shared" si="21"/>
        <v>25843.824817518249</v>
      </c>
      <c r="V127" s="4">
        <f t="shared" si="22"/>
        <v>79673</v>
      </c>
      <c r="W127" s="4">
        <f t="shared" si="23"/>
        <v>20</v>
      </c>
      <c r="X127" s="4">
        <f t="shared" si="24"/>
        <v>66642</v>
      </c>
      <c r="Y127" t="e" cm="1" vm="2">
        <f t="array" aca="1" ref="Y127" ca="1">HLOOKUP(E127+E127:E1126,F127,0)</f>
        <v>#VALUE!</v>
      </c>
      <c r="Z127" s="4">
        <f t="shared" si="25"/>
        <v>66642</v>
      </c>
    </row>
    <row r="128" spans="1:26" x14ac:dyDescent="0.3">
      <c r="A128" s="4">
        <v>1</v>
      </c>
      <c r="B128" t="s">
        <v>146</v>
      </c>
      <c r="C128">
        <v>29</v>
      </c>
      <c r="D128" t="s">
        <v>15</v>
      </c>
      <c r="E128" t="s">
        <v>7</v>
      </c>
      <c r="F128">
        <v>64161</v>
      </c>
      <c r="G128" s="2">
        <v>43409</v>
      </c>
      <c r="H128">
        <v>24790</v>
      </c>
      <c r="I128" t="s">
        <v>13</v>
      </c>
      <c r="J128">
        <v>48</v>
      </c>
      <c r="K128" t="str">
        <f t="shared" si="13"/>
        <v>Above 50,000</v>
      </c>
      <c r="L128" s="4" t="str" cm="1">
        <f t="array" ref="L128">_xlfn.IFS(J128&gt;=50,"Excellent",AND(J128&gt;=40,J128&lt;=49),"good",AND(J128&gt;=30,J128&lt;=39),"Average",J128&lt;30,"Poor")</f>
        <v>good</v>
      </c>
      <c r="M128" s="4" t="str">
        <f t="shared" si="14"/>
        <v>True</v>
      </c>
      <c r="N128" s="4" t="str">
        <f t="shared" si="15"/>
        <v>True</v>
      </c>
      <c r="O128" s="4" t="str">
        <f t="shared" si="16"/>
        <v>Not From Marketing Department</v>
      </c>
      <c r="P128" s="4">
        <f>SUMIF(E128:$E$1001,"Sales",$F:$F)</f>
        <v>8629804</v>
      </c>
      <c r="Q128" s="4">
        <f t="shared" si="17"/>
        <v>7532860</v>
      </c>
      <c r="R128" s="4">
        <f t="shared" si="18"/>
        <v>180</v>
      </c>
      <c r="S128" s="4">
        <f t="shared" si="19"/>
        <v>97</v>
      </c>
      <c r="T128" s="4">
        <f t="shared" si="20"/>
        <v>55350.020304568527</v>
      </c>
      <c r="U128" s="4">
        <f t="shared" si="21"/>
        <v>25843.824817518249</v>
      </c>
      <c r="V128" s="4">
        <f t="shared" si="22"/>
        <v>79673</v>
      </c>
      <c r="W128" s="4">
        <f t="shared" si="23"/>
        <v>20</v>
      </c>
      <c r="X128" s="4">
        <f t="shared" si="24"/>
        <v>64161</v>
      </c>
      <c r="Y128" t="e" cm="1" vm="2">
        <f t="array" aca="1" ref="Y128" ca="1">HLOOKUP(E128+E128:E1127,F128,0)</f>
        <v>#VALUE!</v>
      </c>
      <c r="Z128" s="4">
        <f t="shared" si="25"/>
        <v>64161</v>
      </c>
    </row>
    <row r="129" spans="1:26" x14ac:dyDescent="0.3">
      <c r="A129" s="4">
        <v>1</v>
      </c>
      <c r="B129" t="s">
        <v>147</v>
      </c>
      <c r="C129">
        <v>39</v>
      </c>
      <c r="D129" t="s">
        <v>11</v>
      </c>
      <c r="E129" t="s">
        <v>16</v>
      </c>
      <c r="F129">
        <v>48385</v>
      </c>
      <c r="G129" s="2">
        <v>43410</v>
      </c>
      <c r="H129">
        <v>26379</v>
      </c>
      <c r="I129" t="s">
        <v>18</v>
      </c>
      <c r="J129">
        <v>50</v>
      </c>
      <c r="K129" t="str">
        <f t="shared" si="13"/>
        <v>Below 50,000</v>
      </c>
      <c r="L129" s="4" t="str" cm="1">
        <f t="array" ref="L129">_xlfn.IFS(J129&gt;=50,"Excellent",AND(J129&gt;=40,J129&lt;=49),"good",AND(J129&gt;=30,J129&lt;=39),"Average",J129&lt;30,"Poor")</f>
        <v>Excellent</v>
      </c>
      <c r="M129" s="4" t="str">
        <f t="shared" si="14"/>
        <v>False</v>
      </c>
      <c r="N129" s="4" t="str">
        <f t="shared" si="15"/>
        <v>False</v>
      </c>
      <c r="O129" s="4" t="str">
        <f t="shared" si="16"/>
        <v>Not From Marketing Department</v>
      </c>
      <c r="P129" s="4">
        <f>SUMIF(E129:$E$1001,"Sales",$F:$F)</f>
        <v>8472348</v>
      </c>
      <c r="Q129" s="4">
        <f t="shared" si="17"/>
        <v>7532860</v>
      </c>
      <c r="R129" s="4">
        <f t="shared" si="18"/>
        <v>180</v>
      </c>
      <c r="S129" s="4">
        <f t="shared" si="19"/>
        <v>97</v>
      </c>
      <c r="T129" s="4">
        <f t="shared" si="20"/>
        <v>55350.020304568527</v>
      </c>
      <c r="U129" s="4">
        <f t="shared" si="21"/>
        <v>25843.824817518249</v>
      </c>
      <c r="V129" s="4">
        <f t="shared" si="22"/>
        <v>79673</v>
      </c>
      <c r="W129" s="4">
        <f t="shared" si="23"/>
        <v>20</v>
      </c>
      <c r="X129" s="4">
        <f t="shared" si="24"/>
        <v>48385</v>
      </c>
      <c r="Y129" t="e" cm="1" vm="2">
        <f t="array" aca="1" ref="Y129" ca="1">HLOOKUP(E129+E129:E1128,F129,0)</f>
        <v>#VALUE!</v>
      </c>
      <c r="Z129" s="4">
        <f t="shared" si="25"/>
        <v>48385</v>
      </c>
    </row>
    <row r="130" spans="1:26" x14ac:dyDescent="0.3">
      <c r="A130" s="4">
        <v>1</v>
      </c>
      <c r="B130" t="s">
        <v>148</v>
      </c>
      <c r="C130">
        <v>28</v>
      </c>
      <c r="D130" t="s">
        <v>15</v>
      </c>
      <c r="E130" t="s">
        <v>27</v>
      </c>
      <c r="F130">
        <v>70632</v>
      </c>
      <c r="G130" s="2">
        <v>43411</v>
      </c>
      <c r="H130">
        <v>34787</v>
      </c>
      <c r="I130" t="s">
        <v>13</v>
      </c>
      <c r="J130">
        <v>58</v>
      </c>
      <c r="K130" t="str">
        <f t="shared" si="13"/>
        <v>Above 50,000</v>
      </c>
      <c r="L130" s="4" t="str" cm="1">
        <f t="array" ref="L130">_xlfn.IFS(J130&gt;=50,"Excellent",AND(J130&gt;=40,J130&lt;=49),"good",AND(J130&gt;=30,J130&lt;=39),"Average",J130&lt;30,"Poor")</f>
        <v>Excellent</v>
      </c>
      <c r="M130" s="4" t="str">
        <f t="shared" si="14"/>
        <v>True</v>
      </c>
      <c r="N130" s="4" t="str">
        <f t="shared" si="15"/>
        <v>True</v>
      </c>
      <c r="O130" s="4" t="str">
        <f t="shared" si="16"/>
        <v>Not From Marketing Department</v>
      </c>
      <c r="P130" s="4">
        <f>SUMIF(E130:$E$1001,"Sales",$F:$F)</f>
        <v>8769038</v>
      </c>
      <c r="Q130" s="4">
        <f t="shared" si="17"/>
        <v>7532860</v>
      </c>
      <c r="R130" s="4">
        <f t="shared" si="18"/>
        <v>180</v>
      </c>
      <c r="S130" s="4">
        <f t="shared" si="19"/>
        <v>97</v>
      </c>
      <c r="T130" s="4">
        <f t="shared" si="20"/>
        <v>55350.020304568527</v>
      </c>
      <c r="U130" s="4">
        <f t="shared" si="21"/>
        <v>25843.824817518249</v>
      </c>
      <c r="V130" s="4">
        <f t="shared" si="22"/>
        <v>79673</v>
      </c>
      <c r="W130" s="4">
        <f t="shared" si="23"/>
        <v>20</v>
      </c>
      <c r="X130" s="4">
        <f t="shared" si="24"/>
        <v>70632</v>
      </c>
      <c r="Y130" t="e" cm="1" vm="2">
        <f t="array" aca="1" ref="Y130" ca="1">HLOOKUP(E130+E130:E1129,F130,0)</f>
        <v>#VALUE!</v>
      </c>
      <c r="Z130" s="4">
        <f t="shared" si="25"/>
        <v>70632</v>
      </c>
    </row>
    <row r="131" spans="1:26" x14ac:dyDescent="0.3">
      <c r="A131" s="4">
        <v>1</v>
      </c>
      <c r="B131" t="s">
        <v>149</v>
      </c>
      <c r="C131">
        <v>28</v>
      </c>
      <c r="D131" t="s">
        <v>11</v>
      </c>
      <c r="E131" t="s">
        <v>16</v>
      </c>
      <c r="F131">
        <v>50658</v>
      </c>
      <c r="G131" s="2">
        <v>43412</v>
      </c>
      <c r="H131">
        <v>18445</v>
      </c>
      <c r="I131" t="s">
        <v>13</v>
      </c>
      <c r="J131">
        <v>37</v>
      </c>
      <c r="K131" t="str">
        <f t="shared" ref="K131:K194" si="26">IF(F131 &gt; 50000, "Above 50,000", "Below 50,000")</f>
        <v>Above 50,000</v>
      </c>
      <c r="L131" s="4" t="str" cm="1">
        <f t="array" ref="L131">_xlfn.IFS(J131&gt;=50,"Excellent",AND(J131&gt;=40,J131&lt;=49),"good",AND(J131&gt;=30,J131&lt;=39),"Average",J131&lt;30,"Poor")</f>
        <v>Average</v>
      </c>
      <c r="M131" s="4" t="str">
        <f t="shared" ref="M131:M194" si="27">IF(AND(H131&gt;=15000,I131="North"),"True","False")</f>
        <v>True</v>
      </c>
      <c r="N131" s="4" t="str">
        <f t="shared" ref="N131:N194" si="28">IF(OR(E131="IT",F131&gt;=60000),"True","False")</f>
        <v>False</v>
      </c>
      <c r="O131" s="4" t="str">
        <f t="shared" ref="O131:O194" si="29">IF(E131="Marketing"," from Marketing Department","Not From Marketing Department")</f>
        <v>Not From Marketing Department</v>
      </c>
      <c r="P131" s="4">
        <f>SUMIF(E131:$E$1001,"Sales",$F:$F)</f>
        <v>8899672</v>
      </c>
      <c r="Q131" s="4">
        <f t="shared" ref="Q131:Q194" si="30">SUMIFS($F$2:$F$1001,$E$2:$E$1001,"IT",$J$2:$J$1001,"&gt;35")</f>
        <v>7532860</v>
      </c>
      <c r="R131" s="4">
        <f t="shared" ref="R131:R194" si="31">COUNTIF($E$2:$E$1001,"HR")</f>
        <v>180</v>
      </c>
      <c r="S131" s="4">
        <f t="shared" ref="S131:S194" si="32">COUNTIFS($D$2:$D$1001,"F",$E$2:$E$1001,"Finance")</f>
        <v>97</v>
      </c>
      <c r="T131" s="4">
        <f t="shared" ref="T131:T194" si="33">AVERAGEIF($E$2:$E$1001,"Marketing",$F$2:$F$1001)</f>
        <v>55350.020304568527</v>
      </c>
      <c r="U131" s="4">
        <f t="shared" ref="U131:U194" si="34">AVERAGEIFS($H$2:$H$1001,$I$2:$I$1001,"North",$J$2:$J$1001,"&gt;40")</f>
        <v>25843.824817518249</v>
      </c>
      <c r="V131" s="4">
        <f t="shared" ref="V131:V194" si="35">_xlfn.MAXIFS($F$2:$F$1001,$I$2:$I$1001,"South")</f>
        <v>79673</v>
      </c>
      <c r="W131" s="4">
        <f t="shared" ref="W131:W194" si="36">_xlfn.MINIFS($J$2:$J$1001,$E$2:$E$1001,"Finance")</f>
        <v>20</v>
      </c>
      <c r="X131" s="4">
        <f t="shared" ref="X131:X194" si="37">VLOOKUP(A131,A131:X1130,6,FALSE)</f>
        <v>50658</v>
      </c>
      <c r="Y131" t="e" cm="1" vm="2">
        <f t="array" aca="1" ref="Y131" ca="1">HLOOKUP(E131+E131:E1130,F131,0)</f>
        <v>#VALUE!</v>
      </c>
      <c r="Z131" s="4">
        <f t="shared" ref="Z131:Z194" si="38">X131</f>
        <v>50658</v>
      </c>
    </row>
    <row r="132" spans="1:26" x14ac:dyDescent="0.3">
      <c r="A132" s="4">
        <v>1</v>
      </c>
      <c r="B132" t="s">
        <v>150</v>
      </c>
      <c r="C132">
        <v>30</v>
      </c>
      <c r="D132" t="s">
        <v>11</v>
      </c>
      <c r="E132" t="s">
        <v>22</v>
      </c>
      <c r="F132">
        <v>57039</v>
      </c>
      <c r="G132" s="2">
        <v>43413</v>
      </c>
      <c r="H132">
        <v>24149</v>
      </c>
      <c r="I132" t="s">
        <v>20</v>
      </c>
      <c r="J132">
        <v>35</v>
      </c>
      <c r="K132" t="str">
        <f t="shared" si="26"/>
        <v>Above 50,000</v>
      </c>
      <c r="L132" s="4" t="str" cm="1">
        <f t="array" ref="L132">_xlfn.IFS(J132&gt;=50,"Excellent",AND(J132&gt;=40,J132&lt;=49),"good",AND(J132&gt;=30,J132&lt;=39),"Average",J132&lt;30,"Poor")</f>
        <v>Average</v>
      </c>
      <c r="M132" s="4" t="str">
        <f t="shared" si="27"/>
        <v>False</v>
      </c>
      <c r="N132" s="4" t="str">
        <f t="shared" si="28"/>
        <v>False</v>
      </c>
      <c r="O132" s="4" t="str">
        <f t="shared" si="29"/>
        <v>Not From Marketing Department</v>
      </c>
      <c r="P132" s="4">
        <f>SUMIF(E132:$E$1001,"Sales",$F:$F)</f>
        <v>9039143</v>
      </c>
      <c r="Q132" s="4">
        <f t="shared" si="30"/>
        <v>7532860</v>
      </c>
      <c r="R132" s="4">
        <f t="shared" si="31"/>
        <v>180</v>
      </c>
      <c r="S132" s="4">
        <f t="shared" si="32"/>
        <v>97</v>
      </c>
      <c r="T132" s="4">
        <f t="shared" si="33"/>
        <v>55350.020304568527</v>
      </c>
      <c r="U132" s="4">
        <f t="shared" si="34"/>
        <v>25843.824817518249</v>
      </c>
      <c r="V132" s="4">
        <f t="shared" si="35"/>
        <v>79673</v>
      </c>
      <c r="W132" s="4">
        <f t="shared" si="36"/>
        <v>20</v>
      </c>
      <c r="X132" s="4">
        <f t="shared" si="37"/>
        <v>57039</v>
      </c>
      <c r="Y132" t="e" cm="1" vm="2">
        <f t="array" aca="1" ref="Y132" ca="1">HLOOKUP(E132+E132:E1131,F132,0)</f>
        <v>#VALUE!</v>
      </c>
      <c r="Z132" s="4">
        <f t="shared" si="38"/>
        <v>57039</v>
      </c>
    </row>
    <row r="133" spans="1:26" x14ac:dyDescent="0.3">
      <c r="A133" s="4">
        <v>1</v>
      </c>
      <c r="B133" t="s">
        <v>151</v>
      </c>
      <c r="C133">
        <v>56</v>
      </c>
      <c r="D133" t="s">
        <v>11</v>
      </c>
      <c r="E133" t="s">
        <v>12</v>
      </c>
      <c r="F133">
        <v>49740</v>
      </c>
      <c r="G133" s="2">
        <v>43414</v>
      </c>
      <c r="H133">
        <v>15383</v>
      </c>
      <c r="I133" t="s">
        <v>20</v>
      </c>
      <c r="J133">
        <v>39</v>
      </c>
      <c r="K133" t="str">
        <f t="shared" si="26"/>
        <v>Below 50,000</v>
      </c>
      <c r="L133" s="4" t="str" cm="1">
        <f t="array" ref="L133">_xlfn.IFS(J133&gt;=50,"Excellent",AND(J133&gt;=40,J133&lt;=49),"good",AND(J133&gt;=30,J133&lt;=39),"Average",J133&lt;30,"Poor")</f>
        <v>Average</v>
      </c>
      <c r="M133" s="4" t="str">
        <f t="shared" si="27"/>
        <v>False</v>
      </c>
      <c r="N133" s="4" t="str">
        <f t="shared" si="28"/>
        <v>False</v>
      </c>
      <c r="O133" s="4" t="str">
        <f t="shared" si="29"/>
        <v xml:space="preserve"> from Marketing Department</v>
      </c>
      <c r="P133" s="4">
        <f>SUMIF(E133:$E$1001,"Sales",$F:$F)</f>
        <v>8631158</v>
      </c>
      <c r="Q133" s="4">
        <f t="shared" si="30"/>
        <v>7532860</v>
      </c>
      <c r="R133" s="4">
        <f t="shared" si="31"/>
        <v>180</v>
      </c>
      <c r="S133" s="4">
        <f t="shared" si="32"/>
        <v>97</v>
      </c>
      <c r="T133" s="4">
        <f t="shared" si="33"/>
        <v>55350.020304568527</v>
      </c>
      <c r="U133" s="4">
        <f t="shared" si="34"/>
        <v>25843.824817518249</v>
      </c>
      <c r="V133" s="4">
        <f t="shared" si="35"/>
        <v>79673</v>
      </c>
      <c r="W133" s="4">
        <f t="shared" si="36"/>
        <v>20</v>
      </c>
      <c r="X133" s="4">
        <f t="shared" si="37"/>
        <v>49740</v>
      </c>
      <c r="Y133" t="e" cm="1" vm="2">
        <f t="array" aca="1" ref="Y133" ca="1">HLOOKUP(E133+E133:E1132,F133,0)</f>
        <v>#VALUE!</v>
      </c>
      <c r="Z133" s="4">
        <f t="shared" si="38"/>
        <v>49740</v>
      </c>
    </row>
    <row r="134" spans="1:26" x14ac:dyDescent="0.3">
      <c r="A134" s="4">
        <v>1</v>
      </c>
      <c r="B134" t="s">
        <v>152</v>
      </c>
      <c r="C134">
        <v>44</v>
      </c>
      <c r="D134" t="s">
        <v>15</v>
      </c>
      <c r="E134" t="s">
        <v>22</v>
      </c>
      <c r="F134">
        <v>55915</v>
      </c>
      <c r="G134" s="2">
        <v>43415</v>
      </c>
      <c r="H134">
        <v>31594</v>
      </c>
      <c r="I134" t="s">
        <v>13</v>
      </c>
      <c r="J134">
        <v>45</v>
      </c>
      <c r="K134" t="str">
        <f t="shared" si="26"/>
        <v>Above 50,000</v>
      </c>
      <c r="L134" s="4" t="str" cm="1">
        <f t="array" ref="L134">_xlfn.IFS(J134&gt;=50,"Excellent",AND(J134&gt;=40,J134&lt;=49),"good",AND(J134&gt;=30,J134&lt;=39),"Average",J134&lt;30,"Poor")</f>
        <v>good</v>
      </c>
      <c r="M134" s="4" t="str">
        <f t="shared" si="27"/>
        <v>True</v>
      </c>
      <c r="N134" s="4" t="str">
        <f t="shared" si="28"/>
        <v>False</v>
      </c>
      <c r="O134" s="4" t="str">
        <f t="shared" si="29"/>
        <v>Not From Marketing Department</v>
      </c>
      <c r="P134" s="4">
        <f>SUMIF(E134:$E$1001,"Sales",$F:$F)</f>
        <v>8714964</v>
      </c>
      <c r="Q134" s="4">
        <f t="shared" si="30"/>
        <v>7532860</v>
      </c>
      <c r="R134" s="4">
        <f t="shared" si="31"/>
        <v>180</v>
      </c>
      <c r="S134" s="4">
        <f t="shared" si="32"/>
        <v>97</v>
      </c>
      <c r="T134" s="4">
        <f t="shared" si="33"/>
        <v>55350.020304568527</v>
      </c>
      <c r="U134" s="4">
        <f t="shared" si="34"/>
        <v>25843.824817518249</v>
      </c>
      <c r="V134" s="4">
        <f t="shared" si="35"/>
        <v>79673</v>
      </c>
      <c r="W134" s="4">
        <f t="shared" si="36"/>
        <v>20</v>
      </c>
      <c r="X134" s="4">
        <f t="shared" si="37"/>
        <v>55915</v>
      </c>
      <c r="Y134" t="e" cm="1" vm="2">
        <f t="array" aca="1" ref="Y134" ca="1">HLOOKUP(E134+E134:E1133,F134,0)</f>
        <v>#VALUE!</v>
      </c>
      <c r="Z134" s="4">
        <f t="shared" si="38"/>
        <v>55915</v>
      </c>
    </row>
    <row r="135" spans="1:26" x14ac:dyDescent="0.3">
      <c r="A135" s="4">
        <v>1</v>
      </c>
      <c r="B135" t="s">
        <v>153</v>
      </c>
      <c r="C135">
        <v>31</v>
      </c>
      <c r="D135" t="s">
        <v>11</v>
      </c>
      <c r="E135" t="s">
        <v>22</v>
      </c>
      <c r="F135">
        <v>38997</v>
      </c>
      <c r="G135" s="2">
        <v>43416</v>
      </c>
      <c r="H135">
        <v>36587</v>
      </c>
      <c r="I135" t="s">
        <v>13</v>
      </c>
      <c r="J135">
        <v>40</v>
      </c>
      <c r="K135" t="str">
        <f t="shared" si="26"/>
        <v>Below 50,000</v>
      </c>
      <c r="L135" s="4" t="str" cm="1">
        <f t="array" ref="L135">_xlfn.IFS(J135&gt;=50,"Excellent",AND(J135&gt;=40,J135&lt;=49),"good",AND(J135&gt;=30,J135&lt;=39),"Average",J135&lt;30,"Poor")</f>
        <v>good</v>
      </c>
      <c r="M135" s="4" t="str">
        <f t="shared" si="27"/>
        <v>True</v>
      </c>
      <c r="N135" s="4" t="str">
        <f t="shared" si="28"/>
        <v>False</v>
      </c>
      <c r="O135" s="4" t="str">
        <f t="shared" si="29"/>
        <v>Not From Marketing Department</v>
      </c>
      <c r="P135" s="4">
        <f>SUMIF(E135:$E$1001,"Sales",$F:$F)</f>
        <v>8494670</v>
      </c>
      <c r="Q135" s="4">
        <f t="shared" si="30"/>
        <v>7532860</v>
      </c>
      <c r="R135" s="4">
        <f t="shared" si="31"/>
        <v>180</v>
      </c>
      <c r="S135" s="4">
        <f t="shared" si="32"/>
        <v>97</v>
      </c>
      <c r="T135" s="4">
        <f t="shared" si="33"/>
        <v>55350.020304568527</v>
      </c>
      <c r="U135" s="4">
        <f t="shared" si="34"/>
        <v>25843.824817518249</v>
      </c>
      <c r="V135" s="4">
        <f t="shared" si="35"/>
        <v>79673</v>
      </c>
      <c r="W135" s="4">
        <f t="shared" si="36"/>
        <v>20</v>
      </c>
      <c r="X135" s="4">
        <f t="shared" si="37"/>
        <v>38997</v>
      </c>
      <c r="Y135" t="e" cm="1" vm="2">
        <f t="array" aca="1" ref="Y135" ca="1">HLOOKUP(E135+E135:E1134,F135,0)</f>
        <v>#VALUE!</v>
      </c>
      <c r="Z135" s="4">
        <f t="shared" si="38"/>
        <v>38997</v>
      </c>
    </row>
    <row r="136" spans="1:26" x14ac:dyDescent="0.3">
      <c r="A136" s="4">
        <v>1</v>
      </c>
      <c r="B136" t="s">
        <v>154</v>
      </c>
      <c r="C136">
        <v>27</v>
      </c>
      <c r="D136" t="s">
        <v>15</v>
      </c>
      <c r="E136" t="s">
        <v>22</v>
      </c>
      <c r="F136">
        <v>44067</v>
      </c>
      <c r="G136" s="2">
        <v>43417</v>
      </c>
      <c r="H136">
        <v>28660</v>
      </c>
      <c r="I136" t="s">
        <v>20</v>
      </c>
      <c r="J136">
        <v>50</v>
      </c>
      <c r="K136" t="str">
        <f t="shared" si="26"/>
        <v>Below 50,000</v>
      </c>
      <c r="L136" s="4" t="str" cm="1">
        <f t="array" ref="L136">_xlfn.IFS(J136&gt;=50,"Excellent",AND(J136&gt;=40,J136&lt;=49),"good",AND(J136&gt;=30,J136&lt;=39),"Average",J136&lt;30,"Poor")</f>
        <v>Excellent</v>
      </c>
      <c r="M136" s="4" t="str">
        <f t="shared" si="27"/>
        <v>False</v>
      </c>
      <c r="N136" s="4" t="str">
        <f t="shared" si="28"/>
        <v>False</v>
      </c>
      <c r="O136" s="4" t="str">
        <f t="shared" si="29"/>
        <v>Not From Marketing Department</v>
      </c>
      <c r="P136" s="4">
        <f>SUMIF(E136:$E$1001,"Sales",$F:$F)</f>
        <v>8655127</v>
      </c>
      <c r="Q136" s="4">
        <f t="shared" si="30"/>
        <v>7532860</v>
      </c>
      <c r="R136" s="4">
        <f t="shared" si="31"/>
        <v>180</v>
      </c>
      <c r="S136" s="4">
        <f t="shared" si="32"/>
        <v>97</v>
      </c>
      <c r="T136" s="4">
        <f t="shared" si="33"/>
        <v>55350.020304568527</v>
      </c>
      <c r="U136" s="4">
        <f t="shared" si="34"/>
        <v>25843.824817518249</v>
      </c>
      <c r="V136" s="4">
        <f t="shared" si="35"/>
        <v>79673</v>
      </c>
      <c r="W136" s="4">
        <f t="shared" si="36"/>
        <v>20</v>
      </c>
      <c r="X136" s="4">
        <f t="shared" si="37"/>
        <v>44067</v>
      </c>
      <c r="Y136" t="e" cm="1" vm="2">
        <f t="array" aca="1" ref="Y136" ca="1">HLOOKUP(E136+E136:E1135,F136,0)</f>
        <v>#VALUE!</v>
      </c>
      <c r="Z136" s="4">
        <f t="shared" si="38"/>
        <v>44067</v>
      </c>
    </row>
    <row r="137" spans="1:26" x14ac:dyDescent="0.3">
      <c r="A137" s="4">
        <v>1</v>
      </c>
      <c r="B137" t="s">
        <v>155</v>
      </c>
      <c r="C137">
        <v>49</v>
      </c>
      <c r="D137" t="s">
        <v>15</v>
      </c>
      <c r="E137" t="s">
        <v>12</v>
      </c>
      <c r="F137">
        <v>54845</v>
      </c>
      <c r="G137" s="2">
        <v>43418</v>
      </c>
      <c r="H137">
        <v>39869</v>
      </c>
      <c r="I137" t="s">
        <v>20</v>
      </c>
      <c r="J137">
        <v>45</v>
      </c>
      <c r="K137" t="str">
        <f t="shared" si="26"/>
        <v>Above 50,000</v>
      </c>
      <c r="L137" s="4" t="str" cm="1">
        <f t="array" ref="L137">_xlfn.IFS(J137&gt;=50,"Excellent",AND(J137&gt;=40,J137&lt;=49),"good",AND(J137&gt;=30,J137&lt;=39),"Average",J137&lt;30,"Poor")</f>
        <v>good</v>
      </c>
      <c r="M137" s="4" t="str">
        <f t="shared" si="27"/>
        <v>False</v>
      </c>
      <c r="N137" s="4" t="str">
        <f t="shared" si="28"/>
        <v>False</v>
      </c>
      <c r="O137" s="4" t="str">
        <f t="shared" si="29"/>
        <v xml:space="preserve"> from Marketing Department</v>
      </c>
      <c r="P137" s="4">
        <f>SUMIF(E137:$E$1001,"Sales",$F:$F)</f>
        <v>8497671</v>
      </c>
      <c r="Q137" s="4">
        <f t="shared" si="30"/>
        <v>7532860</v>
      </c>
      <c r="R137" s="4">
        <f t="shared" si="31"/>
        <v>180</v>
      </c>
      <c r="S137" s="4">
        <f t="shared" si="32"/>
        <v>97</v>
      </c>
      <c r="T137" s="4">
        <f t="shared" si="33"/>
        <v>55350.020304568527</v>
      </c>
      <c r="U137" s="4">
        <f t="shared" si="34"/>
        <v>25843.824817518249</v>
      </c>
      <c r="V137" s="4">
        <f t="shared" si="35"/>
        <v>79673</v>
      </c>
      <c r="W137" s="4">
        <f t="shared" si="36"/>
        <v>20</v>
      </c>
      <c r="X137" s="4">
        <f t="shared" si="37"/>
        <v>54845</v>
      </c>
      <c r="Y137" t="e" cm="1" vm="2">
        <f t="array" aca="1" ref="Y137" ca="1">HLOOKUP(E137+E137:E1136,F137,0)</f>
        <v>#VALUE!</v>
      </c>
      <c r="Z137" s="4">
        <f t="shared" si="38"/>
        <v>54845</v>
      </c>
    </row>
    <row r="138" spans="1:26" x14ac:dyDescent="0.3">
      <c r="A138" s="4">
        <v>1</v>
      </c>
      <c r="B138" t="s">
        <v>156</v>
      </c>
      <c r="C138">
        <v>53</v>
      </c>
      <c r="D138" t="s">
        <v>11</v>
      </c>
      <c r="E138" t="s">
        <v>7</v>
      </c>
      <c r="F138">
        <v>42144</v>
      </c>
      <c r="G138" s="2">
        <v>43419</v>
      </c>
      <c r="H138">
        <v>32492</v>
      </c>
      <c r="I138" t="s">
        <v>18</v>
      </c>
      <c r="J138">
        <v>32</v>
      </c>
      <c r="K138" t="str">
        <f t="shared" si="26"/>
        <v>Below 50,000</v>
      </c>
      <c r="L138" s="4" t="str" cm="1">
        <f t="array" ref="L138">_xlfn.IFS(J138&gt;=50,"Excellent",AND(J138&gt;=40,J138&lt;=49),"good",AND(J138&gt;=30,J138&lt;=39),"Average",J138&lt;30,"Poor")</f>
        <v>Average</v>
      </c>
      <c r="M138" s="4" t="str">
        <f t="shared" si="27"/>
        <v>False</v>
      </c>
      <c r="N138" s="4" t="str">
        <f t="shared" si="28"/>
        <v>False</v>
      </c>
      <c r="O138" s="4" t="str">
        <f t="shared" si="29"/>
        <v>Not From Marketing Department</v>
      </c>
      <c r="P138" s="4">
        <f>SUMIF(E138:$E$1001,"Sales",$F:$F)</f>
        <v>8809280</v>
      </c>
      <c r="Q138" s="4">
        <f t="shared" si="30"/>
        <v>7532860</v>
      </c>
      <c r="R138" s="4">
        <f t="shared" si="31"/>
        <v>180</v>
      </c>
      <c r="S138" s="4">
        <f t="shared" si="32"/>
        <v>97</v>
      </c>
      <c r="T138" s="4">
        <f t="shared" si="33"/>
        <v>55350.020304568527</v>
      </c>
      <c r="U138" s="4">
        <f t="shared" si="34"/>
        <v>25843.824817518249</v>
      </c>
      <c r="V138" s="4">
        <f t="shared" si="35"/>
        <v>79673</v>
      </c>
      <c r="W138" s="4">
        <f t="shared" si="36"/>
        <v>20</v>
      </c>
      <c r="X138" s="4">
        <f t="shared" si="37"/>
        <v>42144</v>
      </c>
      <c r="Y138" t="e" cm="1" vm="2">
        <f t="array" aca="1" ref="Y138" ca="1">HLOOKUP(E138+E138:E1137,F138,0)</f>
        <v>#VALUE!</v>
      </c>
      <c r="Z138" s="4">
        <f t="shared" si="38"/>
        <v>42144</v>
      </c>
    </row>
    <row r="139" spans="1:26" x14ac:dyDescent="0.3">
      <c r="A139" s="4">
        <v>1</v>
      </c>
      <c r="B139" t="s">
        <v>157</v>
      </c>
      <c r="C139">
        <v>38</v>
      </c>
      <c r="D139" t="s">
        <v>15</v>
      </c>
      <c r="E139" t="s">
        <v>22</v>
      </c>
      <c r="F139">
        <v>43543</v>
      </c>
      <c r="G139" s="2">
        <v>43420</v>
      </c>
      <c r="H139">
        <v>12098</v>
      </c>
      <c r="I139" t="s">
        <v>28</v>
      </c>
      <c r="J139">
        <v>43</v>
      </c>
      <c r="K139" t="str">
        <f t="shared" si="26"/>
        <v>Below 50,000</v>
      </c>
      <c r="L139" s="4" t="str" cm="1">
        <f t="array" ref="L139">_xlfn.IFS(J139&gt;=50,"Excellent",AND(J139&gt;=40,J139&lt;=49),"good",AND(J139&gt;=30,J139&lt;=39),"Average",J139&lt;30,"Poor")</f>
        <v>good</v>
      </c>
      <c r="M139" s="4" t="str">
        <f t="shared" si="27"/>
        <v>False</v>
      </c>
      <c r="N139" s="4" t="str">
        <f t="shared" si="28"/>
        <v>False</v>
      </c>
      <c r="O139" s="4" t="str">
        <f t="shared" si="29"/>
        <v>Not From Marketing Department</v>
      </c>
      <c r="P139" s="4">
        <f>SUMIF(E139:$E$1001,"Sales",$F:$F)</f>
        <v>8732759</v>
      </c>
      <c r="Q139" s="4">
        <f t="shared" si="30"/>
        <v>7532860</v>
      </c>
      <c r="R139" s="4">
        <f t="shared" si="31"/>
        <v>180</v>
      </c>
      <c r="S139" s="4">
        <f t="shared" si="32"/>
        <v>97</v>
      </c>
      <c r="T139" s="4">
        <f t="shared" si="33"/>
        <v>55350.020304568527</v>
      </c>
      <c r="U139" s="4">
        <f t="shared" si="34"/>
        <v>25843.824817518249</v>
      </c>
      <c r="V139" s="4">
        <f t="shared" si="35"/>
        <v>79673</v>
      </c>
      <c r="W139" s="4">
        <f t="shared" si="36"/>
        <v>20</v>
      </c>
      <c r="X139" s="4">
        <f t="shared" si="37"/>
        <v>43543</v>
      </c>
      <c r="Y139" t="e" cm="1" vm="2">
        <f t="array" aca="1" ref="Y139" ca="1">HLOOKUP(E139+E139:E1138,F139,0)</f>
        <v>#VALUE!</v>
      </c>
      <c r="Z139" s="4">
        <f t="shared" si="38"/>
        <v>43543</v>
      </c>
    </row>
    <row r="140" spans="1:26" x14ac:dyDescent="0.3">
      <c r="A140" s="4">
        <v>1</v>
      </c>
      <c r="B140" t="s">
        <v>158</v>
      </c>
      <c r="C140">
        <v>23</v>
      </c>
      <c r="D140" t="s">
        <v>11</v>
      </c>
      <c r="E140" t="s">
        <v>22</v>
      </c>
      <c r="F140">
        <v>70926</v>
      </c>
      <c r="G140" s="2">
        <v>43421</v>
      </c>
      <c r="H140">
        <v>36100</v>
      </c>
      <c r="I140" t="s">
        <v>18</v>
      </c>
      <c r="J140">
        <v>33</v>
      </c>
      <c r="K140" t="str">
        <f t="shared" si="26"/>
        <v>Above 50,000</v>
      </c>
      <c r="L140" s="4" t="str" cm="1">
        <f t="array" ref="L140">_xlfn.IFS(J140&gt;=50,"Excellent",AND(J140&gt;=40,J140&lt;=49),"good",AND(J140&gt;=30,J140&lt;=39),"Average",J140&lt;30,"Poor")</f>
        <v>Average</v>
      </c>
      <c r="M140" s="4" t="str">
        <f t="shared" si="27"/>
        <v>False</v>
      </c>
      <c r="N140" s="4" t="str">
        <f t="shared" si="28"/>
        <v>True</v>
      </c>
      <c r="O140" s="4" t="str">
        <f t="shared" si="29"/>
        <v>Not From Marketing Department</v>
      </c>
      <c r="P140" s="4">
        <f>SUMIF(E140:$E$1001,"Sales",$F:$F)</f>
        <v>8594273</v>
      </c>
      <c r="Q140" s="4">
        <f t="shared" si="30"/>
        <v>7532860</v>
      </c>
      <c r="R140" s="4">
        <f t="shared" si="31"/>
        <v>180</v>
      </c>
      <c r="S140" s="4">
        <f t="shared" si="32"/>
        <v>97</v>
      </c>
      <c r="T140" s="4">
        <f t="shared" si="33"/>
        <v>55350.020304568527</v>
      </c>
      <c r="U140" s="4">
        <f t="shared" si="34"/>
        <v>25843.824817518249</v>
      </c>
      <c r="V140" s="4">
        <f t="shared" si="35"/>
        <v>79673</v>
      </c>
      <c r="W140" s="4">
        <f t="shared" si="36"/>
        <v>20</v>
      </c>
      <c r="X140" s="4">
        <f t="shared" si="37"/>
        <v>70926</v>
      </c>
      <c r="Y140" t="e" cm="1" vm="2">
        <f t="array" aca="1" ref="Y140" ca="1">HLOOKUP(E140+E140:E1139,F140,0)</f>
        <v>#VALUE!</v>
      </c>
      <c r="Z140" s="4">
        <f t="shared" si="38"/>
        <v>70926</v>
      </c>
    </row>
    <row r="141" spans="1:26" x14ac:dyDescent="0.3">
      <c r="A141" s="4">
        <v>1</v>
      </c>
      <c r="B141" t="s">
        <v>159</v>
      </c>
      <c r="C141">
        <v>41</v>
      </c>
      <c r="D141" t="s">
        <v>11</v>
      </c>
      <c r="E141" t="s">
        <v>16</v>
      </c>
      <c r="F141">
        <v>35721</v>
      </c>
      <c r="G141" s="2">
        <v>43422</v>
      </c>
      <c r="H141">
        <v>22370</v>
      </c>
      <c r="I141" t="s">
        <v>13</v>
      </c>
      <c r="J141">
        <v>31</v>
      </c>
      <c r="K141" t="str">
        <f t="shared" si="26"/>
        <v>Below 50,000</v>
      </c>
      <c r="L141" s="4" t="str" cm="1">
        <f t="array" ref="L141">_xlfn.IFS(J141&gt;=50,"Excellent",AND(J141&gt;=40,J141&lt;=49),"good",AND(J141&gt;=30,J141&lt;=39),"Average",J141&lt;30,"Poor")</f>
        <v>Average</v>
      </c>
      <c r="M141" s="4" t="str">
        <f t="shared" si="27"/>
        <v>True</v>
      </c>
      <c r="N141" s="4" t="str">
        <f t="shared" si="28"/>
        <v>False</v>
      </c>
      <c r="O141" s="4" t="str">
        <f t="shared" si="29"/>
        <v>Not From Marketing Department</v>
      </c>
      <c r="P141" s="4">
        <f>SUMIF(E141:$E$1001,"Sales",$F:$F)</f>
        <v>8789676</v>
      </c>
      <c r="Q141" s="4">
        <f t="shared" si="30"/>
        <v>7532860</v>
      </c>
      <c r="R141" s="4">
        <f t="shared" si="31"/>
        <v>180</v>
      </c>
      <c r="S141" s="4">
        <f t="shared" si="32"/>
        <v>97</v>
      </c>
      <c r="T141" s="4">
        <f t="shared" si="33"/>
        <v>55350.020304568527</v>
      </c>
      <c r="U141" s="4">
        <f t="shared" si="34"/>
        <v>25843.824817518249</v>
      </c>
      <c r="V141" s="4">
        <f t="shared" si="35"/>
        <v>79673</v>
      </c>
      <c r="W141" s="4">
        <f t="shared" si="36"/>
        <v>20</v>
      </c>
      <c r="X141" s="4">
        <f t="shared" si="37"/>
        <v>35721</v>
      </c>
      <c r="Y141" t="e" cm="1" vm="2">
        <f t="array" aca="1" ref="Y141" ca="1">HLOOKUP(E141+E141:E1140,F141,0)</f>
        <v>#VALUE!</v>
      </c>
      <c r="Z141" s="4">
        <f t="shared" si="38"/>
        <v>35721</v>
      </c>
    </row>
    <row r="142" spans="1:26" x14ac:dyDescent="0.3">
      <c r="A142" s="4">
        <v>1</v>
      </c>
      <c r="B142" t="s">
        <v>160</v>
      </c>
      <c r="C142">
        <v>21</v>
      </c>
      <c r="D142" t="s">
        <v>15</v>
      </c>
      <c r="E142" t="s">
        <v>16</v>
      </c>
      <c r="F142">
        <v>70178</v>
      </c>
      <c r="G142" s="2">
        <v>43423</v>
      </c>
      <c r="H142">
        <v>36299</v>
      </c>
      <c r="I142" t="s">
        <v>13</v>
      </c>
      <c r="J142">
        <v>47</v>
      </c>
      <c r="K142" t="str">
        <f t="shared" si="26"/>
        <v>Above 50,000</v>
      </c>
      <c r="L142" s="4" t="str" cm="1">
        <f t="array" ref="L142">_xlfn.IFS(J142&gt;=50,"Excellent",AND(J142&gt;=40,J142&lt;=49),"good",AND(J142&gt;=30,J142&lt;=39),"Average",J142&lt;30,"Poor")</f>
        <v>good</v>
      </c>
      <c r="M142" s="4" t="str">
        <f t="shared" si="27"/>
        <v>True</v>
      </c>
      <c r="N142" s="4" t="str">
        <f t="shared" si="28"/>
        <v>True</v>
      </c>
      <c r="O142" s="4" t="str">
        <f t="shared" si="29"/>
        <v>Not From Marketing Department</v>
      </c>
      <c r="P142" s="4">
        <f>SUMIF(E142:$E$1001,"Sales",$F:$F)</f>
        <v>8719292</v>
      </c>
      <c r="Q142" s="4">
        <f t="shared" si="30"/>
        <v>7532860</v>
      </c>
      <c r="R142" s="4">
        <f t="shared" si="31"/>
        <v>180</v>
      </c>
      <c r="S142" s="4">
        <f t="shared" si="32"/>
        <v>97</v>
      </c>
      <c r="T142" s="4">
        <f t="shared" si="33"/>
        <v>55350.020304568527</v>
      </c>
      <c r="U142" s="4">
        <f t="shared" si="34"/>
        <v>25843.824817518249</v>
      </c>
      <c r="V142" s="4">
        <f t="shared" si="35"/>
        <v>79673</v>
      </c>
      <c r="W142" s="4">
        <f t="shared" si="36"/>
        <v>20</v>
      </c>
      <c r="X142" s="4">
        <f t="shared" si="37"/>
        <v>70178</v>
      </c>
      <c r="Y142" t="e" cm="1" vm="2">
        <f t="array" aca="1" ref="Y142" ca="1">HLOOKUP(E142+E142:E1141,F142,0)</f>
        <v>#VALUE!</v>
      </c>
      <c r="Z142" s="4">
        <f t="shared" si="38"/>
        <v>70178</v>
      </c>
    </row>
    <row r="143" spans="1:26" x14ac:dyDescent="0.3">
      <c r="A143" s="4">
        <v>1</v>
      </c>
      <c r="B143" t="s">
        <v>161</v>
      </c>
      <c r="C143">
        <v>58</v>
      </c>
      <c r="D143" t="s">
        <v>11</v>
      </c>
      <c r="E143" t="s">
        <v>22</v>
      </c>
      <c r="F143">
        <v>61503</v>
      </c>
      <c r="G143" s="2">
        <v>43424</v>
      </c>
      <c r="H143">
        <v>12906</v>
      </c>
      <c r="I143" t="s">
        <v>13</v>
      </c>
      <c r="J143">
        <v>49</v>
      </c>
      <c r="K143" t="str">
        <f t="shared" si="26"/>
        <v>Above 50,000</v>
      </c>
      <c r="L143" s="4" t="str" cm="1">
        <f t="array" ref="L143">_xlfn.IFS(J143&gt;=50,"Excellent",AND(J143&gt;=40,J143&lt;=49),"good",AND(J143&gt;=30,J143&lt;=39),"Average",J143&lt;30,"Poor")</f>
        <v>good</v>
      </c>
      <c r="M143" s="4" t="str">
        <f t="shared" si="27"/>
        <v>False</v>
      </c>
      <c r="N143" s="4" t="str">
        <f t="shared" si="28"/>
        <v>True</v>
      </c>
      <c r="O143" s="4" t="str">
        <f t="shared" si="29"/>
        <v>Not From Marketing Department</v>
      </c>
      <c r="P143" s="4">
        <f>SUMIF(E143:$E$1001,"Sales",$F:$F)</f>
        <v>8722382</v>
      </c>
      <c r="Q143" s="4">
        <f t="shared" si="30"/>
        <v>7532860</v>
      </c>
      <c r="R143" s="4">
        <f t="shared" si="31"/>
        <v>180</v>
      </c>
      <c r="S143" s="4">
        <f t="shared" si="32"/>
        <v>97</v>
      </c>
      <c r="T143" s="4">
        <f t="shared" si="33"/>
        <v>55350.020304568527</v>
      </c>
      <c r="U143" s="4">
        <f t="shared" si="34"/>
        <v>25843.824817518249</v>
      </c>
      <c r="V143" s="4">
        <f t="shared" si="35"/>
        <v>79673</v>
      </c>
      <c r="W143" s="4">
        <f t="shared" si="36"/>
        <v>20</v>
      </c>
      <c r="X143" s="4">
        <f t="shared" si="37"/>
        <v>61503</v>
      </c>
      <c r="Y143" t="e" cm="1" vm="2">
        <f t="array" aca="1" ref="Y143" ca="1">HLOOKUP(E143+E143:E1142,F143,0)</f>
        <v>#VALUE!</v>
      </c>
      <c r="Z143" s="4">
        <f t="shared" si="38"/>
        <v>61503</v>
      </c>
    </row>
    <row r="144" spans="1:26" x14ac:dyDescent="0.3">
      <c r="A144" s="4">
        <v>1</v>
      </c>
      <c r="B144" t="s">
        <v>162</v>
      </c>
      <c r="C144">
        <v>37</v>
      </c>
      <c r="D144" t="s">
        <v>15</v>
      </c>
      <c r="E144" t="s">
        <v>12</v>
      </c>
      <c r="F144">
        <v>40463</v>
      </c>
      <c r="G144" s="2">
        <v>43425</v>
      </c>
      <c r="H144">
        <v>24067</v>
      </c>
      <c r="I144" t="s">
        <v>18</v>
      </c>
      <c r="J144">
        <v>24</v>
      </c>
      <c r="K144" t="str">
        <f t="shared" si="26"/>
        <v>Below 50,000</v>
      </c>
      <c r="L144" s="4" t="str" cm="1">
        <f t="array" ref="L144">_xlfn.IFS(J144&gt;=50,"Excellent",AND(J144&gt;=40,J144&lt;=49),"good",AND(J144&gt;=30,J144&lt;=39),"Average",J144&lt;30,"Poor")</f>
        <v>Poor</v>
      </c>
      <c r="M144" s="4" t="str">
        <f t="shared" si="27"/>
        <v>False</v>
      </c>
      <c r="N144" s="4" t="str">
        <f t="shared" si="28"/>
        <v>False</v>
      </c>
      <c r="O144" s="4" t="str">
        <f t="shared" si="29"/>
        <v xml:space="preserve"> from Marketing Department</v>
      </c>
      <c r="P144" s="4">
        <f>SUMIF(E144:$E$1001,"Sales",$F:$F)</f>
        <v>8635704</v>
      </c>
      <c r="Q144" s="4">
        <f t="shared" si="30"/>
        <v>7532860</v>
      </c>
      <c r="R144" s="4">
        <f t="shared" si="31"/>
        <v>180</v>
      </c>
      <c r="S144" s="4">
        <f t="shared" si="32"/>
        <v>97</v>
      </c>
      <c r="T144" s="4">
        <f t="shared" si="33"/>
        <v>55350.020304568527</v>
      </c>
      <c r="U144" s="4">
        <f t="shared" si="34"/>
        <v>25843.824817518249</v>
      </c>
      <c r="V144" s="4">
        <f t="shared" si="35"/>
        <v>79673</v>
      </c>
      <c r="W144" s="4">
        <f t="shared" si="36"/>
        <v>20</v>
      </c>
      <c r="X144" s="4">
        <f t="shared" si="37"/>
        <v>40463</v>
      </c>
      <c r="Y144" t="e" cm="1" vm="2">
        <f t="array" aca="1" ref="Y144" ca="1">HLOOKUP(E144+E144:E1143,F144,0)</f>
        <v>#VALUE!</v>
      </c>
      <c r="Z144" s="4">
        <f t="shared" si="38"/>
        <v>40463</v>
      </c>
    </row>
    <row r="145" spans="1:26" x14ac:dyDescent="0.3">
      <c r="A145" s="4">
        <v>1</v>
      </c>
      <c r="B145" t="s">
        <v>163</v>
      </c>
      <c r="C145">
        <v>43</v>
      </c>
      <c r="D145" t="s">
        <v>11</v>
      </c>
      <c r="E145" t="s">
        <v>22</v>
      </c>
      <c r="F145">
        <v>33860</v>
      </c>
      <c r="G145" s="2">
        <v>43426</v>
      </c>
      <c r="H145">
        <v>24353</v>
      </c>
      <c r="I145" t="s">
        <v>18</v>
      </c>
      <c r="J145">
        <v>48</v>
      </c>
      <c r="K145" t="str">
        <f t="shared" si="26"/>
        <v>Below 50,000</v>
      </c>
      <c r="L145" s="4" t="str" cm="1">
        <f t="array" ref="L145">_xlfn.IFS(J145&gt;=50,"Excellent",AND(J145&gt;=40,J145&lt;=49),"good",AND(J145&gt;=30,J145&lt;=39),"Average",J145&lt;30,"Poor")</f>
        <v>good</v>
      </c>
      <c r="M145" s="4" t="str">
        <f t="shared" si="27"/>
        <v>False</v>
      </c>
      <c r="N145" s="4" t="str">
        <f t="shared" si="28"/>
        <v>False</v>
      </c>
      <c r="O145" s="4" t="str">
        <f t="shared" si="29"/>
        <v>Not From Marketing Department</v>
      </c>
      <c r="P145" s="4">
        <f>SUMIF(E145:$E$1001,"Sales",$F:$F)</f>
        <v>8647894</v>
      </c>
      <c r="Q145" s="4">
        <f t="shared" si="30"/>
        <v>7532860</v>
      </c>
      <c r="R145" s="4">
        <f t="shared" si="31"/>
        <v>180</v>
      </c>
      <c r="S145" s="4">
        <f t="shared" si="32"/>
        <v>97</v>
      </c>
      <c r="T145" s="4">
        <f t="shared" si="33"/>
        <v>55350.020304568527</v>
      </c>
      <c r="U145" s="4">
        <f t="shared" si="34"/>
        <v>25843.824817518249</v>
      </c>
      <c r="V145" s="4">
        <f t="shared" si="35"/>
        <v>79673</v>
      </c>
      <c r="W145" s="4">
        <f t="shared" si="36"/>
        <v>20</v>
      </c>
      <c r="X145" s="4">
        <f t="shared" si="37"/>
        <v>33860</v>
      </c>
      <c r="Y145" t="e" cm="1" vm="2">
        <f t="array" aca="1" ref="Y145" ca="1">HLOOKUP(E145+E145:E1144,F145,0)</f>
        <v>#VALUE!</v>
      </c>
      <c r="Z145" s="4">
        <f t="shared" si="38"/>
        <v>33860</v>
      </c>
    </row>
    <row r="146" spans="1:26" x14ac:dyDescent="0.3">
      <c r="A146" s="4">
        <v>1</v>
      </c>
      <c r="B146" t="s">
        <v>164</v>
      </c>
      <c r="C146">
        <v>35</v>
      </c>
      <c r="D146" t="s">
        <v>11</v>
      </c>
      <c r="E146" t="s">
        <v>16</v>
      </c>
      <c r="F146">
        <v>49384</v>
      </c>
      <c r="G146" s="2">
        <v>43427</v>
      </c>
      <c r="H146">
        <v>39151</v>
      </c>
      <c r="I146" t="s">
        <v>13</v>
      </c>
      <c r="J146">
        <v>55</v>
      </c>
      <c r="K146" t="str">
        <f t="shared" si="26"/>
        <v>Below 50,000</v>
      </c>
      <c r="L146" s="4" t="str" cm="1">
        <f t="array" ref="L146">_xlfn.IFS(J146&gt;=50,"Excellent",AND(J146&gt;=40,J146&lt;=49),"good",AND(J146&gt;=30,J146&lt;=39),"Average",J146&lt;30,"Poor")</f>
        <v>Excellent</v>
      </c>
      <c r="M146" s="4" t="str">
        <f t="shared" si="27"/>
        <v>True</v>
      </c>
      <c r="N146" s="4" t="str">
        <f t="shared" si="28"/>
        <v>False</v>
      </c>
      <c r="O146" s="4" t="str">
        <f t="shared" si="29"/>
        <v>Not From Marketing Department</v>
      </c>
      <c r="P146" s="4">
        <f>SUMIF(E146:$E$1001,"Sales",$F:$F)</f>
        <v>8630786</v>
      </c>
      <c r="Q146" s="4">
        <f t="shared" si="30"/>
        <v>7532860</v>
      </c>
      <c r="R146" s="4">
        <f t="shared" si="31"/>
        <v>180</v>
      </c>
      <c r="S146" s="4">
        <f t="shared" si="32"/>
        <v>97</v>
      </c>
      <c r="T146" s="4">
        <f t="shared" si="33"/>
        <v>55350.020304568527</v>
      </c>
      <c r="U146" s="4">
        <f t="shared" si="34"/>
        <v>25843.824817518249</v>
      </c>
      <c r="V146" s="4">
        <f t="shared" si="35"/>
        <v>79673</v>
      </c>
      <c r="W146" s="4">
        <f t="shared" si="36"/>
        <v>20</v>
      </c>
      <c r="X146" s="4">
        <f t="shared" si="37"/>
        <v>49384</v>
      </c>
      <c r="Y146" t="e" cm="1" vm="2">
        <f t="array" aca="1" ref="Y146" ca="1">HLOOKUP(E146+E146:E1145,F146,0)</f>
        <v>#VALUE!</v>
      </c>
      <c r="Z146" s="4">
        <f t="shared" si="38"/>
        <v>49384</v>
      </c>
    </row>
    <row r="147" spans="1:26" x14ac:dyDescent="0.3">
      <c r="A147" s="4">
        <v>1</v>
      </c>
      <c r="B147" t="s">
        <v>165</v>
      </c>
      <c r="C147">
        <v>41</v>
      </c>
      <c r="D147" t="s">
        <v>15</v>
      </c>
      <c r="E147" t="s">
        <v>27</v>
      </c>
      <c r="F147">
        <v>67576</v>
      </c>
      <c r="G147" s="2">
        <v>43428</v>
      </c>
      <c r="H147">
        <v>17269</v>
      </c>
      <c r="I147" t="s">
        <v>13</v>
      </c>
      <c r="J147">
        <v>46</v>
      </c>
      <c r="K147" t="str">
        <f t="shared" si="26"/>
        <v>Above 50,000</v>
      </c>
      <c r="L147" s="4" t="str" cm="1">
        <f t="array" ref="L147">_xlfn.IFS(J147&gt;=50,"Excellent",AND(J147&gt;=40,J147&lt;=49),"good",AND(J147&gt;=30,J147&lt;=39),"Average",J147&lt;30,"Poor")</f>
        <v>good</v>
      </c>
      <c r="M147" s="4" t="str">
        <f t="shared" si="27"/>
        <v>True</v>
      </c>
      <c r="N147" s="4" t="str">
        <f t="shared" si="28"/>
        <v>True</v>
      </c>
      <c r="O147" s="4" t="str">
        <f t="shared" si="29"/>
        <v>Not From Marketing Department</v>
      </c>
      <c r="P147" s="4">
        <f>SUMIF(E147:$E$1001,"Sales",$F:$F)</f>
        <v>8590823</v>
      </c>
      <c r="Q147" s="4">
        <f t="shared" si="30"/>
        <v>7532860</v>
      </c>
      <c r="R147" s="4">
        <f t="shared" si="31"/>
        <v>180</v>
      </c>
      <c r="S147" s="4">
        <f t="shared" si="32"/>
        <v>97</v>
      </c>
      <c r="T147" s="4">
        <f t="shared" si="33"/>
        <v>55350.020304568527</v>
      </c>
      <c r="U147" s="4">
        <f t="shared" si="34"/>
        <v>25843.824817518249</v>
      </c>
      <c r="V147" s="4">
        <f t="shared" si="35"/>
        <v>79673</v>
      </c>
      <c r="W147" s="4">
        <f t="shared" si="36"/>
        <v>20</v>
      </c>
      <c r="X147" s="4">
        <f t="shared" si="37"/>
        <v>67576</v>
      </c>
      <c r="Y147" t="e" cm="1" vm="2">
        <f t="array" aca="1" ref="Y147" ca="1">HLOOKUP(E147+E147:E1146,F147,0)</f>
        <v>#VALUE!</v>
      </c>
      <c r="Z147" s="4">
        <f t="shared" si="38"/>
        <v>67576</v>
      </c>
    </row>
    <row r="148" spans="1:26" x14ac:dyDescent="0.3">
      <c r="A148" s="4">
        <v>1</v>
      </c>
      <c r="B148" t="s">
        <v>166</v>
      </c>
      <c r="C148">
        <v>51</v>
      </c>
      <c r="D148" t="s">
        <v>11</v>
      </c>
      <c r="E148" t="s">
        <v>16</v>
      </c>
      <c r="F148">
        <v>34359</v>
      </c>
      <c r="G148" s="2">
        <v>43429</v>
      </c>
      <c r="H148">
        <v>20721</v>
      </c>
      <c r="I148" t="s">
        <v>18</v>
      </c>
      <c r="J148">
        <v>32</v>
      </c>
      <c r="K148" t="str">
        <f t="shared" si="26"/>
        <v>Below 50,000</v>
      </c>
      <c r="L148" s="4" t="str" cm="1">
        <f t="array" ref="L148">_xlfn.IFS(J148&gt;=50,"Excellent",AND(J148&gt;=40,J148&lt;=49),"good",AND(J148&gt;=30,J148&lt;=39),"Average",J148&lt;30,"Poor")</f>
        <v>Average</v>
      </c>
      <c r="M148" s="4" t="str">
        <f t="shared" si="27"/>
        <v>False</v>
      </c>
      <c r="N148" s="4" t="str">
        <f t="shared" si="28"/>
        <v>False</v>
      </c>
      <c r="O148" s="4" t="str">
        <f t="shared" si="29"/>
        <v>Not From Marketing Department</v>
      </c>
      <c r="P148" s="4">
        <f>SUMIF(E148:$E$1001,"Sales",$F:$F)</f>
        <v>8283466</v>
      </c>
      <c r="Q148" s="4">
        <f t="shared" si="30"/>
        <v>7532860</v>
      </c>
      <c r="R148" s="4">
        <f t="shared" si="31"/>
        <v>180</v>
      </c>
      <c r="S148" s="4">
        <f t="shared" si="32"/>
        <v>97</v>
      </c>
      <c r="T148" s="4">
        <f t="shared" si="33"/>
        <v>55350.020304568527</v>
      </c>
      <c r="U148" s="4">
        <f t="shared" si="34"/>
        <v>25843.824817518249</v>
      </c>
      <c r="V148" s="4">
        <f t="shared" si="35"/>
        <v>79673</v>
      </c>
      <c r="W148" s="4">
        <f t="shared" si="36"/>
        <v>20</v>
      </c>
      <c r="X148" s="4">
        <f t="shared" si="37"/>
        <v>34359</v>
      </c>
      <c r="Y148" t="e" cm="1" vm="2">
        <f t="array" aca="1" ref="Y148" ca="1">HLOOKUP(E148+E148:E1147,F148,0)</f>
        <v>#VALUE!</v>
      </c>
      <c r="Z148" s="4">
        <f t="shared" si="38"/>
        <v>34359</v>
      </c>
    </row>
    <row r="149" spans="1:26" x14ac:dyDescent="0.3">
      <c r="A149" s="4">
        <v>1</v>
      </c>
      <c r="B149" t="s">
        <v>167</v>
      </c>
      <c r="C149">
        <v>38</v>
      </c>
      <c r="D149" t="s">
        <v>11</v>
      </c>
      <c r="E149" t="s">
        <v>27</v>
      </c>
      <c r="F149">
        <v>71522</v>
      </c>
      <c r="G149" s="2">
        <v>43430</v>
      </c>
      <c r="H149">
        <v>37615</v>
      </c>
      <c r="I149" t="s">
        <v>18</v>
      </c>
      <c r="J149">
        <v>41</v>
      </c>
      <c r="K149" t="str">
        <f t="shared" si="26"/>
        <v>Above 50,000</v>
      </c>
      <c r="L149" s="4" t="str" cm="1">
        <f t="array" ref="L149">_xlfn.IFS(J149&gt;=50,"Excellent",AND(J149&gt;=40,J149&lt;=49),"good",AND(J149&gt;=30,J149&lt;=39),"Average",J149&lt;30,"Poor")</f>
        <v>good</v>
      </c>
      <c r="M149" s="4" t="str">
        <f t="shared" si="27"/>
        <v>False</v>
      </c>
      <c r="N149" s="4" t="str">
        <f t="shared" si="28"/>
        <v>True</v>
      </c>
      <c r="O149" s="4" t="str">
        <f t="shared" si="29"/>
        <v>Not From Marketing Department</v>
      </c>
      <c r="P149" s="4">
        <f>SUMIF(E149:$E$1001,"Sales",$F:$F)</f>
        <v>8747625</v>
      </c>
      <c r="Q149" s="4">
        <f t="shared" si="30"/>
        <v>7532860</v>
      </c>
      <c r="R149" s="4">
        <f t="shared" si="31"/>
        <v>180</v>
      </c>
      <c r="S149" s="4">
        <f t="shared" si="32"/>
        <v>97</v>
      </c>
      <c r="T149" s="4">
        <f t="shared" si="33"/>
        <v>55350.020304568527</v>
      </c>
      <c r="U149" s="4">
        <f t="shared" si="34"/>
        <v>25843.824817518249</v>
      </c>
      <c r="V149" s="4">
        <f t="shared" si="35"/>
        <v>79673</v>
      </c>
      <c r="W149" s="4">
        <f t="shared" si="36"/>
        <v>20</v>
      </c>
      <c r="X149" s="4">
        <f t="shared" si="37"/>
        <v>71522</v>
      </c>
      <c r="Y149" t="e" cm="1" vm="2">
        <f t="array" aca="1" ref="Y149" ca="1">HLOOKUP(E149+E149:E1148,F149,0)</f>
        <v>#VALUE!</v>
      </c>
      <c r="Z149" s="4">
        <f t="shared" si="38"/>
        <v>71522</v>
      </c>
    </row>
    <row r="150" spans="1:26" x14ac:dyDescent="0.3">
      <c r="A150" s="4">
        <v>1</v>
      </c>
      <c r="B150" t="s">
        <v>168</v>
      </c>
      <c r="C150">
        <v>38</v>
      </c>
      <c r="D150" t="s">
        <v>11</v>
      </c>
      <c r="E150" t="s">
        <v>27</v>
      </c>
      <c r="F150">
        <v>31750</v>
      </c>
      <c r="G150" s="2">
        <v>43431</v>
      </c>
      <c r="H150">
        <v>18420</v>
      </c>
      <c r="I150" t="s">
        <v>28</v>
      </c>
      <c r="J150">
        <v>23</v>
      </c>
      <c r="K150" t="str">
        <f t="shared" si="26"/>
        <v>Below 50,000</v>
      </c>
      <c r="L150" s="4" t="str" cm="1">
        <f t="array" ref="L150">_xlfn.IFS(J150&gt;=50,"Excellent",AND(J150&gt;=40,J150&lt;=49),"good",AND(J150&gt;=30,J150&lt;=39),"Average",J150&lt;30,"Poor")</f>
        <v>Poor</v>
      </c>
      <c r="M150" s="4" t="str">
        <f t="shared" si="27"/>
        <v>False</v>
      </c>
      <c r="N150" s="4" t="str">
        <f t="shared" si="28"/>
        <v>True</v>
      </c>
      <c r="O150" s="4" t="str">
        <f t="shared" si="29"/>
        <v>Not From Marketing Department</v>
      </c>
      <c r="P150" s="4">
        <f>SUMIF(E150:$E$1001,"Sales",$F:$F)</f>
        <v>8419872</v>
      </c>
      <c r="Q150" s="4">
        <f t="shared" si="30"/>
        <v>7532860</v>
      </c>
      <c r="R150" s="4">
        <f t="shared" si="31"/>
        <v>180</v>
      </c>
      <c r="S150" s="4">
        <f t="shared" si="32"/>
        <v>97</v>
      </c>
      <c r="T150" s="4">
        <f t="shared" si="33"/>
        <v>55350.020304568527</v>
      </c>
      <c r="U150" s="4">
        <f t="shared" si="34"/>
        <v>25843.824817518249</v>
      </c>
      <c r="V150" s="4">
        <f t="shared" si="35"/>
        <v>79673</v>
      </c>
      <c r="W150" s="4">
        <f t="shared" si="36"/>
        <v>20</v>
      </c>
      <c r="X150" s="4">
        <f t="shared" si="37"/>
        <v>31750</v>
      </c>
      <c r="Y150" t="e" cm="1" vm="2">
        <f t="array" aca="1" ref="Y150" ca="1">HLOOKUP(E150+E150:E1149,F150,0)</f>
        <v>#VALUE!</v>
      </c>
      <c r="Z150" s="4">
        <f t="shared" si="38"/>
        <v>31750</v>
      </c>
    </row>
    <row r="151" spans="1:26" x14ac:dyDescent="0.3">
      <c r="A151" s="4">
        <v>1</v>
      </c>
      <c r="B151" t="s">
        <v>169</v>
      </c>
      <c r="C151">
        <v>52</v>
      </c>
      <c r="D151" t="s">
        <v>15</v>
      </c>
      <c r="E151" t="s">
        <v>22</v>
      </c>
      <c r="F151">
        <v>62934</v>
      </c>
      <c r="G151" s="2">
        <v>43432</v>
      </c>
      <c r="H151">
        <v>28655</v>
      </c>
      <c r="I151" t="s">
        <v>13</v>
      </c>
      <c r="J151">
        <v>54</v>
      </c>
      <c r="K151" t="str">
        <f t="shared" si="26"/>
        <v>Above 50,000</v>
      </c>
      <c r="L151" s="4" t="str" cm="1">
        <f t="array" ref="L151">_xlfn.IFS(J151&gt;=50,"Excellent",AND(J151&gt;=40,J151&lt;=49),"good",AND(J151&gt;=30,J151&lt;=39),"Average",J151&lt;30,"Poor")</f>
        <v>Excellent</v>
      </c>
      <c r="M151" s="4" t="str">
        <f t="shared" si="27"/>
        <v>True</v>
      </c>
      <c r="N151" s="4" t="str">
        <f t="shared" si="28"/>
        <v>True</v>
      </c>
      <c r="O151" s="4" t="str">
        <f t="shared" si="29"/>
        <v>Not From Marketing Department</v>
      </c>
      <c r="P151" s="4">
        <f>SUMIF(E151:$E$1001,"Sales",$F:$F)</f>
        <v>8574443</v>
      </c>
      <c r="Q151" s="4">
        <f t="shared" si="30"/>
        <v>7532860</v>
      </c>
      <c r="R151" s="4">
        <f t="shared" si="31"/>
        <v>180</v>
      </c>
      <c r="S151" s="4">
        <f t="shared" si="32"/>
        <v>97</v>
      </c>
      <c r="T151" s="4">
        <f t="shared" si="33"/>
        <v>55350.020304568527</v>
      </c>
      <c r="U151" s="4">
        <f t="shared" si="34"/>
        <v>25843.824817518249</v>
      </c>
      <c r="V151" s="4">
        <f t="shared" si="35"/>
        <v>79673</v>
      </c>
      <c r="W151" s="4">
        <f t="shared" si="36"/>
        <v>20</v>
      </c>
      <c r="X151" s="4">
        <f t="shared" si="37"/>
        <v>62934</v>
      </c>
      <c r="Y151" t="e" cm="1" vm="2">
        <f t="array" aca="1" ref="Y151" ca="1">HLOOKUP(E151+E151:E1150,F151,0)</f>
        <v>#VALUE!</v>
      </c>
      <c r="Z151" s="4">
        <f t="shared" si="38"/>
        <v>62934</v>
      </c>
    </row>
    <row r="152" spans="1:26" x14ac:dyDescent="0.3">
      <c r="A152" s="4">
        <v>1</v>
      </c>
      <c r="B152" t="s">
        <v>170</v>
      </c>
      <c r="C152">
        <v>53</v>
      </c>
      <c r="D152" t="s">
        <v>11</v>
      </c>
      <c r="E152" t="s">
        <v>7</v>
      </c>
      <c r="F152">
        <v>43541</v>
      </c>
      <c r="G152" s="2">
        <v>43433</v>
      </c>
      <c r="H152">
        <v>13914</v>
      </c>
      <c r="I152" t="s">
        <v>18</v>
      </c>
      <c r="J152">
        <v>31</v>
      </c>
      <c r="K152" t="str">
        <f t="shared" si="26"/>
        <v>Below 50,000</v>
      </c>
      <c r="L152" s="4" t="str" cm="1">
        <f t="array" ref="L152">_xlfn.IFS(J152&gt;=50,"Excellent",AND(J152&gt;=40,J152&lt;=49),"good",AND(J152&gt;=30,J152&lt;=39),"Average",J152&lt;30,"Poor")</f>
        <v>Average</v>
      </c>
      <c r="M152" s="4" t="str">
        <f t="shared" si="27"/>
        <v>False</v>
      </c>
      <c r="N152" s="4" t="str">
        <f t="shared" si="28"/>
        <v>False</v>
      </c>
      <c r="O152" s="4" t="str">
        <f t="shared" si="29"/>
        <v>Not From Marketing Department</v>
      </c>
      <c r="P152" s="4">
        <f>SUMIF(E152:$E$1001,"Sales",$F:$F)</f>
        <v>8393787</v>
      </c>
      <c r="Q152" s="4">
        <f t="shared" si="30"/>
        <v>7532860</v>
      </c>
      <c r="R152" s="4">
        <f t="shared" si="31"/>
        <v>180</v>
      </c>
      <c r="S152" s="4">
        <f t="shared" si="32"/>
        <v>97</v>
      </c>
      <c r="T152" s="4">
        <f t="shared" si="33"/>
        <v>55350.020304568527</v>
      </c>
      <c r="U152" s="4">
        <f t="shared" si="34"/>
        <v>25843.824817518249</v>
      </c>
      <c r="V152" s="4">
        <f t="shared" si="35"/>
        <v>79673</v>
      </c>
      <c r="W152" s="4">
        <f t="shared" si="36"/>
        <v>20</v>
      </c>
      <c r="X152" s="4">
        <f t="shared" si="37"/>
        <v>43541</v>
      </c>
      <c r="Y152" t="e" cm="1" vm="2">
        <f t="array" aca="1" ref="Y152" ca="1">HLOOKUP(E152+E152:E1151,F152,0)</f>
        <v>#VALUE!</v>
      </c>
      <c r="Z152" s="4">
        <f t="shared" si="38"/>
        <v>43541</v>
      </c>
    </row>
    <row r="153" spans="1:26" x14ac:dyDescent="0.3">
      <c r="A153" s="4">
        <v>1</v>
      </c>
      <c r="B153" t="s">
        <v>171</v>
      </c>
      <c r="C153">
        <v>42</v>
      </c>
      <c r="D153" t="s">
        <v>15</v>
      </c>
      <c r="E153" t="s">
        <v>27</v>
      </c>
      <c r="F153">
        <v>75209</v>
      </c>
      <c r="G153" s="2">
        <v>43434</v>
      </c>
      <c r="H153">
        <v>31609</v>
      </c>
      <c r="I153" t="s">
        <v>18</v>
      </c>
      <c r="J153">
        <v>59</v>
      </c>
      <c r="K153" t="str">
        <f t="shared" si="26"/>
        <v>Above 50,000</v>
      </c>
      <c r="L153" s="4" t="str" cm="1">
        <f t="array" ref="L153">_xlfn.IFS(J153&gt;=50,"Excellent",AND(J153&gt;=40,J153&lt;=49),"good",AND(J153&gt;=30,J153&lt;=39),"Average",J153&lt;30,"Poor")</f>
        <v>Excellent</v>
      </c>
      <c r="M153" s="4" t="str">
        <f t="shared" si="27"/>
        <v>False</v>
      </c>
      <c r="N153" s="4" t="str">
        <f t="shared" si="28"/>
        <v>True</v>
      </c>
      <c r="O153" s="4" t="str">
        <f t="shared" si="29"/>
        <v>Not From Marketing Department</v>
      </c>
      <c r="P153" s="4">
        <f>SUMIF(E153:$E$1001,"Sales",$F:$F)</f>
        <v>8743982</v>
      </c>
      <c r="Q153" s="4">
        <f t="shared" si="30"/>
        <v>7532860</v>
      </c>
      <c r="R153" s="4">
        <f t="shared" si="31"/>
        <v>180</v>
      </c>
      <c r="S153" s="4">
        <f t="shared" si="32"/>
        <v>97</v>
      </c>
      <c r="T153" s="4">
        <f t="shared" si="33"/>
        <v>55350.020304568527</v>
      </c>
      <c r="U153" s="4">
        <f t="shared" si="34"/>
        <v>25843.824817518249</v>
      </c>
      <c r="V153" s="4">
        <f t="shared" si="35"/>
        <v>79673</v>
      </c>
      <c r="W153" s="4">
        <f t="shared" si="36"/>
        <v>20</v>
      </c>
      <c r="X153" s="4">
        <f t="shared" si="37"/>
        <v>75209</v>
      </c>
      <c r="Y153" t="e" cm="1" vm="2">
        <f t="array" aca="1" ref="Y153" ca="1">HLOOKUP(E153+E153:E1152,F153,0)</f>
        <v>#VALUE!</v>
      </c>
      <c r="Z153" s="4">
        <f t="shared" si="38"/>
        <v>75209</v>
      </c>
    </row>
    <row r="154" spans="1:26" x14ac:dyDescent="0.3">
      <c r="A154" s="4">
        <v>1</v>
      </c>
      <c r="B154" t="s">
        <v>172</v>
      </c>
      <c r="C154">
        <v>51</v>
      </c>
      <c r="D154" t="s">
        <v>15</v>
      </c>
      <c r="E154" t="s">
        <v>22</v>
      </c>
      <c r="F154">
        <v>76977</v>
      </c>
      <c r="G154" s="2">
        <v>43435</v>
      </c>
      <c r="H154">
        <v>12867</v>
      </c>
      <c r="I154" t="s">
        <v>13</v>
      </c>
      <c r="J154">
        <v>23</v>
      </c>
      <c r="K154" t="str">
        <f t="shared" si="26"/>
        <v>Above 50,000</v>
      </c>
      <c r="L154" s="4" t="str" cm="1">
        <f t="array" ref="L154">_xlfn.IFS(J154&gt;=50,"Excellent",AND(J154&gt;=40,J154&lt;=49),"good",AND(J154&gt;=30,J154&lt;=39),"Average",J154&lt;30,"Poor")</f>
        <v>Poor</v>
      </c>
      <c r="M154" s="4" t="str">
        <f t="shared" si="27"/>
        <v>False</v>
      </c>
      <c r="N154" s="4" t="str">
        <f t="shared" si="28"/>
        <v>True</v>
      </c>
      <c r="O154" s="4" t="str">
        <f t="shared" si="29"/>
        <v>Not From Marketing Department</v>
      </c>
      <c r="P154" s="4">
        <f>SUMIF(E154:$E$1001,"Sales",$F:$F)</f>
        <v>8553527</v>
      </c>
      <c r="Q154" s="4">
        <f t="shared" si="30"/>
        <v>7532860</v>
      </c>
      <c r="R154" s="4">
        <f t="shared" si="31"/>
        <v>180</v>
      </c>
      <c r="S154" s="4">
        <f t="shared" si="32"/>
        <v>97</v>
      </c>
      <c r="T154" s="4">
        <f t="shared" si="33"/>
        <v>55350.020304568527</v>
      </c>
      <c r="U154" s="4">
        <f t="shared" si="34"/>
        <v>25843.824817518249</v>
      </c>
      <c r="V154" s="4">
        <f t="shared" si="35"/>
        <v>79673</v>
      </c>
      <c r="W154" s="4">
        <f t="shared" si="36"/>
        <v>20</v>
      </c>
      <c r="X154" s="4">
        <f t="shared" si="37"/>
        <v>76977</v>
      </c>
      <c r="Y154" t="e" cm="1" vm="2">
        <f t="array" aca="1" ref="Y154" ca="1">HLOOKUP(E154+E154:E1153,F154,0)</f>
        <v>#VALUE!</v>
      </c>
      <c r="Z154" s="4">
        <f t="shared" si="38"/>
        <v>76977</v>
      </c>
    </row>
    <row r="155" spans="1:26" x14ac:dyDescent="0.3">
      <c r="A155" s="4">
        <v>1</v>
      </c>
      <c r="B155" t="s">
        <v>173</v>
      </c>
      <c r="C155">
        <v>23</v>
      </c>
      <c r="D155" t="s">
        <v>11</v>
      </c>
      <c r="E155" t="s">
        <v>12</v>
      </c>
      <c r="F155">
        <v>39578</v>
      </c>
      <c r="G155" s="2">
        <v>43436</v>
      </c>
      <c r="H155">
        <v>23902</v>
      </c>
      <c r="I155" t="s">
        <v>20</v>
      </c>
      <c r="J155">
        <v>37</v>
      </c>
      <c r="K155" t="str">
        <f t="shared" si="26"/>
        <v>Below 50,000</v>
      </c>
      <c r="L155" s="4" t="str" cm="1">
        <f t="array" ref="L155">_xlfn.IFS(J155&gt;=50,"Excellent",AND(J155&gt;=40,J155&lt;=49),"good",AND(J155&gt;=30,J155&lt;=39),"Average",J155&lt;30,"Poor")</f>
        <v>Average</v>
      </c>
      <c r="M155" s="4" t="str">
        <f t="shared" si="27"/>
        <v>False</v>
      </c>
      <c r="N155" s="4" t="str">
        <f t="shared" si="28"/>
        <v>False</v>
      </c>
      <c r="O155" s="4" t="str">
        <f t="shared" si="29"/>
        <v xml:space="preserve"> from Marketing Department</v>
      </c>
      <c r="P155" s="4">
        <f>SUMIF(E155:$E$1001,"Sales",$F:$F)</f>
        <v>8418349</v>
      </c>
      <c r="Q155" s="4">
        <f t="shared" si="30"/>
        <v>7532860</v>
      </c>
      <c r="R155" s="4">
        <f t="shared" si="31"/>
        <v>180</v>
      </c>
      <c r="S155" s="4">
        <f t="shared" si="32"/>
        <v>97</v>
      </c>
      <c r="T155" s="4">
        <f t="shared" si="33"/>
        <v>55350.020304568527</v>
      </c>
      <c r="U155" s="4">
        <f t="shared" si="34"/>
        <v>25843.824817518249</v>
      </c>
      <c r="V155" s="4">
        <f t="shared" si="35"/>
        <v>79673</v>
      </c>
      <c r="W155" s="4">
        <f t="shared" si="36"/>
        <v>20</v>
      </c>
      <c r="X155" s="4">
        <f t="shared" si="37"/>
        <v>39578</v>
      </c>
      <c r="Y155" t="e" cm="1" vm="2">
        <f t="array" aca="1" ref="Y155" ca="1">HLOOKUP(E155+E155:E1154,F155,0)</f>
        <v>#VALUE!</v>
      </c>
      <c r="Z155" s="4">
        <f t="shared" si="38"/>
        <v>39578</v>
      </c>
    </row>
    <row r="156" spans="1:26" x14ac:dyDescent="0.3">
      <c r="A156" s="4">
        <v>1</v>
      </c>
      <c r="B156" t="s">
        <v>174</v>
      </c>
      <c r="C156">
        <v>40</v>
      </c>
      <c r="D156" t="s">
        <v>15</v>
      </c>
      <c r="E156" t="s">
        <v>22</v>
      </c>
      <c r="F156">
        <v>38164</v>
      </c>
      <c r="G156" s="2">
        <v>43437</v>
      </c>
      <c r="H156">
        <v>22865</v>
      </c>
      <c r="I156" t="s">
        <v>20</v>
      </c>
      <c r="J156">
        <v>29</v>
      </c>
      <c r="K156" t="str">
        <f t="shared" si="26"/>
        <v>Below 50,000</v>
      </c>
      <c r="L156" s="4" t="str" cm="1">
        <f t="array" ref="L156">_xlfn.IFS(J156&gt;=50,"Excellent",AND(J156&gt;=40,J156&lt;=49),"good",AND(J156&gt;=30,J156&lt;=39),"Average",J156&lt;30,"Poor")</f>
        <v>Poor</v>
      </c>
      <c r="M156" s="4" t="str">
        <f t="shared" si="27"/>
        <v>False</v>
      </c>
      <c r="N156" s="4" t="str">
        <f t="shared" si="28"/>
        <v>False</v>
      </c>
      <c r="O156" s="4" t="str">
        <f t="shared" si="29"/>
        <v>Not From Marketing Department</v>
      </c>
      <c r="P156" s="4">
        <f>SUMIF(E156:$E$1001,"Sales",$F:$F)</f>
        <v>8327937</v>
      </c>
      <c r="Q156" s="4">
        <f t="shared" si="30"/>
        <v>7532860</v>
      </c>
      <c r="R156" s="4">
        <f t="shared" si="31"/>
        <v>180</v>
      </c>
      <c r="S156" s="4">
        <f t="shared" si="32"/>
        <v>97</v>
      </c>
      <c r="T156" s="4">
        <f t="shared" si="33"/>
        <v>55350.020304568527</v>
      </c>
      <c r="U156" s="4">
        <f t="shared" si="34"/>
        <v>25843.824817518249</v>
      </c>
      <c r="V156" s="4">
        <f t="shared" si="35"/>
        <v>79673</v>
      </c>
      <c r="W156" s="4">
        <f t="shared" si="36"/>
        <v>20</v>
      </c>
      <c r="X156" s="4">
        <f t="shared" si="37"/>
        <v>38164</v>
      </c>
      <c r="Y156" t="e" cm="1" vm="2">
        <f t="array" aca="1" ref="Y156" ca="1">HLOOKUP(E156+E156:E1155,F156,0)</f>
        <v>#VALUE!</v>
      </c>
      <c r="Z156" s="4">
        <f t="shared" si="38"/>
        <v>38164</v>
      </c>
    </row>
    <row r="157" spans="1:26" x14ac:dyDescent="0.3">
      <c r="A157" s="4">
        <v>1</v>
      </c>
      <c r="B157" t="s">
        <v>175</v>
      </c>
      <c r="C157">
        <v>44</v>
      </c>
      <c r="D157" t="s">
        <v>11</v>
      </c>
      <c r="E157" t="s">
        <v>27</v>
      </c>
      <c r="F157">
        <v>32992</v>
      </c>
      <c r="G157" s="2">
        <v>43438</v>
      </c>
      <c r="H157">
        <v>32250</v>
      </c>
      <c r="I157" t="s">
        <v>13</v>
      </c>
      <c r="J157">
        <v>58</v>
      </c>
      <c r="K157" t="str">
        <f t="shared" si="26"/>
        <v>Below 50,000</v>
      </c>
      <c r="L157" s="4" t="str" cm="1">
        <f t="array" ref="L157">_xlfn.IFS(J157&gt;=50,"Excellent",AND(J157&gt;=40,J157&lt;=49),"good",AND(J157&gt;=30,J157&lt;=39),"Average",J157&lt;30,"Poor")</f>
        <v>Excellent</v>
      </c>
      <c r="M157" s="4" t="str">
        <f t="shared" si="27"/>
        <v>True</v>
      </c>
      <c r="N157" s="4" t="str">
        <f t="shared" si="28"/>
        <v>True</v>
      </c>
      <c r="O157" s="4" t="str">
        <f t="shared" si="29"/>
        <v>Not From Marketing Department</v>
      </c>
      <c r="P157" s="4">
        <f>SUMIF(E157:$E$1001,"Sales",$F:$F)</f>
        <v>8586188</v>
      </c>
      <c r="Q157" s="4">
        <f t="shared" si="30"/>
        <v>7532860</v>
      </c>
      <c r="R157" s="4">
        <f t="shared" si="31"/>
        <v>180</v>
      </c>
      <c r="S157" s="4">
        <f t="shared" si="32"/>
        <v>97</v>
      </c>
      <c r="T157" s="4">
        <f t="shared" si="33"/>
        <v>55350.020304568527</v>
      </c>
      <c r="U157" s="4">
        <f t="shared" si="34"/>
        <v>25843.824817518249</v>
      </c>
      <c r="V157" s="4">
        <f t="shared" si="35"/>
        <v>79673</v>
      </c>
      <c r="W157" s="4">
        <f t="shared" si="36"/>
        <v>20</v>
      </c>
      <c r="X157" s="4">
        <f t="shared" si="37"/>
        <v>32992</v>
      </c>
      <c r="Y157" t="e" cm="1" vm="2">
        <f t="array" aca="1" ref="Y157" ca="1">HLOOKUP(E157+E157:E1156,F157,0)</f>
        <v>#VALUE!</v>
      </c>
      <c r="Z157" s="4">
        <f t="shared" si="38"/>
        <v>32992</v>
      </c>
    </row>
    <row r="158" spans="1:26" x14ac:dyDescent="0.3">
      <c r="A158" s="4">
        <v>1</v>
      </c>
      <c r="B158" t="s">
        <v>176</v>
      </c>
      <c r="C158">
        <v>29</v>
      </c>
      <c r="D158" t="s">
        <v>15</v>
      </c>
      <c r="E158" t="s">
        <v>12</v>
      </c>
      <c r="F158">
        <v>73750</v>
      </c>
      <c r="G158" s="2">
        <v>43439</v>
      </c>
      <c r="H158">
        <v>27569</v>
      </c>
      <c r="I158" t="s">
        <v>18</v>
      </c>
      <c r="J158">
        <v>60</v>
      </c>
      <c r="K158" t="str">
        <f t="shared" si="26"/>
        <v>Above 50,000</v>
      </c>
      <c r="L158" s="4" t="str" cm="1">
        <f t="array" ref="L158">_xlfn.IFS(J158&gt;=50,"Excellent",AND(J158&gt;=40,J158&lt;=49),"good",AND(J158&gt;=30,J158&lt;=39),"Average",J158&lt;30,"Poor")</f>
        <v>Excellent</v>
      </c>
      <c r="M158" s="4" t="str">
        <f t="shared" si="27"/>
        <v>False</v>
      </c>
      <c r="N158" s="4" t="str">
        <f t="shared" si="28"/>
        <v>True</v>
      </c>
      <c r="O158" s="4" t="str">
        <f t="shared" si="29"/>
        <v xml:space="preserve"> from Marketing Department</v>
      </c>
      <c r="P158" s="4">
        <f>SUMIF(E158:$E$1001,"Sales",$F:$F)</f>
        <v>8436074</v>
      </c>
      <c r="Q158" s="4">
        <f t="shared" si="30"/>
        <v>7532860</v>
      </c>
      <c r="R158" s="4">
        <f t="shared" si="31"/>
        <v>180</v>
      </c>
      <c r="S158" s="4">
        <f t="shared" si="32"/>
        <v>97</v>
      </c>
      <c r="T158" s="4">
        <f t="shared" si="33"/>
        <v>55350.020304568527</v>
      </c>
      <c r="U158" s="4">
        <f t="shared" si="34"/>
        <v>25843.824817518249</v>
      </c>
      <c r="V158" s="4">
        <f t="shared" si="35"/>
        <v>79673</v>
      </c>
      <c r="W158" s="4">
        <f t="shared" si="36"/>
        <v>20</v>
      </c>
      <c r="X158" s="4">
        <f t="shared" si="37"/>
        <v>73750</v>
      </c>
      <c r="Y158" t="e" cm="1" vm="2">
        <f t="array" aca="1" ref="Y158" ca="1">HLOOKUP(E158+E158:E1157,F158,0)</f>
        <v>#VALUE!</v>
      </c>
      <c r="Z158" s="4">
        <f t="shared" si="38"/>
        <v>73750</v>
      </c>
    </row>
    <row r="159" spans="1:26" x14ac:dyDescent="0.3">
      <c r="A159" s="4">
        <v>1</v>
      </c>
      <c r="B159" t="s">
        <v>177</v>
      </c>
      <c r="C159">
        <v>48</v>
      </c>
      <c r="D159" t="s">
        <v>11</v>
      </c>
      <c r="E159" t="s">
        <v>22</v>
      </c>
      <c r="F159">
        <v>57389</v>
      </c>
      <c r="G159" s="2">
        <v>43440</v>
      </c>
      <c r="H159">
        <v>29854</v>
      </c>
      <c r="I159" t="s">
        <v>28</v>
      </c>
      <c r="J159">
        <v>36</v>
      </c>
      <c r="K159" t="str">
        <f t="shared" si="26"/>
        <v>Above 50,000</v>
      </c>
      <c r="L159" s="4" t="str" cm="1">
        <f t="array" ref="L159">_xlfn.IFS(J159&gt;=50,"Excellent",AND(J159&gt;=40,J159&lt;=49),"good",AND(J159&gt;=30,J159&lt;=39),"Average",J159&lt;30,"Poor")</f>
        <v>Average</v>
      </c>
      <c r="M159" s="4" t="str">
        <f t="shared" si="27"/>
        <v>False</v>
      </c>
      <c r="N159" s="4" t="str">
        <f t="shared" si="28"/>
        <v>False</v>
      </c>
      <c r="O159" s="4" t="str">
        <f t="shared" si="29"/>
        <v>Not From Marketing Department</v>
      </c>
      <c r="P159" s="4">
        <f>SUMIF(E159:$E$1001,"Sales",$F:$F)</f>
        <v>8702164</v>
      </c>
      <c r="Q159" s="4">
        <f t="shared" si="30"/>
        <v>7532860</v>
      </c>
      <c r="R159" s="4">
        <f t="shared" si="31"/>
        <v>180</v>
      </c>
      <c r="S159" s="4">
        <f t="shared" si="32"/>
        <v>97</v>
      </c>
      <c r="T159" s="4">
        <f t="shared" si="33"/>
        <v>55350.020304568527</v>
      </c>
      <c r="U159" s="4">
        <f t="shared" si="34"/>
        <v>25843.824817518249</v>
      </c>
      <c r="V159" s="4">
        <f t="shared" si="35"/>
        <v>79673</v>
      </c>
      <c r="W159" s="4">
        <f t="shared" si="36"/>
        <v>20</v>
      </c>
      <c r="X159" s="4">
        <f t="shared" si="37"/>
        <v>57389</v>
      </c>
      <c r="Y159" t="e" cm="1" vm="2">
        <f t="array" aca="1" ref="Y159" ca="1">HLOOKUP(E159+E159:E1158,F159,0)</f>
        <v>#VALUE!</v>
      </c>
      <c r="Z159" s="4">
        <f t="shared" si="38"/>
        <v>57389</v>
      </c>
    </row>
    <row r="160" spans="1:26" x14ac:dyDescent="0.3">
      <c r="A160" s="4">
        <v>1</v>
      </c>
      <c r="B160" t="s">
        <v>178</v>
      </c>
      <c r="C160">
        <v>31</v>
      </c>
      <c r="D160" t="s">
        <v>11</v>
      </c>
      <c r="E160" t="s">
        <v>7</v>
      </c>
      <c r="F160">
        <v>32401</v>
      </c>
      <c r="G160" s="2">
        <v>43441</v>
      </c>
      <c r="H160">
        <v>20712</v>
      </c>
      <c r="I160" t="s">
        <v>13</v>
      </c>
      <c r="J160">
        <v>43</v>
      </c>
      <c r="K160" t="str">
        <f t="shared" si="26"/>
        <v>Below 50,000</v>
      </c>
      <c r="L160" s="4" t="str" cm="1">
        <f t="array" ref="L160">_xlfn.IFS(J160&gt;=50,"Excellent",AND(J160&gt;=40,J160&lt;=49),"good",AND(J160&gt;=30,J160&lt;=39),"Average",J160&lt;30,"Poor")</f>
        <v>good</v>
      </c>
      <c r="M160" s="4" t="str">
        <f t="shared" si="27"/>
        <v>True</v>
      </c>
      <c r="N160" s="4" t="str">
        <f t="shared" si="28"/>
        <v>False</v>
      </c>
      <c r="O160" s="4" t="str">
        <f t="shared" si="29"/>
        <v>Not From Marketing Department</v>
      </c>
      <c r="P160" s="4">
        <f>SUMIF(E160:$E$1001,"Sales",$F:$F)</f>
        <v>8259549</v>
      </c>
      <c r="Q160" s="4">
        <f t="shared" si="30"/>
        <v>7532860</v>
      </c>
      <c r="R160" s="4">
        <f t="shared" si="31"/>
        <v>180</v>
      </c>
      <c r="S160" s="4">
        <f t="shared" si="32"/>
        <v>97</v>
      </c>
      <c r="T160" s="4">
        <f t="shared" si="33"/>
        <v>55350.020304568527</v>
      </c>
      <c r="U160" s="4">
        <f t="shared" si="34"/>
        <v>25843.824817518249</v>
      </c>
      <c r="V160" s="4">
        <f t="shared" si="35"/>
        <v>79673</v>
      </c>
      <c r="W160" s="4">
        <f t="shared" si="36"/>
        <v>20</v>
      </c>
      <c r="X160" s="4">
        <f t="shared" si="37"/>
        <v>32401</v>
      </c>
      <c r="Y160" t="e" cm="1" vm="2">
        <f t="array" aca="1" ref="Y160" ca="1">HLOOKUP(E160+E160:E1159,F160,0)</f>
        <v>#VALUE!</v>
      </c>
      <c r="Z160" s="4">
        <f t="shared" si="38"/>
        <v>32401</v>
      </c>
    </row>
    <row r="161" spans="1:26" x14ac:dyDescent="0.3">
      <c r="A161" s="4">
        <v>1</v>
      </c>
      <c r="B161" t="s">
        <v>179</v>
      </c>
      <c r="C161">
        <v>55</v>
      </c>
      <c r="D161" t="s">
        <v>11</v>
      </c>
      <c r="E161" t="s">
        <v>22</v>
      </c>
      <c r="F161">
        <v>64514</v>
      </c>
      <c r="G161" s="2">
        <v>43442</v>
      </c>
      <c r="H161">
        <v>10139</v>
      </c>
      <c r="I161" t="s">
        <v>20</v>
      </c>
      <c r="J161">
        <v>58</v>
      </c>
      <c r="K161" t="str">
        <f t="shared" si="26"/>
        <v>Above 50,000</v>
      </c>
      <c r="L161" s="4" t="str" cm="1">
        <f t="array" ref="L161">_xlfn.IFS(J161&gt;=50,"Excellent",AND(J161&gt;=40,J161&lt;=49),"good",AND(J161&gt;=30,J161&lt;=39),"Average",J161&lt;30,"Poor")</f>
        <v>Excellent</v>
      </c>
      <c r="M161" s="4" t="str">
        <f t="shared" si="27"/>
        <v>False</v>
      </c>
      <c r="N161" s="4" t="str">
        <f t="shared" si="28"/>
        <v>True</v>
      </c>
      <c r="O161" s="4" t="str">
        <f t="shared" si="29"/>
        <v>Not From Marketing Department</v>
      </c>
      <c r="P161" s="4">
        <f>SUMIF(E161:$E$1001,"Sales",$F:$F)</f>
        <v>8488405</v>
      </c>
      <c r="Q161" s="4">
        <f t="shared" si="30"/>
        <v>7532860</v>
      </c>
      <c r="R161" s="4">
        <f t="shared" si="31"/>
        <v>180</v>
      </c>
      <c r="S161" s="4">
        <f t="shared" si="32"/>
        <v>97</v>
      </c>
      <c r="T161" s="4">
        <f t="shared" si="33"/>
        <v>55350.020304568527</v>
      </c>
      <c r="U161" s="4">
        <f t="shared" si="34"/>
        <v>25843.824817518249</v>
      </c>
      <c r="V161" s="4">
        <f t="shared" si="35"/>
        <v>79673</v>
      </c>
      <c r="W161" s="4">
        <f t="shared" si="36"/>
        <v>20</v>
      </c>
      <c r="X161" s="4">
        <f t="shared" si="37"/>
        <v>64514</v>
      </c>
      <c r="Y161" t="e" cm="1" vm="2">
        <f t="array" aca="1" ref="Y161" ca="1">HLOOKUP(E161+E161:E1160,F161,0)</f>
        <v>#VALUE!</v>
      </c>
      <c r="Z161" s="4">
        <f t="shared" si="38"/>
        <v>64514</v>
      </c>
    </row>
    <row r="162" spans="1:26" x14ac:dyDescent="0.3">
      <c r="A162" s="4">
        <v>1</v>
      </c>
      <c r="B162" t="s">
        <v>180</v>
      </c>
      <c r="C162">
        <v>46</v>
      </c>
      <c r="D162" t="s">
        <v>11</v>
      </c>
      <c r="E162" t="s">
        <v>7</v>
      </c>
      <c r="F162">
        <v>32739</v>
      </c>
      <c r="G162" s="2">
        <v>43443</v>
      </c>
      <c r="H162">
        <v>36671</v>
      </c>
      <c r="I162" t="s">
        <v>13</v>
      </c>
      <c r="J162">
        <v>33</v>
      </c>
      <c r="K162" t="str">
        <f t="shared" si="26"/>
        <v>Below 50,000</v>
      </c>
      <c r="L162" s="4" t="str" cm="1">
        <f t="array" ref="L162">_xlfn.IFS(J162&gt;=50,"Excellent",AND(J162&gt;=40,J162&lt;=49),"good",AND(J162&gt;=30,J162&lt;=39),"Average",J162&lt;30,"Poor")</f>
        <v>Average</v>
      </c>
      <c r="M162" s="4" t="str">
        <f t="shared" si="27"/>
        <v>True</v>
      </c>
      <c r="N162" s="4" t="str">
        <f t="shared" si="28"/>
        <v>False</v>
      </c>
      <c r="O162" s="4" t="str">
        <f t="shared" si="29"/>
        <v>Not From Marketing Department</v>
      </c>
      <c r="P162" s="4">
        <f>SUMIF(E162:$E$1001,"Sales",$F:$F)</f>
        <v>8133911</v>
      </c>
      <c r="Q162" s="4">
        <f t="shared" si="30"/>
        <v>7532860</v>
      </c>
      <c r="R162" s="4">
        <f t="shared" si="31"/>
        <v>180</v>
      </c>
      <c r="S162" s="4">
        <f t="shared" si="32"/>
        <v>97</v>
      </c>
      <c r="T162" s="4">
        <f t="shared" si="33"/>
        <v>55350.020304568527</v>
      </c>
      <c r="U162" s="4">
        <f t="shared" si="34"/>
        <v>25843.824817518249</v>
      </c>
      <c r="V162" s="4">
        <f t="shared" si="35"/>
        <v>79673</v>
      </c>
      <c r="W162" s="4">
        <f t="shared" si="36"/>
        <v>20</v>
      </c>
      <c r="X162" s="4">
        <f t="shared" si="37"/>
        <v>32739</v>
      </c>
      <c r="Y162" t="e" cm="1" vm="2">
        <f t="array" aca="1" ref="Y162" ca="1">HLOOKUP(E162+E162:E1161,F162,0)</f>
        <v>#VALUE!</v>
      </c>
      <c r="Z162" s="4">
        <f t="shared" si="38"/>
        <v>32739</v>
      </c>
    </row>
    <row r="163" spans="1:26" x14ac:dyDescent="0.3">
      <c r="A163" s="4">
        <v>1</v>
      </c>
      <c r="B163" t="s">
        <v>181</v>
      </c>
      <c r="C163">
        <v>55</v>
      </c>
      <c r="D163" t="s">
        <v>15</v>
      </c>
      <c r="E163" t="s">
        <v>22</v>
      </c>
      <c r="F163">
        <v>32005</v>
      </c>
      <c r="G163" s="2">
        <v>43444</v>
      </c>
      <c r="H163">
        <v>11331</v>
      </c>
      <c r="I163" t="s">
        <v>18</v>
      </c>
      <c r="J163">
        <v>29</v>
      </c>
      <c r="K163" t="str">
        <f t="shared" si="26"/>
        <v>Below 50,000</v>
      </c>
      <c r="L163" s="4" t="str" cm="1">
        <f t="array" ref="L163">_xlfn.IFS(J163&gt;=50,"Excellent",AND(J163&gt;=40,J163&lt;=49),"good",AND(J163&gt;=30,J163&lt;=39),"Average",J163&lt;30,"Poor")</f>
        <v>Poor</v>
      </c>
      <c r="M163" s="4" t="str">
        <f t="shared" si="27"/>
        <v>False</v>
      </c>
      <c r="N163" s="4" t="str">
        <f t="shared" si="28"/>
        <v>False</v>
      </c>
      <c r="O163" s="4" t="str">
        <f t="shared" si="29"/>
        <v>Not From Marketing Department</v>
      </c>
      <c r="P163" s="4">
        <f>SUMIF(E163:$E$1001,"Sales",$F:$F)</f>
        <v>8267288</v>
      </c>
      <c r="Q163" s="4">
        <f t="shared" si="30"/>
        <v>7532860</v>
      </c>
      <c r="R163" s="4">
        <f t="shared" si="31"/>
        <v>180</v>
      </c>
      <c r="S163" s="4">
        <f t="shared" si="32"/>
        <v>97</v>
      </c>
      <c r="T163" s="4">
        <f t="shared" si="33"/>
        <v>55350.020304568527</v>
      </c>
      <c r="U163" s="4">
        <f t="shared" si="34"/>
        <v>25843.824817518249</v>
      </c>
      <c r="V163" s="4">
        <f t="shared" si="35"/>
        <v>79673</v>
      </c>
      <c r="W163" s="4">
        <f t="shared" si="36"/>
        <v>20</v>
      </c>
      <c r="X163" s="4">
        <f t="shared" si="37"/>
        <v>32005</v>
      </c>
      <c r="Y163" t="e" cm="1" vm="2">
        <f t="array" aca="1" ref="Y163" ca="1">HLOOKUP(E163+E163:E1162,F163,0)</f>
        <v>#VALUE!</v>
      </c>
      <c r="Z163" s="4">
        <f t="shared" si="38"/>
        <v>32005</v>
      </c>
    </row>
    <row r="164" spans="1:26" x14ac:dyDescent="0.3">
      <c r="A164" s="4">
        <v>1</v>
      </c>
      <c r="B164" t="s">
        <v>182</v>
      </c>
      <c r="C164">
        <v>26</v>
      </c>
      <c r="D164" t="s">
        <v>15</v>
      </c>
      <c r="E164" t="s">
        <v>7</v>
      </c>
      <c r="F164">
        <v>44911</v>
      </c>
      <c r="G164" s="2">
        <v>43445</v>
      </c>
      <c r="H164">
        <v>31046</v>
      </c>
      <c r="I164" t="s">
        <v>20</v>
      </c>
      <c r="J164">
        <v>51</v>
      </c>
      <c r="K164" t="str">
        <f t="shared" si="26"/>
        <v>Below 50,000</v>
      </c>
      <c r="L164" s="4" t="str" cm="1">
        <f t="array" ref="L164">_xlfn.IFS(J164&gt;=50,"Excellent",AND(J164&gt;=40,J164&lt;=49),"good",AND(J164&gt;=30,J164&lt;=39),"Average",J164&lt;30,"Poor")</f>
        <v>Excellent</v>
      </c>
      <c r="M164" s="4" t="str">
        <f t="shared" si="27"/>
        <v>False</v>
      </c>
      <c r="N164" s="4" t="str">
        <f t="shared" si="28"/>
        <v>False</v>
      </c>
      <c r="O164" s="4" t="str">
        <f t="shared" si="29"/>
        <v>Not From Marketing Department</v>
      </c>
      <c r="P164" s="4">
        <f>SUMIF(E164:$E$1001,"Sales",$F:$F)</f>
        <v>8306055</v>
      </c>
      <c r="Q164" s="4">
        <f t="shared" si="30"/>
        <v>7532860</v>
      </c>
      <c r="R164" s="4">
        <f t="shared" si="31"/>
        <v>180</v>
      </c>
      <c r="S164" s="4">
        <f t="shared" si="32"/>
        <v>97</v>
      </c>
      <c r="T164" s="4">
        <f t="shared" si="33"/>
        <v>55350.020304568527</v>
      </c>
      <c r="U164" s="4">
        <f t="shared" si="34"/>
        <v>25843.824817518249</v>
      </c>
      <c r="V164" s="4">
        <f t="shared" si="35"/>
        <v>79673</v>
      </c>
      <c r="W164" s="4">
        <f t="shared" si="36"/>
        <v>20</v>
      </c>
      <c r="X164" s="4">
        <f t="shared" si="37"/>
        <v>44911</v>
      </c>
      <c r="Y164" t="e" cm="1" vm="2">
        <f t="array" aca="1" ref="Y164" ca="1">HLOOKUP(E164+E164:E1163,F164,0)</f>
        <v>#VALUE!</v>
      </c>
      <c r="Z164" s="4">
        <f t="shared" si="38"/>
        <v>44911</v>
      </c>
    </row>
    <row r="165" spans="1:26" x14ac:dyDescent="0.3">
      <c r="A165" s="4">
        <v>1</v>
      </c>
      <c r="B165" t="s">
        <v>183</v>
      </c>
      <c r="C165">
        <v>20</v>
      </c>
      <c r="D165" t="s">
        <v>11</v>
      </c>
      <c r="E165" t="s">
        <v>27</v>
      </c>
      <c r="F165">
        <v>61944</v>
      </c>
      <c r="G165" s="2">
        <v>43446</v>
      </c>
      <c r="H165">
        <v>11605</v>
      </c>
      <c r="I165" t="s">
        <v>18</v>
      </c>
      <c r="J165">
        <v>57</v>
      </c>
      <c r="K165" t="str">
        <f t="shared" si="26"/>
        <v>Above 50,000</v>
      </c>
      <c r="L165" s="4" t="str" cm="1">
        <f t="array" ref="L165">_xlfn.IFS(J165&gt;=50,"Excellent",AND(J165&gt;=40,J165&lt;=49),"good",AND(J165&gt;=30,J165&lt;=39),"Average",J165&lt;30,"Poor")</f>
        <v>Excellent</v>
      </c>
      <c r="M165" s="4" t="str">
        <f t="shared" si="27"/>
        <v>False</v>
      </c>
      <c r="N165" s="4" t="str">
        <f t="shared" si="28"/>
        <v>True</v>
      </c>
      <c r="O165" s="4" t="str">
        <f t="shared" si="29"/>
        <v>Not From Marketing Department</v>
      </c>
      <c r="P165" s="4">
        <f>SUMIF(E165:$E$1001,"Sales",$F:$F)</f>
        <v>8529648</v>
      </c>
      <c r="Q165" s="4">
        <f t="shared" si="30"/>
        <v>7532860</v>
      </c>
      <c r="R165" s="4">
        <f t="shared" si="31"/>
        <v>180</v>
      </c>
      <c r="S165" s="4">
        <f t="shared" si="32"/>
        <v>97</v>
      </c>
      <c r="T165" s="4">
        <f t="shared" si="33"/>
        <v>55350.020304568527</v>
      </c>
      <c r="U165" s="4">
        <f t="shared" si="34"/>
        <v>25843.824817518249</v>
      </c>
      <c r="V165" s="4">
        <f t="shared" si="35"/>
        <v>79673</v>
      </c>
      <c r="W165" s="4">
        <f t="shared" si="36"/>
        <v>20</v>
      </c>
      <c r="X165" s="4">
        <f t="shared" si="37"/>
        <v>61944</v>
      </c>
      <c r="Y165" t="e" cm="1" vm="2">
        <f t="array" aca="1" ref="Y165" ca="1">HLOOKUP(E165+E165:E1164,F165,0)</f>
        <v>#VALUE!</v>
      </c>
      <c r="Z165" s="4">
        <f t="shared" si="38"/>
        <v>61944</v>
      </c>
    </row>
    <row r="166" spans="1:26" x14ac:dyDescent="0.3">
      <c r="A166" s="4">
        <v>1</v>
      </c>
      <c r="B166" t="s">
        <v>184</v>
      </c>
      <c r="C166">
        <v>38</v>
      </c>
      <c r="D166" t="s">
        <v>11</v>
      </c>
      <c r="E166" t="s">
        <v>22</v>
      </c>
      <c r="F166">
        <v>60622</v>
      </c>
      <c r="G166" s="2">
        <v>43447</v>
      </c>
      <c r="H166">
        <v>33567</v>
      </c>
      <c r="I166" t="s">
        <v>20</v>
      </c>
      <c r="J166">
        <v>45</v>
      </c>
      <c r="K166" t="str">
        <f t="shared" si="26"/>
        <v>Above 50,000</v>
      </c>
      <c r="L166" s="4" t="str" cm="1">
        <f t="array" ref="L166">_xlfn.IFS(J166&gt;=50,"Excellent",AND(J166&gt;=40,J166&lt;=49),"good",AND(J166&gt;=30,J166&lt;=39),"Average",J166&lt;30,"Poor")</f>
        <v>good</v>
      </c>
      <c r="M166" s="4" t="str">
        <f t="shared" si="27"/>
        <v>False</v>
      </c>
      <c r="N166" s="4" t="str">
        <f t="shared" si="28"/>
        <v>True</v>
      </c>
      <c r="O166" s="4" t="str">
        <f t="shared" si="29"/>
        <v>Not From Marketing Department</v>
      </c>
      <c r="P166" s="4">
        <f>SUMIF(E166:$E$1001,"Sales",$F:$F)</f>
        <v>8367990</v>
      </c>
      <c r="Q166" s="4">
        <f t="shared" si="30"/>
        <v>7532860</v>
      </c>
      <c r="R166" s="4">
        <f t="shared" si="31"/>
        <v>180</v>
      </c>
      <c r="S166" s="4">
        <f t="shared" si="32"/>
        <v>97</v>
      </c>
      <c r="T166" s="4">
        <f t="shared" si="33"/>
        <v>55350.020304568527</v>
      </c>
      <c r="U166" s="4">
        <f t="shared" si="34"/>
        <v>25843.824817518249</v>
      </c>
      <c r="V166" s="4">
        <f t="shared" si="35"/>
        <v>79673</v>
      </c>
      <c r="W166" s="4">
        <f t="shared" si="36"/>
        <v>20</v>
      </c>
      <c r="X166" s="4">
        <f t="shared" si="37"/>
        <v>60622</v>
      </c>
      <c r="Y166" t="e" cm="1" vm="2">
        <f t="array" aca="1" ref="Y166" ca="1">HLOOKUP(E166+E166:E1165,F166,0)</f>
        <v>#VALUE!</v>
      </c>
      <c r="Z166" s="4">
        <f t="shared" si="38"/>
        <v>60622</v>
      </c>
    </row>
    <row r="167" spans="1:26" x14ac:dyDescent="0.3">
      <c r="A167" s="4">
        <v>1</v>
      </c>
      <c r="B167" t="s">
        <v>185</v>
      </c>
      <c r="C167">
        <v>26</v>
      </c>
      <c r="D167" t="s">
        <v>11</v>
      </c>
      <c r="E167" t="s">
        <v>22</v>
      </c>
      <c r="F167">
        <v>31888</v>
      </c>
      <c r="G167" s="2">
        <v>43448</v>
      </c>
      <c r="H167">
        <v>33416</v>
      </c>
      <c r="I167" t="s">
        <v>18</v>
      </c>
      <c r="J167">
        <v>54</v>
      </c>
      <c r="K167" t="str">
        <f t="shared" si="26"/>
        <v>Below 50,000</v>
      </c>
      <c r="L167" s="4" t="str" cm="1">
        <f t="array" ref="L167">_xlfn.IFS(J167&gt;=50,"Excellent",AND(J167&gt;=40,J167&lt;=49),"good",AND(J167&gt;=30,J167&lt;=39),"Average",J167&lt;30,"Poor")</f>
        <v>Excellent</v>
      </c>
      <c r="M167" s="4" t="str">
        <f t="shared" si="27"/>
        <v>False</v>
      </c>
      <c r="N167" s="4" t="str">
        <f t="shared" si="28"/>
        <v>False</v>
      </c>
      <c r="O167" s="4" t="str">
        <f t="shared" si="29"/>
        <v>Not From Marketing Department</v>
      </c>
      <c r="P167" s="4">
        <f>SUMIF(E167:$E$1001,"Sales",$F:$F)</f>
        <v>8403819</v>
      </c>
      <c r="Q167" s="4">
        <f t="shared" si="30"/>
        <v>7532860</v>
      </c>
      <c r="R167" s="4">
        <f t="shared" si="31"/>
        <v>180</v>
      </c>
      <c r="S167" s="4">
        <f t="shared" si="32"/>
        <v>97</v>
      </c>
      <c r="T167" s="4">
        <f t="shared" si="33"/>
        <v>55350.020304568527</v>
      </c>
      <c r="U167" s="4">
        <f t="shared" si="34"/>
        <v>25843.824817518249</v>
      </c>
      <c r="V167" s="4">
        <f t="shared" si="35"/>
        <v>79673</v>
      </c>
      <c r="W167" s="4">
        <f t="shared" si="36"/>
        <v>20</v>
      </c>
      <c r="X167" s="4">
        <f t="shared" si="37"/>
        <v>31888</v>
      </c>
      <c r="Y167" t="e" cm="1" vm="2">
        <f t="array" aca="1" ref="Y167" ca="1">HLOOKUP(E167+E167:E1166,F167,0)</f>
        <v>#VALUE!</v>
      </c>
      <c r="Z167" s="4">
        <f t="shared" si="38"/>
        <v>31888</v>
      </c>
    </row>
    <row r="168" spans="1:26" x14ac:dyDescent="0.3">
      <c r="A168" s="4">
        <v>1</v>
      </c>
      <c r="B168" t="s">
        <v>186</v>
      </c>
      <c r="C168">
        <v>23</v>
      </c>
      <c r="D168" t="s">
        <v>11</v>
      </c>
      <c r="E168" t="s">
        <v>22</v>
      </c>
      <c r="F168">
        <v>42998</v>
      </c>
      <c r="G168" s="2">
        <v>43449</v>
      </c>
      <c r="H168">
        <v>37736</v>
      </c>
      <c r="I168" t="s">
        <v>13</v>
      </c>
      <c r="J168">
        <v>39</v>
      </c>
      <c r="K168" t="str">
        <f t="shared" si="26"/>
        <v>Below 50,000</v>
      </c>
      <c r="L168" s="4" t="str" cm="1">
        <f t="array" ref="L168">_xlfn.IFS(J168&gt;=50,"Excellent",AND(J168&gt;=40,J168&lt;=49),"good",AND(J168&gt;=30,J168&lt;=39),"Average",J168&lt;30,"Poor")</f>
        <v>Average</v>
      </c>
      <c r="M168" s="4" t="str">
        <f t="shared" si="27"/>
        <v>True</v>
      </c>
      <c r="N168" s="4" t="str">
        <f t="shared" si="28"/>
        <v>False</v>
      </c>
      <c r="O168" s="4" t="str">
        <f t="shared" si="29"/>
        <v>Not From Marketing Department</v>
      </c>
      <c r="P168" s="4">
        <f>SUMIF(E168:$E$1001,"Sales",$F:$F)</f>
        <v>8002328</v>
      </c>
      <c r="Q168" s="4">
        <f t="shared" si="30"/>
        <v>7532860</v>
      </c>
      <c r="R168" s="4">
        <f t="shared" si="31"/>
        <v>180</v>
      </c>
      <c r="S168" s="4">
        <f t="shared" si="32"/>
        <v>97</v>
      </c>
      <c r="T168" s="4">
        <f t="shared" si="33"/>
        <v>55350.020304568527</v>
      </c>
      <c r="U168" s="4">
        <f t="shared" si="34"/>
        <v>25843.824817518249</v>
      </c>
      <c r="V168" s="4">
        <f t="shared" si="35"/>
        <v>79673</v>
      </c>
      <c r="W168" s="4">
        <f t="shared" si="36"/>
        <v>20</v>
      </c>
      <c r="X168" s="4">
        <f t="shared" si="37"/>
        <v>42998</v>
      </c>
      <c r="Y168" t="e" cm="1" vm="2">
        <f t="array" aca="1" ref="Y168" ca="1">HLOOKUP(E168+E168:E1167,F168,0)</f>
        <v>#VALUE!</v>
      </c>
      <c r="Z168" s="4">
        <f t="shared" si="38"/>
        <v>42998</v>
      </c>
    </row>
    <row r="169" spans="1:26" x14ac:dyDescent="0.3">
      <c r="A169" s="4">
        <v>1</v>
      </c>
      <c r="B169" t="s">
        <v>187</v>
      </c>
      <c r="C169">
        <v>45</v>
      </c>
      <c r="D169" t="s">
        <v>11</v>
      </c>
      <c r="E169" t="s">
        <v>22</v>
      </c>
      <c r="F169">
        <v>31887</v>
      </c>
      <c r="G169" s="2">
        <v>43450</v>
      </c>
      <c r="H169">
        <v>23941</v>
      </c>
      <c r="I169" t="s">
        <v>18</v>
      </c>
      <c r="J169">
        <v>20</v>
      </c>
      <c r="K169" t="str">
        <f t="shared" si="26"/>
        <v>Below 50,000</v>
      </c>
      <c r="L169" s="4" t="str" cm="1">
        <f t="array" ref="L169">_xlfn.IFS(J169&gt;=50,"Excellent",AND(J169&gt;=40,J169&lt;=49),"good",AND(J169&gt;=30,J169&lt;=39),"Average",J169&lt;30,"Poor")</f>
        <v>Poor</v>
      </c>
      <c r="M169" s="4" t="str">
        <f t="shared" si="27"/>
        <v>False</v>
      </c>
      <c r="N169" s="4" t="str">
        <f t="shared" si="28"/>
        <v>False</v>
      </c>
      <c r="O169" s="4" t="str">
        <f t="shared" si="29"/>
        <v>Not From Marketing Department</v>
      </c>
      <c r="P169" s="4">
        <f>SUMIF(E169:$E$1001,"Sales",$F:$F)</f>
        <v>8388601</v>
      </c>
      <c r="Q169" s="4">
        <f t="shared" si="30"/>
        <v>7532860</v>
      </c>
      <c r="R169" s="4">
        <f t="shared" si="31"/>
        <v>180</v>
      </c>
      <c r="S169" s="4">
        <f t="shared" si="32"/>
        <v>97</v>
      </c>
      <c r="T169" s="4">
        <f t="shared" si="33"/>
        <v>55350.020304568527</v>
      </c>
      <c r="U169" s="4">
        <f t="shared" si="34"/>
        <v>25843.824817518249</v>
      </c>
      <c r="V169" s="4">
        <f t="shared" si="35"/>
        <v>79673</v>
      </c>
      <c r="W169" s="4">
        <f t="shared" si="36"/>
        <v>20</v>
      </c>
      <c r="X169" s="4">
        <f t="shared" si="37"/>
        <v>31887</v>
      </c>
      <c r="Y169" t="e" cm="1" vm="2">
        <f t="array" aca="1" ref="Y169" ca="1">HLOOKUP(E169+E169:E1168,F169,0)</f>
        <v>#VALUE!</v>
      </c>
      <c r="Z169" s="4">
        <f t="shared" si="38"/>
        <v>31887</v>
      </c>
    </row>
    <row r="170" spans="1:26" x14ac:dyDescent="0.3">
      <c r="A170" s="4">
        <v>1</v>
      </c>
      <c r="B170" t="s">
        <v>188</v>
      </c>
      <c r="C170">
        <v>22</v>
      </c>
      <c r="D170" t="s">
        <v>15</v>
      </c>
      <c r="E170" t="s">
        <v>27</v>
      </c>
      <c r="F170">
        <v>74240</v>
      </c>
      <c r="G170" s="2">
        <v>43451</v>
      </c>
      <c r="H170">
        <v>23679</v>
      </c>
      <c r="I170" t="s">
        <v>20</v>
      </c>
      <c r="J170">
        <v>24</v>
      </c>
      <c r="K170" t="str">
        <f t="shared" si="26"/>
        <v>Above 50,000</v>
      </c>
      <c r="L170" s="4" t="str" cm="1">
        <f t="array" ref="L170">_xlfn.IFS(J170&gt;=50,"Excellent",AND(J170&gt;=40,J170&lt;=49),"good",AND(J170&gt;=30,J170&lt;=39),"Average",J170&lt;30,"Poor")</f>
        <v>Poor</v>
      </c>
      <c r="M170" s="4" t="str">
        <f t="shared" si="27"/>
        <v>False</v>
      </c>
      <c r="N170" s="4" t="str">
        <f t="shared" si="28"/>
        <v>True</v>
      </c>
      <c r="O170" s="4" t="str">
        <f t="shared" si="29"/>
        <v>Not From Marketing Department</v>
      </c>
      <c r="P170" s="4">
        <f>SUMIF(E170:$E$1001,"Sales",$F:$F)</f>
        <v>8539485</v>
      </c>
      <c r="Q170" s="4">
        <f t="shared" si="30"/>
        <v>7532860</v>
      </c>
      <c r="R170" s="4">
        <f t="shared" si="31"/>
        <v>180</v>
      </c>
      <c r="S170" s="4">
        <f t="shared" si="32"/>
        <v>97</v>
      </c>
      <c r="T170" s="4">
        <f t="shared" si="33"/>
        <v>55350.020304568527</v>
      </c>
      <c r="U170" s="4">
        <f t="shared" si="34"/>
        <v>25843.824817518249</v>
      </c>
      <c r="V170" s="4">
        <f t="shared" si="35"/>
        <v>79673</v>
      </c>
      <c r="W170" s="4">
        <f t="shared" si="36"/>
        <v>20</v>
      </c>
      <c r="X170" s="4">
        <f t="shared" si="37"/>
        <v>74240</v>
      </c>
      <c r="Y170" t="e" cm="1" vm="2">
        <f t="array" aca="1" ref="Y170" ca="1">HLOOKUP(E170+E170:E1169,F170,0)</f>
        <v>#VALUE!</v>
      </c>
      <c r="Z170" s="4">
        <f t="shared" si="38"/>
        <v>74240</v>
      </c>
    </row>
    <row r="171" spans="1:26" x14ac:dyDescent="0.3">
      <c r="A171" s="4">
        <v>1</v>
      </c>
      <c r="B171" t="s">
        <v>25</v>
      </c>
      <c r="C171">
        <v>51</v>
      </c>
      <c r="D171" t="s">
        <v>15</v>
      </c>
      <c r="E171" t="s">
        <v>16</v>
      </c>
      <c r="F171">
        <v>48481</v>
      </c>
      <c r="G171" s="2">
        <v>43452</v>
      </c>
      <c r="H171">
        <v>30232</v>
      </c>
      <c r="I171" t="s">
        <v>13</v>
      </c>
      <c r="J171">
        <v>57</v>
      </c>
      <c r="K171" t="str">
        <f t="shared" si="26"/>
        <v>Below 50,000</v>
      </c>
      <c r="L171" s="4" t="str" cm="1">
        <f t="array" ref="L171">_xlfn.IFS(J171&gt;=50,"Excellent",AND(J171&gt;=40,J171&lt;=49),"good",AND(J171&gt;=30,J171&lt;=39),"Average",J171&lt;30,"Poor")</f>
        <v>Excellent</v>
      </c>
      <c r="M171" s="4" t="str">
        <f t="shared" si="27"/>
        <v>True</v>
      </c>
      <c r="N171" s="4" t="str">
        <f t="shared" si="28"/>
        <v>False</v>
      </c>
      <c r="O171" s="4" t="str">
        <f t="shared" si="29"/>
        <v>Not From Marketing Department</v>
      </c>
      <c r="P171" s="4">
        <f>SUMIF(E171:$E$1001,"Sales",$F:$F)</f>
        <v>8232627</v>
      </c>
      <c r="Q171" s="4">
        <f t="shared" si="30"/>
        <v>7532860</v>
      </c>
      <c r="R171" s="4">
        <f t="shared" si="31"/>
        <v>180</v>
      </c>
      <c r="S171" s="4">
        <f t="shared" si="32"/>
        <v>97</v>
      </c>
      <c r="T171" s="4">
        <f t="shared" si="33"/>
        <v>55350.020304568527</v>
      </c>
      <c r="U171" s="4">
        <f t="shared" si="34"/>
        <v>25843.824817518249</v>
      </c>
      <c r="V171" s="4">
        <f t="shared" si="35"/>
        <v>79673</v>
      </c>
      <c r="W171" s="4">
        <f t="shared" si="36"/>
        <v>20</v>
      </c>
      <c r="X171" s="4">
        <f t="shared" si="37"/>
        <v>48481</v>
      </c>
      <c r="Y171" t="e" cm="1" vm="2">
        <f t="array" aca="1" ref="Y171" ca="1">HLOOKUP(E171+E171:E1170,F171,0)</f>
        <v>#VALUE!</v>
      </c>
      <c r="Z171" s="4">
        <f t="shared" si="38"/>
        <v>48481</v>
      </c>
    </row>
    <row r="172" spans="1:26" x14ac:dyDescent="0.3">
      <c r="A172" s="4">
        <v>1</v>
      </c>
      <c r="B172" t="s">
        <v>189</v>
      </c>
      <c r="C172">
        <v>32</v>
      </c>
      <c r="D172" t="s">
        <v>11</v>
      </c>
      <c r="E172" t="s">
        <v>7</v>
      </c>
      <c r="F172">
        <v>31855</v>
      </c>
      <c r="G172" s="2">
        <v>43453</v>
      </c>
      <c r="H172">
        <v>36423</v>
      </c>
      <c r="I172" t="s">
        <v>20</v>
      </c>
      <c r="J172">
        <v>55</v>
      </c>
      <c r="K172" t="str">
        <f t="shared" si="26"/>
        <v>Below 50,000</v>
      </c>
      <c r="L172" s="4" t="str" cm="1">
        <f t="array" ref="L172">_xlfn.IFS(J172&gt;=50,"Excellent",AND(J172&gt;=40,J172&lt;=49),"good",AND(J172&gt;=30,J172&lt;=39),"Average",J172&lt;30,"Poor")</f>
        <v>Excellent</v>
      </c>
      <c r="M172" s="4" t="str">
        <f t="shared" si="27"/>
        <v>False</v>
      </c>
      <c r="N172" s="4" t="str">
        <f t="shared" si="28"/>
        <v>False</v>
      </c>
      <c r="O172" s="4" t="str">
        <f t="shared" si="29"/>
        <v>Not From Marketing Department</v>
      </c>
      <c r="P172" s="4">
        <f>SUMIF(E172:$E$1001,"Sales",$F:$F)</f>
        <v>8675841</v>
      </c>
      <c r="Q172" s="4">
        <f t="shared" si="30"/>
        <v>7532860</v>
      </c>
      <c r="R172" s="4">
        <f t="shared" si="31"/>
        <v>180</v>
      </c>
      <c r="S172" s="4">
        <f t="shared" si="32"/>
        <v>97</v>
      </c>
      <c r="T172" s="4">
        <f t="shared" si="33"/>
        <v>55350.020304568527</v>
      </c>
      <c r="U172" s="4">
        <f t="shared" si="34"/>
        <v>25843.824817518249</v>
      </c>
      <c r="V172" s="4">
        <f t="shared" si="35"/>
        <v>79673</v>
      </c>
      <c r="W172" s="4">
        <f t="shared" si="36"/>
        <v>20</v>
      </c>
      <c r="X172" s="4">
        <f t="shared" si="37"/>
        <v>31855</v>
      </c>
      <c r="Y172" t="e" cm="1" vm="2">
        <f t="array" aca="1" ref="Y172" ca="1">HLOOKUP(E172+E172:E1171,F172,0)</f>
        <v>#VALUE!</v>
      </c>
      <c r="Z172" s="4">
        <f t="shared" si="38"/>
        <v>31855</v>
      </c>
    </row>
    <row r="173" spans="1:26" x14ac:dyDescent="0.3">
      <c r="A173" s="4">
        <v>1</v>
      </c>
      <c r="B173" t="s">
        <v>190</v>
      </c>
      <c r="C173">
        <v>34</v>
      </c>
      <c r="D173" t="s">
        <v>11</v>
      </c>
      <c r="E173" t="s">
        <v>27</v>
      </c>
      <c r="F173">
        <v>31365</v>
      </c>
      <c r="G173" s="2">
        <v>43454</v>
      </c>
      <c r="H173">
        <v>34591</v>
      </c>
      <c r="I173" t="s">
        <v>18</v>
      </c>
      <c r="J173">
        <v>26</v>
      </c>
      <c r="K173" t="str">
        <f t="shared" si="26"/>
        <v>Below 50,000</v>
      </c>
      <c r="L173" s="4" t="str" cm="1">
        <f t="array" ref="L173">_xlfn.IFS(J173&gt;=50,"Excellent",AND(J173&gt;=40,J173&lt;=49),"good",AND(J173&gt;=30,J173&lt;=39),"Average",J173&lt;30,"Poor")</f>
        <v>Poor</v>
      </c>
      <c r="M173" s="4" t="str">
        <f t="shared" si="27"/>
        <v>False</v>
      </c>
      <c r="N173" s="4" t="str">
        <f t="shared" si="28"/>
        <v>True</v>
      </c>
      <c r="O173" s="4" t="str">
        <f t="shared" si="29"/>
        <v>Not From Marketing Department</v>
      </c>
      <c r="P173" s="4">
        <f>SUMIF(E173:$E$1001,"Sales",$F:$F)</f>
        <v>8094859</v>
      </c>
      <c r="Q173" s="4">
        <f t="shared" si="30"/>
        <v>7532860</v>
      </c>
      <c r="R173" s="4">
        <f t="shared" si="31"/>
        <v>180</v>
      </c>
      <c r="S173" s="4">
        <f t="shared" si="32"/>
        <v>97</v>
      </c>
      <c r="T173" s="4">
        <f t="shared" si="33"/>
        <v>55350.020304568527</v>
      </c>
      <c r="U173" s="4">
        <f t="shared" si="34"/>
        <v>25843.824817518249</v>
      </c>
      <c r="V173" s="4">
        <f t="shared" si="35"/>
        <v>79673</v>
      </c>
      <c r="W173" s="4">
        <f t="shared" si="36"/>
        <v>20</v>
      </c>
      <c r="X173" s="4">
        <f t="shared" si="37"/>
        <v>31365</v>
      </c>
      <c r="Y173" t="e" cm="1" vm="2">
        <f t="array" aca="1" ref="Y173" ca="1">HLOOKUP(E173+E173:E1172,F173,0)</f>
        <v>#VALUE!</v>
      </c>
      <c r="Z173" s="4">
        <f t="shared" si="38"/>
        <v>31365</v>
      </c>
    </row>
    <row r="174" spans="1:26" x14ac:dyDescent="0.3">
      <c r="A174" s="4">
        <v>1</v>
      </c>
      <c r="B174" t="s">
        <v>191</v>
      </c>
      <c r="C174">
        <v>27</v>
      </c>
      <c r="D174" t="s">
        <v>15</v>
      </c>
      <c r="E174" t="s">
        <v>22</v>
      </c>
      <c r="F174">
        <v>69797</v>
      </c>
      <c r="G174" s="2">
        <v>43455</v>
      </c>
      <c r="H174">
        <v>20209</v>
      </c>
      <c r="I174" t="s">
        <v>28</v>
      </c>
      <c r="J174">
        <v>24</v>
      </c>
      <c r="K174" t="str">
        <f t="shared" si="26"/>
        <v>Above 50,000</v>
      </c>
      <c r="L174" s="4" t="str" cm="1">
        <f t="array" ref="L174">_xlfn.IFS(J174&gt;=50,"Excellent",AND(J174&gt;=40,J174&lt;=49),"good",AND(J174&gt;=30,J174&lt;=39),"Average",J174&lt;30,"Poor")</f>
        <v>Poor</v>
      </c>
      <c r="M174" s="4" t="str">
        <f t="shared" si="27"/>
        <v>False</v>
      </c>
      <c r="N174" s="4" t="str">
        <f t="shared" si="28"/>
        <v>True</v>
      </c>
      <c r="O174" s="4" t="str">
        <f t="shared" si="29"/>
        <v>Not From Marketing Department</v>
      </c>
      <c r="P174" s="4">
        <f>SUMIF(E174:$E$1001,"Sales",$F:$F)</f>
        <v>8452603</v>
      </c>
      <c r="Q174" s="4">
        <f t="shared" si="30"/>
        <v>7532860</v>
      </c>
      <c r="R174" s="4">
        <f t="shared" si="31"/>
        <v>180</v>
      </c>
      <c r="S174" s="4">
        <f t="shared" si="32"/>
        <v>97</v>
      </c>
      <c r="T174" s="4">
        <f t="shared" si="33"/>
        <v>55350.020304568527</v>
      </c>
      <c r="U174" s="4">
        <f t="shared" si="34"/>
        <v>25843.824817518249</v>
      </c>
      <c r="V174" s="4">
        <f t="shared" si="35"/>
        <v>79673</v>
      </c>
      <c r="W174" s="4">
        <f t="shared" si="36"/>
        <v>20</v>
      </c>
      <c r="X174" s="4">
        <f t="shared" si="37"/>
        <v>69797</v>
      </c>
      <c r="Y174" t="e" cm="1" vm="2">
        <f t="array" aca="1" ref="Y174" ca="1">HLOOKUP(E174+E174:E1173,F174,0)</f>
        <v>#VALUE!</v>
      </c>
      <c r="Z174" s="4">
        <f t="shared" si="38"/>
        <v>69797</v>
      </c>
    </row>
    <row r="175" spans="1:26" x14ac:dyDescent="0.3">
      <c r="A175" s="4">
        <v>1</v>
      </c>
      <c r="B175" t="s">
        <v>192</v>
      </c>
      <c r="C175">
        <v>28</v>
      </c>
      <c r="D175" t="s">
        <v>15</v>
      </c>
      <c r="E175" t="s">
        <v>22</v>
      </c>
      <c r="F175">
        <v>52991</v>
      </c>
      <c r="G175" s="2">
        <v>43456</v>
      </c>
      <c r="H175">
        <v>23345</v>
      </c>
      <c r="I175" t="s">
        <v>28</v>
      </c>
      <c r="J175">
        <v>53</v>
      </c>
      <c r="K175" t="str">
        <f t="shared" si="26"/>
        <v>Above 50,000</v>
      </c>
      <c r="L175" s="4" t="str" cm="1">
        <f t="array" ref="L175">_xlfn.IFS(J175&gt;=50,"Excellent",AND(J175&gt;=40,J175&lt;=49),"good",AND(J175&gt;=30,J175&lt;=39),"Average",J175&lt;30,"Poor")</f>
        <v>Excellent</v>
      </c>
      <c r="M175" s="4" t="str">
        <f t="shared" si="27"/>
        <v>False</v>
      </c>
      <c r="N175" s="4" t="str">
        <f t="shared" si="28"/>
        <v>False</v>
      </c>
      <c r="O175" s="4" t="str">
        <f t="shared" si="29"/>
        <v>Not From Marketing Department</v>
      </c>
      <c r="P175" s="4">
        <f>SUMIF(E175:$E$1001,"Sales",$F:$F)</f>
        <v>8087808</v>
      </c>
      <c r="Q175" s="4">
        <f t="shared" si="30"/>
        <v>7532860</v>
      </c>
      <c r="R175" s="4">
        <f t="shared" si="31"/>
        <v>180</v>
      </c>
      <c r="S175" s="4">
        <f t="shared" si="32"/>
        <v>97</v>
      </c>
      <c r="T175" s="4">
        <f t="shared" si="33"/>
        <v>55350.020304568527</v>
      </c>
      <c r="U175" s="4">
        <f t="shared" si="34"/>
        <v>25843.824817518249</v>
      </c>
      <c r="V175" s="4">
        <f t="shared" si="35"/>
        <v>79673</v>
      </c>
      <c r="W175" s="4">
        <f t="shared" si="36"/>
        <v>20</v>
      </c>
      <c r="X175" s="4">
        <f t="shared" si="37"/>
        <v>52991</v>
      </c>
      <c r="Y175" t="e" cm="1" vm="2">
        <f t="array" aca="1" ref="Y175" ca="1">HLOOKUP(E175+E175:E1174,F175,0)</f>
        <v>#VALUE!</v>
      </c>
      <c r="Z175" s="4">
        <f t="shared" si="38"/>
        <v>52991</v>
      </c>
    </row>
    <row r="176" spans="1:26" x14ac:dyDescent="0.3">
      <c r="A176" s="4">
        <v>1</v>
      </c>
      <c r="B176" t="s">
        <v>193</v>
      </c>
      <c r="C176">
        <v>41</v>
      </c>
      <c r="D176" t="s">
        <v>11</v>
      </c>
      <c r="E176" t="s">
        <v>7</v>
      </c>
      <c r="F176">
        <v>42734</v>
      </c>
      <c r="G176" s="2">
        <v>43457</v>
      </c>
      <c r="H176">
        <v>18396</v>
      </c>
      <c r="I176" t="s">
        <v>20</v>
      </c>
      <c r="J176">
        <v>34</v>
      </c>
      <c r="K176" t="str">
        <f t="shared" si="26"/>
        <v>Below 50,000</v>
      </c>
      <c r="L176" s="4" t="str" cm="1">
        <f t="array" ref="L176">_xlfn.IFS(J176&gt;=50,"Excellent",AND(J176&gt;=40,J176&lt;=49),"good",AND(J176&gt;=30,J176&lt;=39),"Average",J176&lt;30,"Poor")</f>
        <v>Average</v>
      </c>
      <c r="M176" s="4" t="str">
        <f t="shared" si="27"/>
        <v>False</v>
      </c>
      <c r="N176" s="4" t="str">
        <f t="shared" si="28"/>
        <v>False</v>
      </c>
      <c r="O176" s="4" t="str">
        <f t="shared" si="29"/>
        <v>Not From Marketing Department</v>
      </c>
      <c r="P176" s="4">
        <f>SUMIF(E176:$E$1001,"Sales",$F:$F)</f>
        <v>7925896</v>
      </c>
      <c r="Q176" s="4">
        <f t="shared" si="30"/>
        <v>7532860</v>
      </c>
      <c r="R176" s="4">
        <f t="shared" si="31"/>
        <v>180</v>
      </c>
      <c r="S176" s="4">
        <f t="shared" si="32"/>
        <v>97</v>
      </c>
      <c r="T176" s="4">
        <f t="shared" si="33"/>
        <v>55350.020304568527</v>
      </c>
      <c r="U176" s="4">
        <f t="shared" si="34"/>
        <v>25843.824817518249</v>
      </c>
      <c r="V176" s="4">
        <f t="shared" si="35"/>
        <v>79673</v>
      </c>
      <c r="W176" s="4">
        <f t="shared" si="36"/>
        <v>20</v>
      </c>
      <c r="X176" s="4">
        <f t="shared" si="37"/>
        <v>42734</v>
      </c>
      <c r="Y176" t="e" cm="1" vm="2">
        <f t="array" aca="1" ref="Y176" ca="1">HLOOKUP(E176+E176:E1175,F176,0)</f>
        <v>#VALUE!</v>
      </c>
      <c r="Z176" s="4">
        <f t="shared" si="38"/>
        <v>42734</v>
      </c>
    </row>
    <row r="177" spans="1:26" x14ac:dyDescent="0.3">
      <c r="A177" s="4">
        <v>1</v>
      </c>
      <c r="B177" t="s">
        <v>194</v>
      </c>
      <c r="C177">
        <v>43</v>
      </c>
      <c r="D177" t="s">
        <v>11</v>
      </c>
      <c r="E177" t="s">
        <v>12</v>
      </c>
      <c r="F177">
        <v>50645</v>
      </c>
      <c r="G177" s="2">
        <v>43458</v>
      </c>
      <c r="H177">
        <v>39378</v>
      </c>
      <c r="I177" t="s">
        <v>18</v>
      </c>
      <c r="J177">
        <v>36</v>
      </c>
      <c r="K177" t="str">
        <f t="shared" si="26"/>
        <v>Above 50,000</v>
      </c>
      <c r="L177" s="4" t="str" cm="1">
        <f t="array" ref="L177">_xlfn.IFS(J177&gt;=50,"Excellent",AND(J177&gt;=40,J177&lt;=49),"good",AND(J177&gt;=30,J177&lt;=39),"Average",J177&lt;30,"Poor")</f>
        <v>Average</v>
      </c>
      <c r="M177" s="4" t="str">
        <f t="shared" si="27"/>
        <v>False</v>
      </c>
      <c r="N177" s="4" t="str">
        <f t="shared" si="28"/>
        <v>False</v>
      </c>
      <c r="O177" s="4" t="str">
        <f t="shared" si="29"/>
        <v xml:space="preserve"> from Marketing Department</v>
      </c>
      <c r="P177" s="4">
        <f>SUMIF(E177:$E$1001,"Sales",$F:$F)</f>
        <v>8250510</v>
      </c>
      <c r="Q177" s="4">
        <f t="shared" si="30"/>
        <v>7532860</v>
      </c>
      <c r="R177" s="4">
        <f t="shared" si="31"/>
        <v>180</v>
      </c>
      <c r="S177" s="4">
        <f t="shared" si="32"/>
        <v>97</v>
      </c>
      <c r="T177" s="4">
        <f t="shared" si="33"/>
        <v>55350.020304568527</v>
      </c>
      <c r="U177" s="4">
        <f t="shared" si="34"/>
        <v>25843.824817518249</v>
      </c>
      <c r="V177" s="4">
        <f t="shared" si="35"/>
        <v>79673</v>
      </c>
      <c r="W177" s="4">
        <f t="shared" si="36"/>
        <v>20</v>
      </c>
      <c r="X177" s="4">
        <f t="shared" si="37"/>
        <v>50645</v>
      </c>
      <c r="Y177" t="e" cm="1" vm="2">
        <f t="array" aca="1" ref="Y177" ca="1">HLOOKUP(E177+E177:E1176,F177,0)</f>
        <v>#VALUE!</v>
      </c>
      <c r="Z177" s="4">
        <f t="shared" si="38"/>
        <v>50645</v>
      </c>
    </row>
    <row r="178" spans="1:26" x14ac:dyDescent="0.3">
      <c r="A178" s="4">
        <v>1</v>
      </c>
      <c r="B178" t="s">
        <v>195</v>
      </c>
      <c r="C178">
        <v>46</v>
      </c>
      <c r="D178" t="s">
        <v>11</v>
      </c>
      <c r="E178" t="s">
        <v>27</v>
      </c>
      <c r="F178">
        <v>57109</v>
      </c>
      <c r="G178" s="2">
        <v>43459</v>
      </c>
      <c r="H178">
        <v>18887</v>
      </c>
      <c r="I178" t="s">
        <v>18</v>
      </c>
      <c r="J178">
        <v>60</v>
      </c>
      <c r="K178" t="str">
        <f t="shared" si="26"/>
        <v>Above 50,000</v>
      </c>
      <c r="L178" s="4" t="str" cm="1">
        <f t="array" ref="L178">_xlfn.IFS(J178&gt;=50,"Excellent",AND(J178&gt;=40,J178&lt;=49),"good",AND(J178&gt;=30,J178&lt;=39),"Average",J178&lt;30,"Poor")</f>
        <v>Excellent</v>
      </c>
      <c r="M178" s="4" t="str">
        <f t="shared" si="27"/>
        <v>False</v>
      </c>
      <c r="N178" s="4" t="str">
        <f t="shared" si="28"/>
        <v>True</v>
      </c>
      <c r="O178" s="4" t="str">
        <f t="shared" si="29"/>
        <v>Not From Marketing Department</v>
      </c>
      <c r="P178" s="4">
        <f>SUMIF(E178:$E$1001,"Sales",$F:$F)</f>
        <v>8317911</v>
      </c>
      <c r="Q178" s="4">
        <f t="shared" si="30"/>
        <v>7532860</v>
      </c>
      <c r="R178" s="4">
        <f t="shared" si="31"/>
        <v>180</v>
      </c>
      <c r="S178" s="4">
        <f t="shared" si="32"/>
        <v>97</v>
      </c>
      <c r="T178" s="4">
        <f t="shared" si="33"/>
        <v>55350.020304568527</v>
      </c>
      <c r="U178" s="4">
        <f t="shared" si="34"/>
        <v>25843.824817518249</v>
      </c>
      <c r="V178" s="4">
        <f t="shared" si="35"/>
        <v>79673</v>
      </c>
      <c r="W178" s="4">
        <f t="shared" si="36"/>
        <v>20</v>
      </c>
      <c r="X178" s="4">
        <f t="shared" si="37"/>
        <v>57109</v>
      </c>
      <c r="Y178" t="e" cm="1" vm="2">
        <f t="array" aca="1" ref="Y178" ca="1">HLOOKUP(E178+E178:E1177,F178,0)</f>
        <v>#VALUE!</v>
      </c>
      <c r="Z178" s="4">
        <f t="shared" si="38"/>
        <v>57109</v>
      </c>
    </row>
    <row r="179" spans="1:26" x14ac:dyDescent="0.3">
      <c r="A179" s="4">
        <v>1</v>
      </c>
      <c r="B179" t="s">
        <v>196</v>
      </c>
      <c r="C179">
        <v>24</v>
      </c>
      <c r="D179" t="s">
        <v>15</v>
      </c>
      <c r="E179" t="s">
        <v>22</v>
      </c>
      <c r="F179">
        <v>59683</v>
      </c>
      <c r="G179" s="2">
        <v>43460</v>
      </c>
      <c r="H179">
        <v>34712</v>
      </c>
      <c r="I179" t="s">
        <v>18</v>
      </c>
      <c r="J179">
        <v>60</v>
      </c>
      <c r="K179" t="str">
        <f t="shared" si="26"/>
        <v>Above 50,000</v>
      </c>
      <c r="L179" s="4" t="str" cm="1">
        <f t="array" ref="L179">_xlfn.IFS(J179&gt;=50,"Excellent",AND(J179&gt;=40,J179&lt;=49),"good",AND(J179&gt;=30,J179&lt;=39),"Average",J179&lt;30,"Poor")</f>
        <v>Excellent</v>
      </c>
      <c r="M179" s="4" t="str">
        <f t="shared" si="27"/>
        <v>False</v>
      </c>
      <c r="N179" s="4" t="str">
        <f t="shared" si="28"/>
        <v>False</v>
      </c>
      <c r="O179" s="4" t="str">
        <f t="shared" si="29"/>
        <v>Not From Marketing Department</v>
      </c>
      <c r="P179" s="4">
        <f>SUMIF(E179:$E$1001,"Sales",$F:$F)</f>
        <v>8256043</v>
      </c>
      <c r="Q179" s="4">
        <f t="shared" si="30"/>
        <v>7532860</v>
      </c>
      <c r="R179" s="4">
        <f t="shared" si="31"/>
        <v>180</v>
      </c>
      <c r="S179" s="4">
        <f t="shared" si="32"/>
        <v>97</v>
      </c>
      <c r="T179" s="4">
        <f t="shared" si="33"/>
        <v>55350.020304568527</v>
      </c>
      <c r="U179" s="4">
        <f t="shared" si="34"/>
        <v>25843.824817518249</v>
      </c>
      <c r="V179" s="4">
        <f t="shared" si="35"/>
        <v>79673</v>
      </c>
      <c r="W179" s="4">
        <f t="shared" si="36"/>
        <v>20</v>
      </c>
      <c r="X179" s="4">
        <f t="shared" si="37"/>
        <v>59683</v>
      </c>
      <c r="Y179" t="e" cm="1" vm="2">
        <f t="array" aca="1" ref="Y179" ca="1">HLOOKUP(E179+E179:E1178,F179,0)</f>
        <v>#VALUE!</v>
      </c>
      <c r="Z179" s="4">
        <f t="shared" si="38"/>
        <v>59683</v>
      </c>
    </row>
    <row r="180" spans="1:26" x14ac:dyDescent="0.3">
      <c r="A180" s="4">
        <v>1</v>
      </c>
      <c r="B180" t="s">
        <v>197</v>
      </c>
      <c r="C180">
        <v>60</v>
      </c>
      <c r="D180" t="s">
        <v>11</v>
      </c>
      <c r="E180" t="s">
        <v>27</v>
      </c>
      <c r="F180">
        <v>53745</v>
      </c>
      <c r="G180" s="2">
        <v>43461</v>
      </c>
      <c r="H180">
        <v>27027</v>
      </c>
      <c r="I180" t="s">
        <v>13</v>
      </c>
      <c r="J180">
        <v>35</v>
      </c>
      <c r="K180" t="str">
        <f t="shared" si="26"/>
        <v>Above 50,000</v>
      </c>
      <c r="L180" s="4" t="str" cm="1">
        <f t="array" ref="L180">_xlfn.IFS(J180&gt;=50,"Excellent",AND(J180&gt;=40,J180&lt;=49),"good",AND(J180&gt;=30,J180&lt;=39),"Average",J180&lt;30,"Poor")</f>
        <v>Average</v>
      </c>
      <c r="M180" s="4" t="str">
        <f t="shared" si="27"/>
        <v>True</v>
      </c>
      <c r="N180" s="4" t="str">
        <f t="shared" si="28"/>
        <v>True</v>
      </c>
      <c r="O180" s="4" t="str">
        <f t="shared" si="29"/>
        <v>Not From Marketing Department</v>
      </c>
      <c r="P180" s="4">
        <f>SUMIF(E180:$E$1001,"Sales",$F:$F)</f>
        <v>8410526</v>
      </c>
      <c r="Q180" s="4">
        <f t="shared" si="30"/>
        <v>7532860</v>
      </c>
      <c r="R180" s="4">
        <f t="shared" si="31"/>
        <v>180</v>
      </c>
      <c r="S180" s="4">
        <f t="shared" si="32"/>
        <v>97</v>
      </c>
      <c r="T180" s="4">
        <f t="shared" si="33"/>
        <v>55350.020304568527</v>
      </c>
      <c r="U180" s="4">
        <f t="shared" si="34"/>
        <v>25843.824817518249</v>
      </c>
      <c r="V180" s="4">
        <f t="shared" si="35"/>
        <v>79673</v>
      </c>
      <c r="W180" s="4">
        <f t="shared" si="36"/>
        <v>20</v>
      </c>
      <c r="X180" s="4">
        <f t="shared" si="37"/>
        <v>53745</v>
      </c>
      <c r="Y180" t="e" cm="1" vm="2">
        <f t="array" aca="1" ref="Y180" ca="1">HLOOKUP(E180+E180:E1179,F180,0)</f>
        <v>#VALUE!</v>
      </c>
      <c r="Z180" s="4">
        <f t="shared" si="38"/>
        <v>53745</v>
      </c>
    </row>
    <row r="181" spans="1:26" x14ac:dyDescent="0.3">
      <c r="A181" s="4">
        <v>1</v>
      </c>
      <c r="B181" t="s">
        <v>198</v>
      </c>
      <c r="C181">
        <v>53</v>
      </c>
      <c r="D181" t="s">
        <v>15</v>
      </c>
      <c r="E181" t="s">
        <v>12</v>
      </c>
      <c r="F181">
        <v>34884</v>
      </c>
      <c r="G181" s="2">
        <v>43462</v>
      </c>
      <c r="H181">
        <v>10694</v>
      </c>
      <c r="I181" t="s">
        <v>28</v>
      </c>
      <c r="J181">
        <v>28</v>
      </c>
      <c r="K181" t="str">
        <f t="shared" si="26"/>
        <v>Below 50,000</v>
      </c>
      <c r="L181" s="4" t="str" cm="1">
        <f t="array" ref="L181">_xlfn.IFS(J181&gt;=50,"Excellent",AND(J181&gt;=40,J181&lt;=49),"good",AND(J181&gt;=30,J181&lt;=39),"Average",J181&lt;30,"Poor")</f>
        <v>Poor</v>
      </c>
      <c r="M181" s="4" t="str">
        <f t="shared" si="27"/>
        <v>False</v>
      </c>
      <c r="N181" s="4" t="str">
        <f t="shared" si="28"/>
        <v>False</v>
      </c>
      <c r="O181" s="4" t="str">
        <f t="shared" si="29"/>
        <v xml:space="preserve"> from Marketing Department</v>
      </c>
      <c r="P181" s="4">
        <f>SUMIF(E181:$E$1001,"Sales",$F:$F)</f>
        <v>8300923</v>
      </c>
      <c r="Q181" s="4">
        <f t="shared" si="30"/>
        <v>7532860</v>
      </c>
      <c r="R181" s="4">
        <f t="shared" si="31"/>
        <v>180</v>
      </c>
      <c r="S181" s="4">
        <f t="shared" si="32"/>
        <v>97</v>
      </c>
      <c r="T181" s="4">
        <f t="shared" si="33"/>
        <v>55350.020304568527</v>
      </c>
      <c r="U181" s="4">
        <f t="shared" si="34"/>
        <v>25843.824817518249</v>
      </c>
      <c r="V181" s="4">
        <f t="shared" si="35"/>
        <v>79673</v>
      </c>
      <c r="W181" s="4">
        <f t="shared" si="36"/>
        <v>20</v>
      </c>
      <c r="X181" s="4">
        <f t="shared" si="37"/>
        <v>34884</v>
      </c>
      <c r="Y181" t="e" cm="1" vm="2">
        <f t="array" aca="1" ref="Y181" ca="1">HLOOKUP(E181+E181:E1180,F181,0)</f>
        <v>#VALUE!</v>
      </c>
      <c r="Z181" s="4">
        <f t="shared" si="38"/>
        <v>34884</v>
      </c>
    </row>
    <row r="182" spans="1:26" x14ac:dyDescent="0.3">
      <c r="A182" s="4">
        <v>1</v>
      </c>
      <c r="B182" t="s">
        <v>199</v>
      </c>
      <c r="C182">
        <v>35</v>
      </c>
      <c r="D182" t="s">
        <v>11</v>
      </c>
      <c r="E182" t="s">
        <v>16</v>
      </c>
      <c r="F182">
        <v>32164</v>
      </c>
      <c r="G182" s="2">
        <v>43463</v>
      </c>
      <c r="H182">
        <v>31442</v>
      </c>
      <c r="I182" t="s">
        <v>28</v>
      </c>
      <c r="J182">
        <v>28</v>
      </c>
      <c r="K182" t="str">
        <f t="shared" si="26"/>
        <v>Below 50,000</v>
      </c>
      <c r="L182" s="4" t="str" cm="1">
        <f t="array" ref="L182">_xlfn.IFS(J182&gt;=50,"Excellent",AND(J182&gt;=40,J182&lt;=49),"good",AND(J182&gt;=30,J182&lt;=39),"Average",J182&lt;30,"Poor")</f>
        <v>Poor</v>
      </c>
      <c r="M182" s="4" t="str">
        <f t="shared" si="27"/>
        <v>False</v>
      </c>
      <c r="N182" s="4" t="str">
        <f t="shared" si="28"/>
        <v>False</v>
      </c>
      <c r="O182" s="4" t="str">
        <f t="shared" si="29"/>
        <v>Not From Marketing Department</v>
      </c>
      <c r="P182" s="4">
        <f>SUMIF(E182:$E$1001,"Sales",$F:$F)</f>
        <v>8298656</v>
      </c>
      <c r="Q182" s="4">
        <f t="shared" si="30"/>
        <v>7532860</v>
      </c>
      <c r="R182" s="4">
        <f t="shared" si="31"/>
        <v>180</v>
      </c>
      <c r="S182" s="4">
        <f t="shared" si="32"/>
        <v>97</v>
      </c>
      <c r="T182" s="4">
        <f t="shared" si="33"/>
        <v>55350.020304568527</v>
      </c>
      <c r="U182" s="4">
        <f t="shared" si="34"/>
        <v>25843.824817518249</v>
      </c>
      <c r="V182" s="4">
        <f t="shared" si="35"/>
        <v>79673</v>
      </c>
      <c r="W182" s="4">
        <f t="shared" si="36"/>
        <v>20</v>
      </c>
      <c r="X182" s="4">
        <f t="shared" si="37"/>
        <v>32164</v>
      </c>
      <c r="Y182" t="e" cm="1" vm="2">
        <f t="array" aca="1" ref="Y182" ca="1">HLOOKUP(E182+E182:E1181,F182,0)</f>
        <v>#VALUE!</v>
      </c>
      <c r="Z182" s="4">
        <f t="shared" si="38"/>
        <v>32164</v>
      </c>
    </row>
    <row r="183" spans="1:26" x14ac:dyDescent="0.3">
      <c r="A183" s="4">
        <v>1</v>
      </c>
      <c r="B183" t="s">
        <v>200</v>
      </c>
      <c r="C183">
        <v>42</v>
      </c>
      <c r="D183" t="s">
        <v>15</v>
      </c>
      <c r="E183" t="s">
        <v>7</v>
      </c>
      <c r="F183">
        <v>61550</v>
      </c>
      <c r="G183" s="2">
        <v>43464</v>
      </c>
      <c r="H183">
        <v>15383</v>
      </c>
      <c r="I183" t="s">
        <v>20</v>
      </c>
      <c r="J183">
        <v>41</v>
      </c>
      <c r="K183" t="str">
        <f t="shared" si="26"/>
        <v>Above 50,000</v>
      </c>
      <c r="L183" s="4" t="str" cm="1">
        <f t="array" ref="L183">_xlfn.IFS(J183&gt;=50,"Excellent",AND(J183&gt;=40,J183&lt;=49),"good",AND(J183&gt;=30,J183&lt;=39),"Average",J183&lt;30,"Poor")</f>
        <v>good</v>
      </c>
      <c r="M183" s="4" t="str">
        <f t="shared" si="27"/>
        <v>False</v>
      </c>
      <c r="N183" s="4" t="str">
        <f t="shared" si="28"/>
        <v>True</v>
      </c>
      <c r="O183" s="4" t="str">
        <f t="shared" si="29"/>
        <v>Not From Marketing Department</v>
      </c>
      <c r="P183" s="4">
        <f>SUMIF(E183:$E$1001,"Sales",$F:$F)</f>
        <v>8047233</v>
      </c>
      <c r="Q183" s="4">
        <f t="shared" si="30"/>
        <v>7532860</v>
      </c>
      <c r="R183" s="4">
        <f t="shared" si="31"/>
        <v>180</v>
      </c>
      <c r="S183" s="4">
        <f t="shared" si="32"/>
        <v>97</v>
      </c>
      <c r="T183" s="4">
        <f t="shared" si="33"/>
        <v>55350.020304568527</v>
      </c>
      <c r="U183" s="4">
        <f t="shared" si="34"/>
        <v>25843.824817518249</v>
      </c>
      <c r="V183" s="4">
        <f t="shared" si="35"/>
        <v>79673</v>
      </c>
      <c r="W183" s="4">
        <f t="shared" si="36"/>
        <v>20</v>
      </c>
      <c r="X183" s="4">
        <f t="shared" si="37"/>
        <v>61550</v>
      </c>
      <c r="Y183" t="e" cm="1" vm="2">
        <f t="array" aca="1" ref="Y183" ca="1">HLOOKUP(E183+E183:E1182,F183,0)</f>
        <v>#VALUE!</v>
      </c>
      <c r="Z183" s="4">
        <f t="shared" si="38"/>
        <v>61550</v>
      </c>
    </row>
    <row r="184" spans="1:26" x14ac:dyDescent="0.3">
      <c r="A184" s="4">
        <v>1</v>
      </c>
      <c r="B184" t="s">
        <v>201</v>
      </c>
      <c r="C184">
        <v>36</v>
      </c>
      <c r="D184" t="s">
        <v>11</v>
      </c>
      <c r="E184" t="s">
        <v>16</v>
      </c>
      <c r="F184">
        <v>53451</v>
      </c>
      <c r="G184" s="2">
        <v>43465</v>
      </c>
      <c r="H184">
        <v>31667</v>
      </c>
      <c r="I184" t="s">
        <v>13</v>
      </c>
      <c r="J184">
        <v>24</v>
      </c>
      <c r="K184" t="str">
        <f t="shared" si="26"/>
        <v>Above 50,000</v>
      </c>
      <c r="L184" s="4" t="str" cm="1">
        <f t="array" ref="L184">_xlfn.IFS(J184&gt;=50,"Excellent",AND(J184&gt;=40,J184&lt;=49),"good",AND(J184&gt;=30,J184&lt;=39),"Average",J184&lt;30,"Poor")</f>
        <v>Poor</v>
      </c>
      <c r="M184" s="4" t="str">
        <f t="shared" si="27"/>
        <v>True</v>
      </c>
      <c r="N184" s="4" t="str">
        <f t="shared" si="28"/>
        <v>False</v>
      </c>
      <c r="O184" s="4" t="str">
        <f t="shared" si="29"/>
        <v>Not From Marketing Department</v>
      </c>
      <c r="P184" s="4">
        <f>SUMIF(E184:$E$1001,"Sales",$F:$F)</f>
        <v>8312393</v>
      </c>
      <c r="Q184" s="4">
        <f t="shared" si="30"/>
        <v>7532860</v>
      </c>
      <c r="R184" s="4">
        <f t="shared" si="31"/>
        <v>180</v>
      </c>
      <c r="S184" s="4">
        <f t="shared" si="32"/>
        <v>97</v>
      </c>
      <c r="T184" s="4">
        <f t="shared" si="33"/>
        <v>55350.020304568527</v>
      </c>
      <c r="U184" s="4">
        <f t="shared" si="34"/>
        <v>25843.824817518249</v>
      </c>
      <c r="V184" s="4">
        <f t="shared" si="35"/>
        <v>79673</v>
      </c>
      <c r="W184" s="4">
        <f t="shared" si="36"/>
        <v>20</v>
      </c>
      <c r="X184" s="4">
        <f t="shared" si="37"/>
        <v>53451</v>
      </c>
      <c r="Y184" t="e" cm="1" vm="2">
        <f t="array" aca="1" ref="Y184" ca="1">HLOOKUP(E184+E184:E1183,F184,0)</f>
        <v>#VALUE!</v>
      </c>
      <c r="Z184" s="4">
        <f t="shared" si="38"/>
        <v>53451</v>
      </c>
    </row>
    <row r="185" spans="1:26" x14ac:dyDescent="0.3">
      <c r="A185" s="4">
        <v>1</v>
      </c>
      <c r="B185" t="s">
        <v>202</v>
      </c>
      <c r="C185">
        <v>26</v>
      </c>
      <c r="D185" t="s">
        <v>11</v>
      </c>
      <c r="E185" t="s">
        <v>16</v>
      </c>
      <c r="F185">
        <v>45643</v>
      </c>
      <c r="G185" s="2">
        <v>43466</v>
      </c>
      <c r="H185">
        <v>19889</v>
      </c>
      <c r="I185" t="s">
        <v>20</v>
      </c>
      <c r="J185">
        <v>33</v>
      </c>
      <c r="K185" t="str">
        <f t="shared" si="26"/>
        <v>Below 50,000</v>
      </c>
      <c r="L185" s="4" t="str" cm="1">
        <f t="array" ref="L185">_xlfn.IFS(J185&gt;=50,"Excellent",AND(J185&gt;=40,J185&lt;=49),"good",AND(J185&gt;=30,J185&lt;=39),"Average",J185&lt;30,"Poor")</f>
        <v>Average</v>
      </c>
      <c r="M185" s="4" t="str">
        <f t="shared" si="27"/>
        <v>False</v>
      </c>
      <c r="N185" s="4" t="str">
        <f t="shared" si="28"/>
        <v>False</v>
      </c>
      <c r="O185" s="4" t="str">
        <f t="shared" si="29"/>
        <v>Not From Marketing Department</v>
      </c>
      <c r="P185" s="4">
        <f>SUMIF(E185:$E$1001,"Sales",$F:$F)</f>
        <v>8253423</v>
      </c>
      <c r="Q185" s="4">
        <f t="shared" si="30"/>
        <v>7532860</v>
      </c>
      <c r="R185" s="4">
        <f t="shared" si="31"/>
        <v>180</v>
      </c>
      <c r="S185" s="4">
        <f t="shared" si="32"/>
        <v>97</v>
      </c>
      <c r="T185" s="4">
        <f t="shared" si="33"/>
        <v>55350.020304568527</v>
      </c>
      <c r="U185" s="4">
        <f t="shared" si="34"/>
        <v>25843.824817518249</v>
      </c>
      <c r="V185" s="4">
        <f t="shared" si="35"/>
        <v>79673</v>
      </c>
      <c r="W185" s="4">
        <f t="shared" si="36"/>
        <v>20</v>
      </c>
      <c r="X185" s="4">
        <f t="shared" si="37"/>
        <v>45643</v>
      </c>
      <c r="Y185" t="e" cm="1" vm="2">
        <f t="array" aca="1" ref="Y185" ca="1">HLOOKUP(E185+E185:E1184,F185,0)</f>
        <v>#VALUE!</v>
      </c>
      <c r="Z185" s="4">
        <f t="shared" si="38"/>
        <v>45643</v>
      </c>
    </row>
    <row r="186" spans="1:26" x14ac:dyDescent="0.3">
      <c r="A186" s="4">
        <v>1</v>
      </c>
      <c r="B186" t="s">
        <v>203</v>
      </c>
      <c r="C186">
        <v>39</v>
      </c>
      <c r="D186" t="s">
        <v>15</v>
      </c>
      <c r="E186" t="s">
        <v>16</v>
      </c>
      <c r="F186">
        <v>60679</v>
      </c>
      <c r="G186" s="2">
        <v>43467</v>
      </c>
      <c r="H186">
        <v>11524</v>
      </c>
      <c r="I186" t="s">
        <v>28</v>
      </c>
      <c r="J186">
        <v>28</v>
      </c>
      <c r="K186" t="str">
        <f t="shared" si="26"/>
        <v>Above 50,000</v>
      </c>
      <c r="L186" s="4" t="str" cm="1">
        <f t="array" ref="L186">_xlfn.IFS(J186&gt;=50,"Excellent",AND(J186&gt;=40,J186&lt;=49),"good",AND(J186&gt;=30,J186&lt;=39),"Average",J186&lt;30,"Poor")</f>
        <v>Poor</v>
      </c>
      <c r="M186" s="4" t="str">
        <f t="shared" si="27"/>
        <v>False</v>
      </c>
      <c r="N186" s="4" t="str">
        <f t="shared" si="28"/>
        <v>True</v>
      </c>
      <c r="O186" s="4" t="str">
        <f t="shared" si="29"/>
        <v>Not From Marketing Department</v>
      </c>
      <c r="P186" s="4">
        <f>SUMIF(E186:$E$1001,"Sales",$F:$F)</f>
        <v>8337012</v>
      </c>
      <c r="Q186" s="4">
        <f t="shared" si="30"/>
        <v>7532860</v>
      </c>
      <c r="R186" s="4">
        <f t="shared" si="31"/>
        <v>180</v>
      </c>
      <c r="S186" s="4">
        <f t="shared" si="32"/>
        <v>97</v>
      </c>
      <c r="T186" s="4">
        <f t="shared" si="33"/>
        <v>55350.020304568527</v>
      </c>
      <c r="U186" s="4">
        <f t="shared" si="34"/>
        <v>25843.824817518249</v>
      </c>
      <c r="V186" s="4">
        <f t="shared" si="35"/>
        <v>79673</v>
      </c>
      <c r="W186" s="4">
        <f t="shared" si="36"/>
        <v>20</v>
      </c>
      <c r="X186" s="4">
        <f t="shared" si="37"/>
        <v>60679</v>
      </c>
      <c r="Y186" t="e" cm="1" vm="2">
        <f t="array" aca="1" ref="Y186" ca="1">HLOOKUP(E186+E186:E1185,F186,0)</f>
        <v>#VALUE!</v>
      </c>
      <c r="Z186" s="4">
        <f t="shared" si="38"/>
        <v>60679</v>
      </c>
    </row>
    <row r="187" spans="1:26" x14ac:dyDescent="0.3">
      <c r="A187" s="4">
        <v>1</v>
      </c>
      <c r="B187" t="s">
        <v>204</v>
      </c>
      <c r="C187">
        <v>34</v>
      </c>
      <c r="D187" t="s">
        <v>11</v>
      </c>
      <c r="E187" t="s">
        <v>27</v>
      </c>
      <c r="F187">
        <v>43460</v>
      </c>
      <c r="G187" s="2">
        <v>43468</v>
      </c>
      <c r="H187">
        <v>13833</v>
      </c>
      <c r="I187" t="s">
        <v>28</v>
      </c>
      <c r="J187">
        <v>52</v>
      </c>
      <c r="K187" t="str">
        <f t="shared" si="26"/>
        <v>Below 50,000</v>
      </c>
      <c r="L187" s="4" t="str" cm="1">
        <f t="array" ref="L187">_xlfn.IFS(J187&gt;=50,"Excellent",AND(J187&gt;=40,J187&lt;=49),"good",AND(J187&gt;=30,J187&lt;=39),"Average",J187&lt;30,"Poor")</f>
        <v>Excellent</v>
      </c>
      <c r="M187" s="4" t="str">
        <f t="shared" si="27"/>
        <v>False</v>
      </c>
      <c r="N187" s="4" t="str">
        <f t="shared" si="28"/>
        <v>True</v>
      </c>
      <c r="O187" s="4" t="str">
        <f t="shared" si="29"/>
        <v>Not From Marketing Department</v>
      </c>
      <c r="P187" s="4">
        <f>SUMIF(E187:$E$1001,"Sales",$F:$F)</f>
        <v>7945365</v>
      </c>
      <c r="Q187" s="4">
        <f t="shared" si="30"/>
        <v>7532860</v>
      </c>
      <c r="R187" s="4">
        <f t="shared" si="31"/>
        <v>180</v>
      </c>
      <c r="S187" s="4">
        <f t="shared" si="32"/>
        <v>97</v>
      </c>
      <c r="T187" s="4">
        <f t="shared" si="33"/>
        <v>55350.020304568527</v>
      </c>
      <c r="U187" s="4">
        <f t="shared" si="34"/>
        <v>25843.824817518249</v>
      </c>
      <c r="V187" s="4">
        <f t="shared" si="35"/>
        <v>79673</v>
      </c>
      <c r="W187" s="4">
        <f t="shared" si="36"/>
        <v>20</v>
      </c>
      <c r="X187" s="4">
        <f t="shared" si="37"/>
        <v>43460</v>
      </c>
      <c r="Y187" t="e" cm="1" vm="2">
        <f t="array" aca="1" ref="Y187" ca="1">HLOOKUP(E187+E187:E1186,F187,0)</f>
        <v>#VALUE!</v>
      </c>
      <c r="Z187" s="4">
        <f t="shared" si="38"/>
        <v>43460</v>
      </c>
    </row>
    <row r="188" spans="1:26" x14ac:dyDescent="0.3">
      <c r="A188" s="4">
        <v>1</v>
      </c>
      <c r="B188" t="s">
        <v>205</v>
      </c>
      <c r="C188">
        <v>27</v>
      </c>
      <c r="D188" t="s">
        <v>11</v>
      </c>
      <c r="E188" t="s">
        <v>16</v>
      </c>
      <c r="F188">
        <v>60297</v>
      </c>
      <c r="G188" s="2">
        <v>43469</v>
      </c>
      <c r="H188">
        <v>16980</v>
      </c>
      <c r="I188" t="s">
        <v>28</v>
      </c>
      <c r="J188">
        <v>38</v>
      </c>
      <c r="K188" t="str">
        <f t="shared" si="26"/>
        <v>Above 50,000</v>
      </c>
      <c r="L188" s="4" t="str" cm="1">
        <f t="array" ref="L188">_xlfn.IFS(J188&gt;=50,"Excellent",AND(J188&gt;=40,J188&lt;=49),"good",AND(J188&gt;=30,J188&lt;=39),"Average",J188&lt;30,"Poor")</f>
        <v>Average</v>
      </c>
      <c r="M188" s="4" t="str">
        <f t="shared" si="27"/>
        <v>False</v>
      </c>
      <c r="N188" s="4" t="str">
        <f t="shared" si="28"/>
        <v>True</v>
      </c>
      <c r="O188" s="4" t="str">
        <f t="shared" si="29"/>
        <v>Not From Marketing Department</v>
      </c>
      <c r="P188" s="4">
        <f>SUMIF(E188:$E$1001,"Sales",$F:$F)</f>
        <v>8126827</v>
      </c>
      <c r="Q188" s="4">
        <f t="shared" si="30"/>
        <v>7532860</v>
      </c>
      <c r="R188" s="4">
        <f t="shared" si="31"/>
        <v>180</v>
      </c>
      <c r="S188" s="4">
        <f t="shared" si="32"/>
        <v>97</v>
      </c>
      <c r="T188" s="4">
        <f t="shared" si="33"/>
        <v>55350.020304568527</v>
      </c>
      <c r="U188" s="4">
        <f t="shared" si="34"/>
        <v>25843.824817518249</v>
      </c>
      <c r="V188" s="4">
        <f t="shared" si="35"/>
        <v>79673</v>
      </c>
      <c r="W188" s="4">
        <f t="shared" si="36"/>
        <v>20</v>
      </c>
      <c r="X188" s="4">
        <f t="shared" si="37"/>
        <v>60297</v>
      </c>
      <c r="Y188" t="e" cm="1" vm="2">
        <f t="array" aca="1" ref="Y188" ca="1">HLOOKUP(E188+E188:E1187,F188,0)</f>
        <v>#VALUE!</v>
      </c>
      <c r="Z188" s="4">
        <f t="shared" si="38"/>
        <v>60297</v>
      </c>
    </row>
    <row r="189" spans="1:26" x14ac:dyDescent="0.3">
      <c r="A189" s="4">
        <v>1</v>
      </c>
      <c r="B189" t="s">
        <v>206</v>
      </c>
      <c r="C189">
        <v>33</v>
      </c>
      <c r="D189" t="s">
        <v>11</v>
      </c>
      <c r="E189" t="s">
        <v>16</v>
      </c>
      <c r="F189">
        <v>52582</v>
      </c>
      <c r="G189" s="2">
        <v>43470</v>
      </c>
      <c r="H189">
        <v>29233</v>
      </c>
      <c r="I189" t="s">
        <v>20</v>
      </c>
      <c r="J189">
        <v>51</v>
      </c>
      <c r="K189" t="str">
        <f t="shared" si="26"/>
        <v>Above 50,000</v>
      </c>
      <c r="L189" s="4" t="str" cm="1">
        <f t="array" ref="L189">_xlfn.IFS(J189&gt;=50,"Excellent",AND(J189&gt;=40,J189&lt;=49),"good",AND(J189&gt;=30,J189&lt;=39),"Average",J189&lt;30,"Poor")</f>
        <v>Excellent</v>
      </c>
      <c r="M189" s="4" t="str">
        <f t="shared" si="27"/>
        <v>False</v>
      </c>
      <c r="N189" s="4" t="str">
        <f t="shared" si="28"/>
        <v>False</v>
      </c>
      <c r="O189" s="4" t="str">
        <f t="shared" si="29"/>
        <v>Not From Marketing Department</v>
      </c>
      <c r="P189" s="4">
        <f>SUMIF(E189:$E$1001,"Sales",$F:$F)</f>
        <v>8043410</v>
      </c>
      <c r="Q189" s="4">
        <f t="shared" si="30"/>
        <v>7532860</v>
      </c>
      <c r="R189" s="4">
        <f t="shared" si="31"/>
        <v>180</v>
      </c>
      <c r="S189" s="4">
        <f t="shared" si="32"/>
        <v>97</v>
      </c>
      <c r="T189" s="4">
        <f t="shared" si="33"/>
        <v>55350.020304568527</v>
      </c>
      <c r="U189" s="4">
        <f t="shared" si="34"/>
        <v>25843.824817518249</v>
      </c>
      <c r="V189" s="4">
        <f t="shared" si="35"/>
        <v>79673</v>
      </c>
      <c r="W189" s="4">
        <f t="shared" si="36"/>
        <v>20</v>
      </c>
      <c r="X189" s="4">
        <f t="shared" si="37"/>
        <v>52582</v>
      </c>
      <c r="Y189" t="e" cm="1" vm="2">
        <f t="array" aca="1" ref="Y189" ca="1">HLOOKUP(E189+E189:E1188,F189,0)</f>
        <v>#VALUE!</v>
      </c>
      <c r="Z189" s="4">
        <f t="shared" si="38"/>
        <v>52582</v>
      </c>
    </row>
    <row r="190" spans="1:26" x14ac:dyDescent="0.3">
      <c r="A190" s="4">
        <v>1</v>
      </c>
      <c r="B190" t="s">
        <v>207</v>
      </c>
      <c r="C190">
        <v>45</v>
      </c>
      <c r="D190" t="s">
        <v>11</v>
      </c>
      <c r="E190" t="s">
        <v>27</v>
      </c>
      <c r="F190">
        <v>69067</v>
      </c>
      <c r="G190" s="2">
        <v>43471</v>
      </c>
      <c r="H190">
        <v>17837</v>
      </c>
      <c r="I190" t="s">
        <v>13</v>
      </c>
      <c r="J190">
        <v>41</v>
      </c>
      <c r="K190" t="str">
        <f t="shared" si="26"/>
        <v>Above 50,000</v>
      </c>
      <c r="L190" s="4" t="str" cm="1">
        <f t="array" ref="L190">_xlfn.IFS(J190&gt;=50,"Excellent",AND(J190&gt;=40,J190&lt;=49),"good",AND(J190&gt;=30,J190&lt;=39),"Average",J190&lt;30,"Poor")</f>
        <v>good</v>
      </c>
      <c r="M190" s="4" t="str">
        <f t="shared" si="27"/>
        <v>True</v>
      </c>
      <c r="N190" s="4" t="str">
        <f t="shared" si="28"/>
        <v>True</v>
      </c>
      <c r="O190" s="4" t="str">
        <f t="shared" si="29"/>
        <v>Not From Marketing Department</v>
      </c>
      <c r="P190" s="4">
        <f>SUMIF(E190:$E$1001,"Sales",$F:$F)</f>
        <v>8506084</v>
      </c>
      <c r="Q190" s="4">
        <f t="shared" si="30"/>
        <v>7532860</v>
      </c>
      <c r="R190" s="4">
        <f t="shared" si="31"/>
        <v>180</v>
      </c>
      <c r="S190" s="4">
        <f t="shared" si="32"/>
        <v>97</v>
      </c>
      <c r="T190" s="4">
        <f t="shared" si="33"/>
        <v>55350.020304568527</v>
      </c>
      <c r="U190" s="4">
        <f t="shared" si="34"/>
        <v>25843.824817518249</v>
      </c>
      <c r="V190" s="4">
        <f t="shared" si="35"/>
        <v>79673</v>
      </c>
      <c r="W190" s="4">
        <f t="shared" si="36"/>
        <v>20</v>
      </c>
      <c r="X190" s="4">
        <f t="shared" si="37"/>
        <v>69067</v>
      </c>
      <c r="Y190" t="e" cm="1" vm="2">
        <f t="array" aca="1" ref="Y190" ca="1">HLOOKUP(E190+E190:E1189,F190,0)</f>
        <v>#VALUE!</v>
      </c>
      <c r="Z190" s="4">
        <f t="shared" si="38"/>
        <v>69067</v>
      </c>
    </row>
    <row r="191" spans="1:26" x14ac:dyDescent="0.3">
      <c r="A191" s="4">
        <v>1</v>
      </c>
      <c r="B191" t="s">
        <v>208</v>
      </c>
      <c r="C191">
        <v>54</v>
      </c>
      <c r="D191" t="s">
        <v>15</v>
      </c>
      <c r="E191" t="s">
        <v>12</v>
      </c>
      <c r="F191">
        <v>63098</v>
      </c>
      <c r="G191" s="2">
        <v>43472</v>
      </c>
      <c r="H191">
        <v>13290</v>
      </c>
      <c r="I191" t="s">
        <v>18</v>
      </c>
      <c r="J191">
        <v>45</v>
      </c>
      <c r="K191" t="str">
        <f t="shared" si="26"/>
        <v>Above 50,000</v>
      </c>
      <c r="L191" s="4" t="str" cm="1">
        <f t="array" ref="L191">_xlfn.IFS(J191&gt;=50,"Excellent",AND(J191&gt;=40,J191&lt;=49),"good",AND(J191&gt;=30,J191&lt;=39),"Average",J191&lt;30,"Poor")</f>
        <v>good</v>
      </c>
      <c r="M191" s="4" t="str">
        <f t="shared" si="27"/>
        <v>False</v>
      </c>
      <c r="N191" s="4" t="str">
        <f t="shared" si="28"/>
        <v>True</v>
      </c>
      <c r="O191" s="4" t="str">
        <f t="shared" si="29"/>
        <v xml:space="preserve"> from Marketing Department</v>
      </c>
      <c r="P191" s="4">
        <f>SUMIF(E191:$E$1001,"Sales",$F:$F)</f>
        <v>8277657</v>
      </c>
      <c r="Q191" s="4">
        <f t="shared" si="30"/>
        <v>7532860</v>
      </c>
      <c r="R191" s="4">
        <f t="shared" si="31"/>
        <v>180</v>
      </c>
      <c r="S191" s="4">
        <f t="shared" si="32"/>
        <v>97</v>
      </c>
      <c r="T191" s="4">
        <f t="shared" si="33"/>
        <v>55350.020304568527</v>
      </c>
      <c r="U191" s="4">
        <f t="shared" si="34"/>
        <v>25843.824817518249</v>
      </c>
      <c r="V191" s="4">
        <f t="shared" si="35"/>
        <v>79673</v>
      </c>
      <c r="W191" s="4">
        <f t="shared" si="36"/>
        <v>20</v>
      </c>
      <c r="X191" s="4">
        <f t="shared" si="37"/>
        <v>63098</v>
      </c>
      <c r="Y191" t="e" cm="1" vm="2">
        <f t="array" aca="1" ref="Y191" ca="1">HLOOKUP(E191+E191:E1190,F191,0)</f>
        <v>#VALUE!</v>
      </c>
      <c r="Z191" s="4">
        <f t="shared" si="38"/>
        <v>63098</v>
      </c>
    </row>
    <row r="192" spans="1:26" x14ac:dyDescent="0.3">
      <c r="A192" s="4">
        <v>1</v>
      </c>
      <c r="B192" t="s">
        <v>209</v>
      </c>
      <c r="C192">
        <v>21</v>
      </c>
      <c r="D192" t="s">
        <v>15</v>
      </c>
      <c r="E192" t="s">
        <v>7</v>
      </c>
      <c r="F192">
        <v>64907</v>
      </c>
      <c r="G192" s="2">
        <v>43473</v>
      </c>
      <c r="H192">
        <v>22041</v>
      </c>
      <c r="I192" t="s">
        <v>18</v>
      </c>
      <c r="J192">
        <v>37</v>
      </c>
      <c r="K192" t="str">
        <f t="shared" si="26"/>
        <v>Above 50,000</v>
      </c>
      <c r="L192" s="4" t="str" cm="1">
        <f t="array" ref="L192">_xlfn.IFS(J192&gt;=50,"Excellent",AND(J192&gt;=40,J192&lt;=49),"good",AND(J192&gt;=30,J192&lt;=39),"Average",J192&lt;30,"Poor")</f>
        <v>Average</v>
      </c>
      <c r="M192" s="4" t="str">
        <f t="shared" si="27"/>
        <v>False</v>
      </c>
      <c r="N192" s="4" t="str">
        <f t="shared" si="28"/>
        <v>True</v>
      </c>
      <c r="O192" s="4" t="str">
        <f t="shared" si="29"/>
        <v>Not From Marketing Department</v>
      </c>
      <c r="P192" s="4">
        <f>SUMIF(E192:$E$1001,"Sales",$F:$F)</f>
        <v>8066207</v>
      </c>
      <c r="Q192" s="4">
        <f t="shared" si="30"/>
        <v>7532860</v>
      </c>
      <c r="R192" s="4">
        <f t="shared" si="31"/>
        <v>180</v>
      </c>
      <c r="S192" s="4">
        <f t="shared" si="32"/>
        <v>97</v>
      </c>
      <c r="T192" s="4">
        <f t="shared" si="33"/>
        <v>55350.020304568527</v>
      </c>
      <c r="U192" s="4">
        <f t="shared" si="34"/>
        <v>25843.824817518249</v>
      </c>
      <c r="V192" s="4">
        <f t="shared" si="35"/>
        <v>79673</v>
      </c>
      <c r="W192" s="4">
        <f t="shared" si="36"/>
        <v>20</v>
      </c>
      <c r="X192" s="4">
        <f t="shared" si="37"/>
        <v>64907</v>
      </c>
      <c r="Y192" t="e" cm="1" vm="2">
        <f t="array" aca="1" ref="Y192" ca="1">HLOOKUP(E192+E192:E1191,F192,0)</f>
        <v>#VALUE!</v>
      </c>
      <c r="Z192" s="4">
        <f t="shared" si="38"/>
        <v>64907</v>
      </c>
    </row>
    <row r="193" spans="1:26" x14ac:dyDescent="0.3">
      <c r="A193" s="4">
        <v>1</v>
      </c>
      <c r="B193" t="s">
        <v>210</v>
      </c>
      <c r="C193">
        <v>40</v>
      </c>
      <c r="D193" t="s">
        <v>15</v>
      </c>
      <c r="E193" t="s">
        <v>27</v>
      </c>
      <c r="F193">
        <v>33156</v>
      </c>
      <c r="G193" s="2">
        <v>43474</v>
      </c>
      <c r="H193">
        <v>24673</v>
      </c>
      <c r="I193" t="s">
        <v>13</v>
      </c>
      <c r="J193">
        <v>26</v>
      </c>
      <c r="K193" t="str">
        <f t="shared" si="26"/>
        <v>Below 50,000</v>
      </c>
      <c r="L193" s="4" t="str" cm="1">
        <f t="array" ref="L193">_xlfn.IFS(J193&gt;=50,"Excellent",AND(J193&gt;=40,J193&lt;=49),"good",AND(J193&gt;=30,J193&lt;=39),"Average",J193&lt;30,"Poor")</f>
        <v>Poor</v>
      </c>
      <c r="M193" s="4" t="str">
        <f t="shared" si="27"/>
        <v>True</v>
      </c>
      <c r="N193" s="4" t="str">
        <f t="shared" si="28"/>
        <v>True</v>
      </c>
      <c r="O193" s="4" t="str">
        <f t="shared" si="29"/>
        <v>Not From Marketing Department</v>
      </c>
      <c r="P193" s="4">
        <f>SUMIF(E193:$E$1001,"Sales",$F:$F)</f>
        <v>8014128</v>
      </c>
      <c r="Q193" s="4">
        <f t="shared" si="30"/>
        <v>7532860</v>
      </c>
      <c r="R193" s="4">
        <f t="shared" si="31"/>
        <v>180</v>
      </c>
      <c r="S193" s="4">
        <f t="shared" si="32"/>
        <v>97</v>
      </c>
      <c r="T193" s="4">
        <f t="shared" si="33"/>
        <v>55350.020304568527</v>
      </c>
      <c r="U193" s="4">
        <f t="shared" si="34"/>
        <v>25843.824817518249</v>
      </c>
      <c r="V193" s="4">
        <f t="shared" si="35"/>
        <v>79673</v>
      </c>
      <c r="W193" s="4">
        <f t="shared" si="36"/>
        <v>20</v>
      </c>
      <c r="X193" s="4">
        <f t="shared" si="37"/>
        <v>33156</v>
      </c>
      <c r="Y193" t="e" cm="1" vm="2">
        <f t="array" aca="1" ref="Y193" ca="1">HLOOKUP(E193+E193:E1192,F193,0)</f>
        <v>#VALUE!</v>
      </c>
      <c r="Z193" s="4">
        <f t="shared" si="38"/>
        <v>33156</v>
      </c>
    </row>
    <row r="194" spans="1:26" x14ac:dyDescent="0.3">
      <c r="A194" s="4">
        <v>1</v>
      </c>
      <c r="B194" t="s">
        <v>211</v>
      </c>
      <c r="C194">
        <v>46</v>
      </c>
      <c r="D194" t="s">
        <v>15</v>
      </c>
      <c r="E194" t="s">
        <v>16</v>
      </c>
      <c r="F194">
        <v>46568</v>
      </c>
      <c r="G194" s="2">
        <v>43475</v>
      </c>
      <c r="H194">
        <v>10638</v>
      </c>
      <c r="I194" t="s">
        <v>13</v>
      </c>
      <c r="J194">
        <v>47</v>
      </c>
      <c r="K194" t="str">
        <f t="shared" si="26"/>
        <v>Below 50,000</v>
      </c>
      <c r="L194" s="4" t="str" cm="1">
        <f t="array" ref="L194">_xlfn.IFS(J194&gt;=50,"Excellent",AND(J194&gt;=40,J194&lt;=49),"good",AND(J194&gt;=30,J194&lt;=39),"Average",J194&lt;30,"Poor")</f>
        <v>good</v>
      </c>
      <c r="M194" s="4" t="str">
        <f t="shared" si="27"/>
        <v>False</v>
      </c>
      <c r="N194" s="4" t="str">
        <f t="shared" si="28"/>
        <v>False</v>
      </c>
      <c r="O194" s="4" t="str">
        <f t="shared" si="29"/>
        <v>Not From Marketing Department</v>
      </c>
      <c r="P194" s="4">
        <f>SUMIF(E194:$E$1001,"Sales",$F:$F)</f>
        <v>8407685</v>
      </c>
      <c r="Q194" s="4">
        <f t="shared" si="30"/>
        <v>7532860</v>
      </c>
      <c r="R194" s="4">
        <f t="shared" si="31"/>
        <v>180</v>
      </c>
      <c r="S194" s="4">
        <f t="shared" si="32"/>
        <v>97</v>
      </c>
      <c r="T194" s="4">
        <f t="shared" si="33"/>
        <v>55350.020304568527</v>
      </c>
      <c r="U194" s="4">
        <f t="shared" si="34"/>
        <v>25843.824817518249</v>
      </c>
      <c r="V194" s="4">
        <f t="shared" si="35"/>
        <v>79673</v>
      </c>
      <c r="W194" s="4">
        <f t="shared" si="36"/>
        <v>20</v>
      </c>
      <c r="X194" s="4">
        <f t="shared" si="37"/>
        <v>46568</v>
      </c>
      <c r="Y194" t="e" cm="1" vm="2">
        <f t="array" aca="1" ref="Y194" ca="1">HLOOKUP(E194+E194:E1193,F194,0)</f>
        <v>#VALUE!</v>
      </c>
      <c r="Z194" s="4">
        <f t="shared" si="38"/>
        <v>46568</v>
      </c>
    </row>
    <row r="195" spans="1:26" x14ac:dyDescent="0.3">
      <c r="A195" s="4">
        <v>1</v>
      </c>
      <c r="B195" t="s">
        <v>212</v>
      </c>
      <c r="C195">
        <v>39</v>
      </c>
      <c r="D195" t="s">
        <v>11</v>
      </c>
      <c r="E195" t="s">
        <v>7</v>
      </c>
      <c r="F195">
        <v>36967</v>
      </c>
      <c r="G195" s="2">
        <v>43476</v>
      </c>
      <c r="H195">
        <v>19553</v>
      </c>
      <c r="I195" t="s">
        <v>28</v>
      </c>
      <c r="J195">
        <v>28</v>
      </c>
      <c r="K195" t="str">
        <f t="shared" ref="K195:K258" si="39">IF(F195 &gt; 50000, "Above 50,000", "Below 50,000")</f>
        <v>Below 50,000</v>
      </c>
      <c r="L195" s="4" t="str" cm="1">
        <f t="array" ref="L195">_xlfn.IFS(J195&gt;=50,"Excellent",AND(J195&gt;=40,J195&lt;=49),"good",AND(J195&gt;=30,J195&lt;=39),"Average",J195&lt;30,"Poor")</f>
        <v>Poor</v>
      </c>
      <c r="M195" s="4" t="str">
        <f t="shared" ref="M195:M258" si="40">IF(AND(H195&gt;=15000,I195="North"),"True","False")</f>
        <v>False</v>
      </c>
      <c r="N195" s="4" t="str">
        <f t="shared" ref="N195:N258" si="41">IF(OR(E195="IT",F195&gt;=60000),"True","False")</f>
        <v>False</v>
      </c>
      <c r="O195" s="4" t="str">
        <f t="shared" ref="O195:O258" si="42">IF(E195="Marketing"," from Marketing Department","Not From Marketing Department")</f>
        <v>Not From Marketing Department</v>
      </c>
      <c r="P195" s="4">
        <f>SUMIF(E195:$E$1001,"Sales",$F:$F)</f>
        <v>7990271</v>
      </c>
      <c r="Q195" s="4">
        <f t="shared" ref="Q195:Q258" si="43">SUMIFS($F$2:$F$1001,$E$2:$E$1001,"IT",$J$2:$J$1001,"&gt;35")</f>
        <v>7532860</v>
      </c>
      <c r="R195" s="4">
        <f t="shared" ref="R195:R258" si="44">COUNTIF($E$2:$E$1001,"HR")</f>
        <v>180</v>
      </c>
      <c r="S195" s="4">
        <f t="shared" ref="S195:S258" si="45">COUNTIFS($D$2:$D$1001,"F",$E$2:$E$1001,"Finance")</f>
        <v>97</v>
      </c>
      <c r="T195" s="4">
        <f t="shared" ref="T195:T258" si="46">AVERAGEIF($E$2:$E$1001,"Marketing",$F$2:$F$1001)</f>
        <v>55350.020304568527</v>
      </c>
      <c r="U195" s="4">
        <f t="shared" ref="U195:U258" si="47">AVERAGEIFS($H$2:$H$1001,$I$2:$I$1001,"North",$J$2:$J$1001,"&gt;40")</f>
        <v>25843.824817518249</v>
      </c>
      <c r="V195" s="4">
        <f t="shared" ref="V195:V258" si="48">_xlfn.MAXIFS($F$2:$F$1001,$I$2:$I$1001,"South")</f>
        <v>79673</v>
      </c>
      <c r="W195" s="4">
        <f t="shared" ref="W195:W258" si="49">_xlfn.MINIFS($J$2:$J$1001,$E$2:$E$1001,"Finance")</f>
        <v>20</v>
      </c>
      <c r="X195" s="4">
        <f t="shared" ref="X195:X258" si="50">VLOOKUP(A195,A195:X1194,6,FALSE)</f>
        <v>36967</v>
      </c>
      <c r="Y195" t="e" cm="1" vm="2">
        <f t="array" aca="1" ref="Y195" ca="1">HLOOKUP(E195+E195:E1194,F195,0)</f>
        <v>#VALUE!</v>
      </c>
      <c r="Z195" s="4">
        <f t="shared" ref="Z195:Z258" si="51">X195</f>
        <v>36967</v>
      </c>
    </row>
    <row r="196" spans="1:26" x14ac:dyDescent="0.3">
      <c r="A196" s="4">
        <v>1</v>
      </c>
      <c r="B196" t="s">
        <v>213</v>
      </c>
      <c r="C196">
        <v>20</v>
      </c>
      <c r="D196" t="s">
        <v>11</v>
      </c>
      <c r="E196" t="s">
        <v>22</v>
      </c>
      <c r="F196">
        <v>53611</v>
      </c>
      <c r="G196" s="2">
        <v>43477</v>
      </c>
      <c r="H196">
        <v>10153</v>
      </c>
      <c r="I196" t="s">
        <v>13</v>
      </c>
      <c r="J196">
        <v>24</v>
      </c>
      <c r="K196" t="str">
        <f t="shared" si="39"/>
        <v>Above 50,000</v>
      </c>
      <c r="L196" s="4" t="str" cm="1">
        <f t="array" ref="L196">_xlfn.IFS(J196&gt;=50,"Excellent",AND(J196&gt;=40,J196&lt;=49),"good",AND(J196&gt;=30,J196&lt;=39),"Average",J196&lt;30,"Poor")</f>
        <v>Poor</v>
      </c>
      <c r="M196" s="4" t="str">
        <f t="shared" si="40"/>
        <v>False</v>
      </c>
      <c r="N196" s="4" t="str">
        <f t="shared" si="41"/>
        <v>False</v>
      </c>
      <c r="O196" s="4" t="str">
        <f t="shared" si="42"/>
        <v>Not From Marketing Department</v>
      </c>
      <c r="P196" s="4">
        <f>SUMIF(E196:$E$1001,"Sales",$F:$F)</f>
        <v>8168689</v>
      </c>
      <c r="Q196" s="4">
        <f t="shared" si="43"/>
        <v>7532860</v>
      </c>
      <c r="R196" s="4">
        <f t="shared" si="44"/>
        <v>180</v>
      </c>
      <c r="S196" s="4">
        <f t="shared" si="45"/>
        <v>97</v>
      </c>
      <c r="T196" s="4">
        <f t="shared" si="46"/>
        <v>55350.020304568527</v>
      </c>
      <c r="U196" s="4">
        <f t="shared" si="47"/>
        <v>25843.824817518249</v>
      </c>
      <c r="V196" s="4">
        <f t="shared" si="48"/>
        <v>79673</v>
      </c>
      <c r="W196" s="4">
        <f t="shared" si="49"/>
        <v>20</v>
      </c>
      <c r="X196" s="4">
        <f t="shared" si="50"/>
        <v>53611</v>
      </c>
      <c r="Y196" t="e" cm="1" vm="2">
        <f t="array" aca="1" ref="Y196" ca="1">HLOOKUP(E196+E196:E1195,F196,0)</f>
        <v>#VALUE!</v>
      </c>
      <c r="Z196" s="4">
        <f t="shared" si="51"/>
        <v>53611</v>
      </c>
    </row>
    <row r="197" spans="1:26" x14ac:dyDescent="0.3">
      <c r="A197" s="4">
        <v>1</v>
      </c>
      <c r="B197" t="s">
        <v>214</v>
      </c>
      <c r="C197">
        <v>53</v>
      </c>
      <c r="D197" t="s">
        <v>15</v>
      </c>
      <c r="E197" t="s">
        <v>7</v>
      </c>
      <c r="F197">
        <v>68199</v>
      </c>
      <c r="G197" s="2">
        <v>43478</v>
      </c>
      <c r="H197">
        <v>27603</v>
      </c>
      <c r="I197" t="s">
        <v>18</v>
      </c>
      <c r="J197">
        <v>27</v>
      </c>
      <c r="K197" t="str">
        <f t="shared" si="39"/>
        <v>Above 50,000</v>
      </c>
      <c r="L197" s="4" t="str" cm="1">
        <f t="array" ref="L197">_xlfn.IFS(J197&gt;=50,"Excellent",AND(J197&gt;=40,J197&lt;=49),"good",AND(J197&gt;=30,J197&lt;=39),"Average",J197&lt;30,"Poor")</f>
        <v>Poor</v>
      </c>
      <c r="M197" s="4" t="str">
        <f t="shared" si="40"/>
        <v>False</v>
      </c>
      <c r="N197" s="4" t="str">
        <f t="shared" si="41"/>
        <v>True</v>
      </c>
      <c r="O197" s="4" t="str">
        <f t="shared" si="42"/>
        <v>Not From Marketing Department</v>
      </c>
      <c r="P197" s="4">
        <f>SUMIF(E197:$E$1001,"Sales",$F:$F)</f>
        <v>7987362</v>
      </c>
      <c r="Q197" s="4">
        <f t="shared" si="43"/>
        <v>7532860</v>
      </c>
      <c r="R197" s="4">
        <f t="shared" si="44"/>
        <v>180</v>
      </c>
      <c r="S197" s="4">
        <f t="shared" si="45"/>
        <v>97</v>
      </c>
      <c r="T197" s="4">
        <f t="shared" si="46"/>
        <v>55350.020304568527</v>
      </c>
      <c r="U197" s="4">
        <f t="shared" si="47"/>
        <v>25843.824817518249</v>
      </c>
      <c r="V197" s="4">
        <f t="shared" si="48"/>
        <v>79673</v>
      </c>
      <c r="W197" s="4">
        <f t="shared" si="49"/>
        <v>20</v>
      </c>
      <c r="X197" s="4">
        <f t="shared" si="50"/>
        <v>68199</v>
      </c>
      <c r="Y197" t="e" cm="1" vm="2">
        <f t="array" aca="1" ref="Y197" ca="1">HLOOKUP(E197+E197:E1196,F197,0)</f>
        <v>#VALUE!</v>
      </c>
      <c r="Z197" s="4">
        <f t="shared" si="51"/>
        <v>68199</v>
      </c>
    </row>
    <row r="198" spans="1:26" x14ac:dyDescent="0.3">
      <c r="A198" s="4">
        <v>1</v>
      </c>
      <c r="B198" t="s">
        <v>215</v>
      </c>
      <c r="C198">
        <v>22</v>
      </c>
      <c r="D198" t="s">
        <v>11</v>
      </c>
      <c r="E198" t="s">
        <v>7</v>
      </c>
      <c r="F198">
        <v>78271</v>
      </c>
      <c r="G198" s="2">
        <v>43479</v>
      </c>
      <c r="H198">
        <v>33945</v>
      </c>
      <c r="I198" t="s">
        <v>18</v>
      </c>
      <c r="J198">
        <v>30</v>
      </c>
      <c r="K198" t="str">
        <f t="shared" si="39"/>
        <v>Above 50,000</v>
      </c>
      <c r="L198" s="4" t="str" cm="1">
        <f t="array" ref="L198">_xlfn.IFS(J198&gt;=50,"Excellent",AND(J198&gt;=40,J198&lt;=49),"good",AND(J198&gt;=30,J198&lt;=39),"Average",J198&lt;30,"Poor")</f>
        <v>Average</v>
      </c>
      <c r="M198" s="4" t="str">
        <f t="shared" si="40"/>
        <v>False</v>
      </c>
      <c r="N198" s="4" t="str">
        <f t="shared" si="41"/>
        <v>True</v>
      </c>
      <c r="O198" s="4" t="str">
        <f t="shared" si="42"/>
        <v>Not From Marketing Department</v>
      </c>
      <c r="P198" s="4">
        <f>SUMIF(E198:$E$1001,"Sales",$F:$F)</f>
        <v>7876663</v>
      </c>
      <c r="Q198" s="4">
        <f t="shared" si="43"/>
        <v>7532860</v>
      </c>
      <c r="R198" s="4">
        <f t="shared" si="44"/>
        <v>180</v>
      </c>
      <c r="S198" s="4">
        <f t="shared" si="45"/>
        <v>97</v>
      </c>
      <c r="T198" s="4">
        <f t="shared" si="46"/>
        <v>55350.020304568527</v>
      </c>
      <c r="U198" s="4">
        <f t="shared" si="47"/>
        <v>25843.824817518249</v>
      </c>
      <c r="V198" s="4">
        <f t="shared" si="48"/>
        <v>79673</v>
      </c>
      <c r="W198" s="4">
        <f t="shared" si="49"/>
        <v>20</v>
      </c>
      <c r="X198" s="4">
        <f t="shared" si="50"/>
        <v>78271</v>
      </c>
      <c r="Y198" t="e" cm="1" vm="2">
        <f t="array" aca="1" ref="Y198" ca="1">HLOOKUP(E198+E198:E1197,F198,0)</f>
        <v>#VALUE!</v>
      </c>
      <c r="Z198" s="4">
        <f t="shared" si="51"/>
        <v>78271</v>
      </c>
    </row>
    <row r="199" spans="1:26" x14ac:dyDescent="0.3">
      <c r="A199" s="4">
        <v>1</v>
      </c>
      <c r="B199" t="s">
        <v>216</v>
      </c>
      <c r="C199">
        <v>36</v>
      </c>
      <c r="D199" t="s">
        <v>11</v>
      </c>
      <c r="E199" t="s">
        <v>16</v>
      </c>
      <c r="F199">
        <v>45828</v>
      </c>
      <c r="G199" s="2">
        <v>43480</v>
      </c>
      <c r="H199">
        <v>26406</v>
      </c>
      <c r="I199" t="s">
        <v>28</v>
      </c>
      <c r="J199">
        <v>42</v>
      </c>
      <c r="K199" t="str">
        <f t="shared" si="39"/>
        <v>Below 50,000</v>
      </c>
      <c r="L199" s="4" t="str" cm="1">
        <f t="array" ref="L199">_xlfn.IFS(J199&gt;=50,"Excellent",AND(J199&gt;=40,J199&lt;=49),"good",AND(J199&gt;=30,J199&lt;=39),"Average",J199&lt;30,"Poor")</f>
        <v>good</v>
      </c>
      <c r="M199" s="4" t="str">
        <f t="shared" si="40"/>
        <v>False</v>
      </c>
      <c r="N199" s="4" t="str">
        <f t="shared" si="41"/>
        <v>False</v>
      </c>
      <c r="O199" s="4" t="str">
        <f t="shared" si="42"/>
        <v>Not From Marketing Department</v>
      </c>
      <c r="P199" s="4">
        <f>SUMIF(E199:$E$1001,"Sales",$F:$F)</f>
        <v>7805023</v>
      </c>
      <c r="Q199" s="4">
        <f t="shared" si="43"/>
        <v>7532860</v>
      </c>
      <c r="R199" s="4">
        <f t="shared" si="44"/>
        <v>180</v>
      </c>
      <c r="S199" s="4">
        <f t="shared" si="45"/>
        <v>97</v>
      </c>
      <c r="T199" s="4">
        <f t="shared" si="46"/>
        <v>55350.020304568527</v>
      </c>
      <c r="U199" s="4">
        <f t="shared" si="47"/>
        <v>25843.824817518249</v>
      </c>
      <c r="V199" s="4">
        <f t="shared" si="48"/>
        <v>79673</v>
      </c>
      <c r="W199" s="4">
        <f t="shared" si="49"/>
        <v>20</v>
      </c>
      <c r="X199" s="4">
        <f t="shared" si="50"/>
        <v>45828</v>
      </c>
      <c r="Y199" t="e" cm="1" vm="2">
        <f t="array" aca="1" ref="Y199" ca="1">HLOOKUP(E199+E199:E1198,F199,0)</f>
        <v>#VALUE!</v>
      </c>
      <c r="Z199" s="4">
        <f t="shared" si="51"/>
        <v>45828</v>
      </c>
    </row>
    <row r="200" spans="1:26" x14ac:dyDescent="0.3">
      <c r="A200" s="4">
        <v>1</v>
      </c>
      <c r="B200" t="s">
        <v>217</v>
      </c>
      <c r="C200">
        <v>58</v>
      </c>
      <c r="D200" t="s">
        <v>11</v>
      </c>
      <c r="E200" t="s">
        <v>16</v>
      </c>
      <c r="F200">
        <v>77786</v>
      </c>
      <c r="G200" s="2">
        <v>43481</v>
      </c>
      <c r="H200">
        <v>10032</v>
      </c>
      <c r="I200" t="s">
        <v>18</v>
      </c>
      <c r="J200">
        <v>27</v>
      </c>
      <c r="K200" t="str">
        <f t="shared" si="39"/>
        <v>Above 50,000</v>
      </c>
      <c r="L200" s="4" t="str" cm="1">
        <f t="array" ref="L200">_xlfn.IFS(J200&gt;=50,"Excellent",AND(J200&gt;=40,J200&lt;=49),"good",AND(J200&gt;=30,J200&lt;=39),"Average",J200&lt;30,"Poor")</f>
        <v>Poor</v>
      </c>
      <c r="M200" s="4" t="str">
        <f t="shared" si="40"/>
        <v>False</v>
      </c>
      <c r="N200" s="4" t="str">
        <f t="shared" si="41"/>
        <v>True</v>
      </c>
      <c r="O200" s="4" t="str">
        <f t="shared" si="42"/>
        <v>Not From Marketing Department</v>
      </c>
      <c r="P200" s="4">
        <f>SUMIF(E200:$E$1001,"Sales",$F:$F)</f>
        <v>7646468</v>
      </c>
      <c r="Q200" s="4">
        <f t="shared" si="43"/>
        <v>7532860</v>
      </c>
      <c r="R200" s="4">
        <f t="shared" si="44"/>
        <v>180</v>
      </c>
      <c r="S200" s="4">
        <f t="shared" si="45"/>
        <v>97</v>
      </c>
      <c r="T200" s="4">
        <f t="shared" si="46"/>
        <v>55350.020304568527</v>
      </c>
      <c r="U200" s="4">
        <f t="shared" si="47"/>
        <v>25843.824817518249</v>
      </c>
      <c r="V200" s="4">
        <f t="shared" si="48"/>
        <v>79673</v>
      </c>
      <c r="W200" s="4">
        <f t="shared" si="49"/>
        <v>20</v>
      </c>
      <c r="X200" s="4">
        <f t="shared" si="50"/>
        <v>77786</v>
      </c>
      <c r="Y200" t="e" cm="1" vm="2">
        <f t="array" aca="1" ref="Y200" ca="1">HLOOKUP(E200+E200:E1199,F200,0)</f>
        <v>#VALUE!</v>
      </c>
      <c r="Z200" s="4">
        <f t="shared" si="51"/>
        <v>77786</v>
      </c>
    </row>
    <row r="201" spans="1:26" x14ac:dyDescent="0.3">
      <c r="A201" s="4">
        <v>1</v>
      </c>
      <c r="B201" t="s">
        <v>218</v>
      </c>
      <c r="C201">
        <v>27</v>
      </c>
      <c r="D201" t="s">
        <v>11</v>
      </c>
      <c r="E201" t="s">
        <v>16</v>
      </c>
      <c r="F201">
        <v>40930</v>
      </c>
      <c r="G201" s="2">
        <v>43482</v>
      </c>
      <c r="H201">
        <v>38116</v>
      </c>
      <c r="I201" t="s">
        <v>13</v>
      </c>
      <c r="J201">
        <v>45</v>
      </c>
      <c r="K201" t="str">
        <f t="shared" si="39"/>
        <v>Below 50,000</v>
      </c>
      <c r="L201" s="4" t="str" cm="1">
        <f t="array" ref="L201">_xlfn.IFS(J201&gt;=50,"Excellent",AND(J201&gt;=40,J201&lt;=49),"good",AND(J201&gt;=30,J201&lt;=39),"Average",J201&lt;30,"Poor")</f>
        <v>good</v>
      </c>
      <c r="M201" s="4" t="str">
        <f t="shared" si="40"/>
        <v>True</v>
      </c>
      <c r="N201" s="4" t="str">
        <f t="shared" si="41"/>
        <v>False</v>
      </c>
      <c r="O201" s="4" t="str">
        <f t="shared" si="42"/>
        <v>Not From Marketing Department</v>
      </c>
      <c r="P201" s="4">
        <f>SUMIF(E201:$E$1001,"Sales",$F:$F)</f>
        <v>7779428</v>
      </c>
      <c r="Q201" s="4">
        <f t="shared" si="43"/>
        <v>7532860</v>
      </c>
      <c r="R201" s="4">
        <f t="shared" si="44"/>
        <v>180</v>
      </c>
      <c r="S201" s="4">
        <f t="shared" si="45"/>
        <v>97</v>
      </c>
      <c r="T201" s="4">
        <f t="shared" si="46"/>
        <v>55350.020304568527</v>
      </c>
      <c r="U201" s="4">
        <f t="shared" si="47"/>
        <v>25843.824817518249</v>
      </c>
      <c r="V201" s="4">
        <f t="shared" si="48"/>
        <v>79673</v>
      </c>
      <c r="W201" s="4">
        <f t="shared" si="49"/>
        <v>20</v>
      </c>
      <c r="X201" s="4">
        <f t="shared" si="50"/>
        <v>40930</v>
      </c>
      <c r="Y201" t="e" cm="1" vm="2">
        <f t="array" aca="1" ref="Y201" ca="1">HLOOKUP(E201+E201:E1200,F201,0)</f>
        <v>#VALUE!</v>
      </c>
      <c r="Z201" s="4">
        <f t="shared" si="51"/>
        <v>40930</v>
      </c>
    </row>
    <row r="202" spans="1:26" x14ac:dyDescent="0.3">
      <c r="A202" s="4">
        <v>1</v>
      </c>
      <c r="B202" t="s">
        <v>219</v>
      </c>
      <c r="C202">
        <v>52</v>
      </c>
      <c r="D202" t="s">
        <v>15</v>
      </c>
      <c r="E202" t="s">
        <v>22</v>
      </c>
      <c r="F202">
        <v>76350</v>
      </c>
      <c r="G202" s="2">
        <v>43483</v>
      </c>
      <c r="H202">
        <v>29410</v>
      </c>
      <c r="I202" t="s">
        <v>20</v>
      </c>
      <c r="J202">
        <v>25</v>
      </c>
      <c r="K202" t="str">
        <f t="shared" si="39"/>
        <v>Above 50,000</v>
      </c>
      <c r="L202" s="4" t="str" cm="1">
        <f t="array" ref="L202">_xlfn.IFS(J202&gt;=50,"Excellent",AND(J202&gt;=40,J202&lt;=49),"good",AND(J202&gt;=30,J202&lt;=39),"Average",J202&lt;30,"Poor")</f>
        <v>Poor</v>
      </c>
      <c r="M202" s="4" t="str">
        <f t="shared" si="40"/>
        <v>False</v>
      </c>
      <c r="N202" s="4" t="str">
        <f t="shared" si="41"/>
        <v>True</v>
      </c>
      <c r="O202" s="4" t="str">
        <f t="shared" si="42"/>
        <v>Not From Marketing Department</v>
      </c>
      <c r="P202" s="4">
        <f>SUMIF(E202:$E$1001,"Sales",$F:$F)</f>
        <v>7554452</v>
      </c>
      <c r="Q202" s="4">
        <f t="shared" si="43"/>
        <v>7532860</v>
      </c>
      <c r="R202" s="4">
        <f t="shared" si="44"/>
        <v>180</v>
      </c>
      <c r="S202" s="4">
        <f t="shared" si="45"/>
        <v>97</v>
      </c>
      <c r="T202" s="4">
        <f t="shared" si="46"/>
        <v>55350.020304568527</v>
      </c>
      <c r="U202" s="4">
        <f t="shared" si="47"/>
        <v>25843.824817518249</v>
      </c>
      <c r="V202" s="4">
        <f t="shared" si="48"/>
        <v>79673</v>
      </c>
      <c r="W202" s="4">
        <f t="shared" si="49"/>
        <v>20</v>
      </c>
      <c r="X202" s="4">
        <f t="shared" si="50"/>
        <v>76350</v>
      </c>
      <c r="Y202" t="e" cm="1" vm="2">
        <f t="array" aca="1" ref="Y202" ca="1">HLOOKUP(E202+E202:E1201,F202,0)</f>
        <v>#VALUE!</v>
      </c>
      <c r="Z202" s="4">
        <f t="shared" si="51"/>
        <v>76350</v>
      </c>
    </row>
    <row r="203" spans="1:26" x14ac:dyDescent="0.3">
      <c r="A203" s="4">
        <v>1</v>
      </c>
      <c r="B203" t="s">
        <v>220</v>
      </c>
      <c r="C203">
        <v>45</v>
      </c>
      <c r="D203" t="s">
        <v>15</v>
      </c>
      <c r="E203" t="s">
        <v>27</v>
      </c>
      <c r="F203">
        <v>62679</v>
      </c>
      <c r="G203" s="2">
        <v>43484</v>
      </c>
      <c r="H203">
        <v>10364</v>
      </c>
      <c r="I203" t="s">
        <v>13</v>
      </c>
      <c r="J203">
        <v>41</v>
      </c>
      <c r="K203" t="str">
        <f t="shared" si="39"/>
        <v>Above 50,000</v>
      </c>
      <c r="L203" s="4" t="str" cm="1">
        <f t="array" ref="L203">_xlfn.IFS(J203&gt;=50,"Excellent",AND(J203&gt;=40,J203&lt;=49),"good",AND(J203&gt;=30,J203&lt;=39),"Average",J203&lt;30,"Poor")</f>
        <v>good</v>
      </c>
      <c r="M203" s="4" t="str">
        <f t="shared" si="40"/>
        <v>False</v>
      </c>
      <c r="N203" s="4" t="str">
        <f t="shared" si="41"/>
        <v>True</v>
      </c>
      <c r="O203" s="4" t="str">
        <f t="shared" si="42"/>
        <v>Not From Marketing Department</v>
      </c>
      <c r="P203" s="4">
        <f>SUMIF(E203:$E$1001,"Sales",$F:$F)</f>
        <v>7936697</v>
      </c>
      <c r="Q203" s="4">
        <f t="shared" si="43"/>
        <v>7532860</v>
      </c>
      <c r="R203" s="4">
        <f t="shared" si="44"/>
        <v>180</v>
      </c>
      <c r="S203" s="4">
        <f t="shared" si="45"/>
        <v>97</v>
      </c>
      <c r="T203" s="4">
        <f t="shared" si="46"/>
        <v>55350.020304568527</v>
      </c>
      <c r="U203" s="4">
        <f t="shared" si="47"/>
        <v>25843.824817518249</v>
      </c>
      <c r="V203" s="4">
        <f t="shared" si="48"/>
        <v>79673</v>
      </c>
      <c r="W203" s="4">
        <f t="shared" si="49"/>
        <v>20</v>
      </c>
      <c r="X203" s="4">
        <f t="shared" si="50"/>
        <v>62679</v>
      </c>
      <c r="Y203" t="e" cm="1" vm="2">
        <f t="array" aca="1" ref="Y203" ca="1">HLOOKUP(E203+E203:E1202,F203,0)</f>
        <v>#VALUE!</v>
      </c>
      <c r="Z203" s="4">
        <f t="shared" si="51"/>
        <v>62679</v>
      </c>
    </row>
    <row r="204" spans="1:26" x14ac:dyDescent="0.3">
      <c r="A204" s="4">
        <v>1</v>
      </c>
      <c r="B204" t="s">
        <v>221</v>
      </c>
      <c r="C204">
        <v>50</v>
      </c>
      <c r="D204" t="s">
        <v>11</v>
      </c>
      <c r="E204" t="s">
        <v>7</v>
      </c>
      <c r="F204">
        <v>63251</v>
      </c>
      <c r="G204" s="2">
        <v>43485</v>
      </c>
      <c r="H204">
        <v>12415</v>
      </c>
      <c r="I204" t="s">
        <v>13</v>
      </c>
      <c r="J204">
        <v>51</v>
      </c>
      <c r="K204" t="str">
        <f t="shared" si="39"/>
        <v>Above 50,000</v>
      </c>
      <c r="L204" s="4" t="str" cm="1">
        <f t="array" ref="L204">_xlfn.IFS(J204&gt;=50,"Excellent",AND(J204&gt;=40,J204&lt;=49),"good",AND(J204&gt;=30,J204&lt;=39),"Average",J204&lt;30,"Poor")</f>
        <v>Excellent</v>
      </c>
      <c r="M204" s="4" t="str">
        <f t="shared" si="40"/>
        <v>False</v>
      </c>
      <c r="N204" s="4" t="str">
        <f t="shared" si="41"/>
        <v>True</v>
      </c>
      <c r="O204" s="4" t="str">
        <f t="shared" si="42"/>
        <v>Not From Marketing Department</v>
      </c>
      <c r="P204" s="4">
        <f>SUMIF(E204:$E$1001,"Sales",$F:$F)</f>
        <v>7744738</v>
      </c>
      <c r="Q204" s="4">
        <f t="shared" si="43"/>
        <v>7532860</v>
      </c>
      <c r="R204" s="4">
        <f t="shared" si="44"/>
        <v>180</v>
      </c>
      <c r="S204" s="4">
        <f t="shared" si="45"/>
        <v>97</v>
      </c>
      <c r="T204" s="4">
        <f t="shared" si="46"/>
        <v>55350.020304568527</v>
      </c>
      <c r="U204" s="4">
        <f t="shared" si="47"/>
        <v>25843.824817518249</v>
      </c>
      <c r="V204" s="4">
        <f t="shared" si="48"/>
        <v>79673</v>
      </c>
      <c r="W204" s="4">
        <f t="shared" si="49"/>
        <v>20</v>
      </c>
      <c r="X204" s="4">
        <f t="shared" si="50"/>
        <v>63251</v>
      </c>
      <c r="Y204" t="e" cm="1" vm="2">
        <f t="array" aca="1" ref="Y204" ca="1">HLOOKUP(E204+E204:E1203,F204,0)</f>
        <v>#VALUE!</v>
      </c>
      <c r="Z204" s="4">
        <f t="shared" si="51"/>
        <v>63251</v>
      </c>
    </row>
    <row r="205" spans="1:26" x14ac:dyDescent="0.3">
      <c r="A205" s="4">
        <v>1</v>
      </c>
      <c r="B205" t="s">
        <v>222</v>
      </c>
      <c r="C205">
        <v>30</v>
      </c>
      <c r="D205" t="s">
        <v>15</v>
      </c>
      <c r="E205" t="s">
        <v>27</v>
      </c>
      <c r="F205">
        <v>59710</v>
      </c>
      <c r="G205" s="2">
        <v>43486</v>
      </c>
      <c r="H205">
        <v>10196</v>
      </c>
      <c r="I205" t="s">
        <v>18</v>
      </c>
      <c r="J205">
        <v>39</v>
      </c>
      <c r="K205" t="str">
        <f t="shared" si="39"/>
        <v>Above 50,000</v>
      </c>
      <c r="L205" s="4" t="str" cm="1">
        <f t="array" ref="L205">_xlfn.IFS(J205&gt;=50,"Excellent",AND(J205&gt;=40,J205&lt;=49),"good",AND(J205&gt;=30,J205&lt;=39),"Average",J205&lt;30,"Poor")</f>
        <v>Average</v>
      </c>
      <c r="M205" s="4" t="str">
        <f t="shared" si="40"/>
        <v>False</v>
      </c>
      <c r="N205" s="4" t="str">
        <f t="shared" si="41"/>
        <v>True</v>
      </c>
      <c r="O205" s="4" t="str">
        <f t="shared" si="42"/>
        <v>Not From Marketing Department</v>
      </c>
      <c r="P205" s="4">
        <f>SUMIF(E205:$E$1001,"Sales",$F:$F)</f>
        <v>8011534</v>
      </c>
      <c r="Q205" s="4">
        <f t="shared" si="43"/>
        <v>7532860</v>
      </c>
      <c r="R205" s="4">
        <f t="shared" si="44"/>
        <v>180</v>
      </c>
      <c r="S205" s="4">
        <f t="shared" si="45"/>
        <v>97</v>
      </c>
      <c r="T205" s="4">
        <f t="shared" si="46"/>
        <v>55350.020304568527</v>
      </c>
      <c r="U205" s="4">
        <f t="shared" si="47"/>
        <v>25843.824817518249</v>
      </c>
      <c r="V205" s="4">
        <f t="shared" si="48"/>
        <v>79673</v>
      </c>
      <c r="W205" s="4">
        <f t="shared" si="49"/>
        <v>20</v>
      </c>
      <c r="X205" s="4">
        <f t="shared" si="50"/>
        <v>59710</v>
      </c>
      <c r="Y205" t="e" cm="1" vm="2">
        <f t="array" aca="1" ref="Y205" ca="1">HLOOKUP(E205+E205:E1204,F205,0)</f>
        <v>#VALUE!</v>
      </c>
      <c r="Z205" s="4">
        <f t="shared" si="51"/>
        <v>59710</v>
      </c>
    </row>
    <row r="206" spans="1:26" x14ac:dyDescent="0.3">
      <c r="A206" s="4">
        <v>1</v>
      </c>
      <c r="B206" t="s">
        <v>223</v>
      </c>
      <c r="C206">
        <v>25</v>
      </c>
      <c r="D206" t="s">
        <v>15</v>
      </c>
      <c r="E206" t="s">
        <v>22</v>
      </c>
      <c r="F206">
        <v>39678</v>
      </c>
      <c r="G206" s="2">
        <v>43487</v>
      </c>
      <c r="H206">
        <v>25755</v>
      </c>
      <c r="I206" t="s">
        <v>18</v>
      </c>
      <c r="J206">
        <v>30</v>
      </c>
      <c r="K206" t="str">
        <f t="shared" si="39"/>
        <v>Below 50,000</v>
      </c>
      <c r="L206" s="4" t="str" cm="1">
        <f t="array" ref="L206">_xlfn.IFS(J206&gt;=50,"Excellent",AND(J206&gt;=40,J206&lt;=49),"good",AND(J206&gt;=30,J206&lt;=39),"Average",J206&lt;30,"Poor")</f>
        <v>Average</v>
      </c>
      <c r="M206" s="4" t="str">
        <f t="shared" si="40"/>
        <v>False</v>
      </c>
      <c r="N206" s="4" t="str">
        <f t="shared" si="41"/>
        <v>False</v>
      </c>
      <c r="O206" s="4" t="str">
        <f t="shared" si="42"/>
        <v>Not From Marketing Department</v>
      </c>
      <c r="P206" s="4">
        <f>SUMIF(E206:$E$1001,"Sales",$F:$F)</f>
        <v>7746241</v>
      </c>
      <c r="Q206" s="4">
        <f t="shared" si="43"/>
        <v>7532860</v>
      </c>
      <c r="R206" s="4">
        <f t="shared" si="44"/>
        <v>180</v>
      </c>
      <c r="S206" s="4">
        <f t="shared" si="45"/>
        <v>97</v>
      </c>
      <c r="T206" s="4">
        <f t="shared" si="46"/>
        <v>55350.020304568527</v>
      </c>
      <c r="U206" s="4">
        <f t="shared" si="47"/>
        <v>25843.824817518249</v>
      </c>
      <c r="V206" s="4">
        <f t="shared" si="48"/>
        <v>79673</v>
      </c>
      <c r="W206" s="4">
        <f t="shared" si="49"/>
        <v>20</v>
      </c>
      <c r="X206" s="4">
        <f t="shared" si="50"/>
        <v>39678</v>
      </c>
      <c r="Y206" t="e" cm="1" vm="2">
        <f t="array" aca="1" ref="Y206" ca="1">HLOOKUP(E206+E206:E1205,F206,0)</f>
        <v>#VALUE!</v>
      </c>
      <c r="Z206" s="4">
        <f t="shared" si="51"/>
        <v>39678</v>
      </c>
    </row>
    <row r="207" spans="1:26" x14ac:dyDescent="0.3">
      <c r="A207" s="4">
        <v>1</v>
      </c>
      <c r="B207" t="s">
        <v>148</v>
      </c>
      <c r="C207">
        <v>55</v>
      </c>
      <c r="D207" t="s">
        <v>15</v>
      </c>
      <c r="E207" t="s">
        <v>7</v>
      </c>
      <c r="F207">
        <v>71851</v>
      </c>
      <c r="G207" s="2">
        <v>43488</v>
      </c>
      <c r="H207">
        <v>27260</v>
      </c>
      <c r="I207" t="s">
        <v>28</v>
      </c>
      <c r="J207">
        <v>23</v>
      </c>
      <c r="K207" t="str">
        <f t="shared" si="39"/>
        <v>Above 50,000</v>
      </c>
      <c r="L207" s="4" t="str" cm="1">
        <f t="array" ref="L207">_xlfn.IFS(J207&gt;=50,"Excellent",AND(J207&gt;=40,J207&lt;=49),"good",AND(J207&gt;=30,J207&lt;=39),"Average",J207&lt;30,"Poor")</f>
        <v>Poor</v>
      </c>
      <c r="M207" s="4" t="str">
        <f t="shared" si="40"/>
        <v>False</v>
      </c>
      <c r="N207" s="4" t="str">
        <f t="shared" si="41"/>
        <v>True</v>
      </c>
      <c r="O207" s="4" t="str">
        <f t="shared" si="42"/>
        <v>Not From Marketing Department</v>
      </c>
      <c r="P207" s="4">
        <f>SUMIF(E207:$E$1001,"Sales",$F:$F)</f>
        <v>7741715</v>
      </c>
      <c r="Q207" s="4">
        <f t="shared" si="43"/>
        <v>7532860</v>
      </c>
      <c r="R207" s="4">
        <f t="shared" si="44"/>
        <v>180</v>
      </c>
      <c r="S207" s="4">
        <f t="shared" si="45"/>
        <v>97</v>
      </c>
      <c r="T207" s="4">
        <f t="shared" si="46"/>
        <v>55350.020304568527</v>
      </c>
      <c r="U207" s="4">
        <f t="shared" si="47"/>
        <v>25843.824817518249</v>
      </c>
      <c r="V207" s="4">
        <f t="shared" si="48"/>
        <v>79673</v>
      </c>
      <c r="W207" s="4">
        <f t="shared" si="49"/>
        <v>20</v>
      </c>
      <c r="X207" s="4">
        <f t="shared" si="50"/>
        <v>71851</v>
      </c>
      <c r="Y207" t="e" cm="1" vm="2">
        <f t="array" aca="1" ref="Y207" ca="1">HLOOKUP(E207+E207:E1206,F207,0)</f>
        <v>#VALUE!</v>
      </c>
      <c r="Z207" s="4">
        <f t="shared" si="51"/>
        <v>71851</v>
      </c>
    </row>
    <row r="208" spans="1:26" x14ac:dyDescent="0.3">
      <c r="A208" s="4">
        <v>1</v>
      </c>
      <c r="B208" t="s">
        <v>224</v>
      </c>
      <c r="C208">
        <v>47</v>
      </c>
      <c r="D208" t="s">
        <v>11</v>
      </c>
      <c r="E208" t="s">
        <v>7</v>
      </c>
      <c r="F208">
        <v>45167</v>
      </c>
      <c r="G208" s="2">
        <v>43489</v>
      </c>
      <c r="H208">
        <v>35264</v>
      </c>
      <c r="I208" t="s">
        <v>28</v>
      </c>
      <c r="J208">
        <v>20</v>
      </c>
      <c r="K208" t="str">
        <f t="shared" si="39"/>
        <v>Below 50,000</v>
      </c>
      <c r="L208" s="4" t="str" cm="1">
        <f t="array" ref="L208">_xlfn.IFS(J208&gt;=50,"Excellent",AND(J208&gt;=40,J208&lt;=49),"good",AND(J208&gt;=30,J208&lt;=39),"Average",J208&lt;30,"Poor")</f>
        <v>Poor</v>
      </c>
      <c r="M208" s="4" t="str">
        <f t="shared" si="40"/>
        <v>False</v>
      </c>
      <c r="N208" s="4" t="str">
        <f t="shared" si="41"/>
        <v>False</v>
      </c>
      <c r="O208" s="4" t="str">
        <f t="shared" si="42"/>
        <v>Not From Marketing Department</v>
      </c>
      <c r="P208" s="4">
        <f>SUMIF(E208:$E$1001,"Sales",$F:$F)</f>
        <v>7817106</v>
      </c>
      <c r="Q208" s="4">
        <f t="shared" si="43"/>
        <v>7532860</v>
      </c>
      <c r="R208" s="4">
        <f t="shared" si="44"/>
        <v>180</v>
      </c>
      <c r="S208" s="4">
        <f t="shared" si="45"/>
        <v>97</v>
      </c>
      <c r="T208" s="4">
        <f t="shared" si="46"/>
        <v>55350.020304568527</v>
      </c>
      <c r="U208" s="4">
        <f t="shared" si="47"/>
        <v>25843.824817518249</v>
      </c>
      <c r="V208" s="4">
        <f t="shared" si="48"/>
        <v>79673</v>
      </c>
      <c r="W208" s="4">
        <f t="shared" si="49"/>
        <v>20</v>
      </c>
      <c r="X208" s="4">
        <f t="shared" si="50"/>
        <v>45167</v>
      </c>
      <c r="Y208" t="e" cm="1" vm="2">
        <f t="array" aca="1" ref="Y208" ca="1">HLOOKUP(E208+E208:E1207,F208,0)</f>
        <v>#VALUE!</v>
      </c>
      <c r="Z208" s="4">
        <f t="shared" si="51"/>
        <v>45167</v>
      </c>
    </row>
    <row r="209" spans="1:26" x14ac:dyDescent="0.3">
      <c r="A209" s="4">
        <v>1</v>
      </c>
      <c r="B209" t="s">
        <v>225</v>
      </c>
      <c r="C209">
        <v>29</v>
      </c>
      <c r="D209" t="s">
        <v>11</v>
      </c>
      <c r="E209" t="s">
        <v>27</v>
      </c>
      <c r="F209">
        <v>58973</v>
      </c>
      <c r="G209" s="2">
        <v>43490</v>
      </c>
      <c r="H209">
        <v>28866</v>
      </c>
      <c r="I209" t="s">
        <v>28</v>
      </c>
      <c r="J209">
        <v>49</v>
      </c>
      <c r="K209" t="str">
        <f t="shared" si="39"/>
        <v>Above 50,000</v>
      </c>
      <c r="L209" s="4" t="str" cm="1">
        <f t="array" ref="L209">_xlfn.IFS(J209&gt;=50,"Excellent",AND(J209&gt;=40,J209&lt;=49),"good",AND(J209&gt;=30,J209&lt;=39),"Average",J209&lt;30,"Poor")</f>
        <v>good</v>
      </c>
      <c r="M209" s="4" t="str">
        <f t="shared" si="40"/>
        <v>False</v>
      </c>
      <c r="N209" s="4" t="str">
        <f t="shared" si="41"/>
        <v>True</v>
      </c>
      <c r="O209" s="4" t="str">
        <f t="shared" si="42"/>
        <v>Not From Marketing Department</v>
      </c>
      <c r="P209" s="4">
        <f>SUMIF(E209:$E$1001,"Sales",$F:$F)</f>
        <v>7664106</v>
      </c>
      <c r="Q209" s="4">
        <f t="shared" si="43"/>
        <v>7532860</v>
      </c>
      <c r="R209" s="4">
        <f t="shared" si="44"/>
        <v>180</v>
      </c>
      <c r="S209" s="4">
        <f t="shared" si="45"/>
        <v>97</v>
      </c>
      <c r="T209" s="4">
        <f t="shared" si="46"/>
        <v>55350.020304568527</v>
      </c>
      <c r="U209" s="4">
        <f t="shared" si="47"/>
        <v>25843.824817518249</v>
      </c>
      <c r="V209" s="4">
        <f t="shared" si="48"/>
        <v>79673</v>
      </c>
      <c r="W209" s="4">
        <f t="shared" si="49"/>
        <v>20</v>
      </c>
      <c r="X209" s="4">
        <f t="shared" si="50"/>
        <v>58973</v>
      </c>
      <c r="Y209" t="e" cm="1" vm="2">
        <f t="array" aca="1" ref="Y209" ca="1">HLOOKUP(E209+E209:E1208,F209,0)</f>
        <v>#VALUE!</v>
      </c>
      <c r="Z209" s="4">
        <f t="shared" si="51"/>
        <v>58973</v>
      </c>
    </row>
    <row r="210" spans="1:26" x14ac:dyDescent="0.3">
      <c r="A210" s="4">
        <v>1</v>
      </c>
      <c r="B210" t="s">
        <v>226</v>
      </c>
      <c r="C210">
        <v>41</v>
      </c>
      <c r="D210" t="s">
        <v>15</v>
      </c>
      <c r="E210" t="s">
        <v>27</v>
      </c>
      <c r="F210">
        <v>37821</v>
      </c>
      <c r="G210" s="2">
        <v>43491</v>
      </c>
      <c r="H210">
        <v>26699</v>
      </c>
      <c r="I210" t="s">
        <v>13</v>
      </c>
      <c r="J210">
        <v>31</v>
      </c>
      <c r="K210" t="str">
        <f t="shared" si="39"/>
        <v>Below 50,000</v>
      </c>
      <c r="L210" s="4" t="str" cm="1">
        <f t="array" ref="L210">_xlfn.IFS(J210&gt;=50,"Excellent",AND(J210&gt;=40,J210&lt;=49),"good",AND(J210&gt;=30,J210&lt;=39),"Average",J210&lt;30,"Poor")</f>
        <v>Average</v>
      </c>
      <c r="M210" s="4" t="str">
        <f t="shared" si="40"/>
        <v>True</v>
      </c>
      <c r="N210" s="4" t="str">
        <f t="shared" si="41"/>
        <v>True</v>
      </c>
      <c r="O210" s="4" t="str">
        <f t="shared" si="42"/>
        <v>Not From Marketing Department</v>
      </c>
      <c r="P210" s="4">
        <f>SUMIF(E210:$E$1001,"Sales",$F:$F)</f>
        <v>7825302</v>
      </c>
      <c r="Q210" s="4">
        <f t="shared" si="43"/>
        <v>7532860</v>
      </c>
      <c r="R210" s="4">
        <f t="shared" si="44"/>
        <v>180</v>
      </c>
      <c r="S210" s="4">
        <f t="shared" si="45"/>
        <v>97</v>
      </c>
      <c r="T210" s="4">
        <f t="shared" si="46"/>
        <v>55350.020304568527</v>
      </c>
      <c r="U210" s="4">
        <f t="shared" si="47"/>
        <v>25843.824817518249</v>
      </c>
      <c r="V210" s="4">
        <f t="shared" si="48"/>
        <v>79673</v>
      </c>
      <c r="W210" s="4">
        <f t="shared" si="49"/>
        <v>20</v>
      </c>
      <c r="X210" s="4">
        <f t="shared" si="50"/>
        <v>37821</v>
      </c>
      <c r="Y210" t="e" cm="1" vm="2">
        <f t="array" aca="1" ref="Y210" ca="1">HLOOKUP(E210+E210:E1209,F210,0)</f>
        <v>#VALUE!</v>
      </c>
      <c r="Z210" s="4">
        <f t="shared" si="51"/>
        <v>37821</v>
      </c>
    </row>
    <row r="211" spans="1:26" x14ac:dyDescent="0.3">
      <c r="A211" s="4">
        <v>1</v>
      </c>
      <c r="B211" t="s">
        <v>227</v>
      </c>
      <c r="C211">
        <v>49</v>
      </c>
      <c r="D211" t="s">
        <v>15</v>
      </c>
      <c r="E211" t="s">
        <v>7</v>
      </c>
      <c r="F211">
        <v>63561</v>
      </c>
      <c r="G211" s="2">
        <v>43492</v>
      </c>
      <c r="H211">
        <v>37095</v>
      </c>
      <c r="I211" t="s">
        <v>20</v>
      </c>
      <c r="J211">
        <v>53</v>
      </c>
      <c r="K211" t="str">
        <f t="shared" si="39"/>
        <v>Above 50,000</v>
      </c>
      <c r="L211" s="4" t="str" cm="1">
        <f t="array" ref="L211">_xlfn.IFS(J211&gt;=50,"Excellent",AND(J211&gt;=40,J211&lt;=49),"good",AND(J211&gt;=30,J211&lt;=39),"Average",J211&lt;30,"Poor")</f>
        <v>Excellent</v>
      </c>
      <c r="M211" s="4" t="str">
        <f t="shared" si="40"/>
        <v>False</v>
      </c>
      <c r="N211" s="4" t="str">
        <f t="shared" si="41"/>
        <v>True</v>
      </c>
      <c r="O211" s="4" t="str">
        <f t="shared" si="42"/>
        <v>Not From Marketing Department</v>
      </c>
      <c r="P211" s="4">
        <f>SUMIF(E211:$E$1001,"Sales",$F:$F)</f>
        <v>7607396</v>
      </c>
      <c r="Q211" s="4">
        <f t="shared" si="43"/>
        <v>7532860</v>
      </c>
      <c r="R211" s="4">
        <f t="shared" si="44"/>
        <v>180</v>
      </c>
      <c r="S211" s="4">
        <f t="shared" si="45"/>
        <v>97</v>
      </c>
      <c r="T211" s="4">
        <f t="shared" si="46"/>
        <v>55350.020304568527</v>
      </c>
      <c r="U211" s="4">
        <f t="shared" si="47"/>
        <v>25843.824817518249</v>
      </c>
      <c r="V211" s="4">
        <f t="shared" si="48"/>
        <v>79673</v>
      </c>
      <c r="W211" s="4">
        <f t="shared" si="49"/>
        <v>20</v>
      </c>
      <c r="X211" s="4">
        <f t="shared" si="50"/>
        <v>63561</v>
      </c>
      <c r="Y211" t="e" cm="1" vm="2">
        <f t="array" aca="1" ref="Y211" ca="1">HLOOKUP(E211+E211:E1210,F211,0)</f>
        <v>#VALUE!</v>
      </c>
      <c r="Z211" s="4">
        <f t="shared" si="51"/>
        <v>63561</v>
      </c>
    </row>
    <row r="212" spans="1:26" x14ac:dyDescent="0.3">
      <c r="A212" s="4">
        <v>1</v>
      </c>
      <c r="B212" t="s">
        <v>228</v>
      </c>
      <c r="C212">
        <v>57</v>
      </c>
      <c r="D212" t="s">
        <v>15</v>
      </c>
      <c r="E212" t="s">
        <v>22</v>
      </c>
      <c r="F212">
        <v>38435</v>
      </c>
      <c r="G212" s="2">
        <v>43493</v>
      </c>
      <c r="H212">
        <v>22010</v>
      </c>
      <c r="I212" t="s">
        <v>13</v>
      </c>
      <c r="J212">
        <v>53</v>
      </c>
      <c r="K212" t="str">
        <f t="shared" si="39"/>
        <v>Below 50,000</v>
      </c>
      <c r="L212" s="4" t="str" cm="1">
        <f t="array" ref="L212">_xlfn.IFS(J212&gt;=50,"Excellent",AND(J212&gt;=40,J212&lt;=49),"good",AND(J212&gt;=30,J212&lt;=39),"Average",J212&lt;30,"Poor")</f>
        <v>Excellent</v>
      </c>
      <c r="M212" s="4" t="str">
        <f t="shared" si="40"/>
        <v>True</v>
      </c>
      <c r="N212" s="4" t="str">
        <f t="shared" si="41"/>
        <v>False</v>
      </c>
      <c r="O212" s="4" t="str">
        <f t="shared" si="42"/>
        <v>Not From Marketing Department</v>
      </c>
      <c r="P212" s="4">
        <f>SUMIF(E212:$E$1001,"Sales",$F:$F)</f>
        <v>7642227</v>
      </c>
      <c r="Q212" s="4">
        <f t="shared" si="43"/>
        <v>7532860</v>
      </c>
      <c r="R212" s="4">
        <f t="shared" si="44"/>
        <v>180</v>
      </c>
      <c r="S212" s="4">
        <f t="shared" si="45"/>
        <v>97</v>
      </c>
      <c r="T212" s="4">
        <f t="shared" si="46"/>
        <v>55350.020304568527</v>
      </c>
      <c r="U212" s="4">
        <f t="shared" si="47"/>
        <v>25843.824817518249</v>
      </c>
      <c r="V212" s="4">
        <f t="shared" si="48"/>
        <v>79673</v>
      </c>
      <c r="W212" s="4">
        <f t="shared" si="49"/>
        <v>20</v>
      </c>
      <c r="X212" s="4">
        <f t="shared" si="50"/>
        <v>38435</v>
      </c>
      <c r="Y212" t="e" cm="1" vm="2">
        <f t="array" aca="1" ref="Y212" ca="1">HLOOKUP(E212+E212:E1211,F212,0)</f>
        <v>#VALUE!</v>
      </c>
      <c r="Z212" s="4">
        <f t="shared" si="51"/>
        <v>38435</v>
      </c>
    </row>
    <row r="213" spans="1:26" x14ac:dyDescent="0.3">
      <c r="A213" s="4">
        <v>1</v>
      </c>
      <c r="B213" t="s">
        <v>229</v>
      </c>
      <c r="C213">
        <v>26</v>
      </c>
      <c r="D213" t="s">
        <v>15</v>
      </c>
      <c r="E213" t="s">
        <v>12</v>
      </c>
      <c r="F213">
        <v>62802</v>
      </c>
      <c r="G213" s="2">
        <v>43494</v>
      </c>
      <c r="H213">
        <v>38256</v>
      </c>
      <c r="I213" t="s">
        <v>18</v>
      </c>
      <c r="J213">
        <v>48</v>
      </c>
      <c r="K213" t="str">
        <f t="shared" si="39"/>
        <v>Above 50,000</v>
      </c>
      <c r="L213" s="4" t="str" cm="1">
        <f t="array" ref="L213">_xlfn.IFS(J213&gt;=50,"Excellent",AND(J213&gt;=40,J213&lt;=49),"good",AND(J213&gt;=30,J213&lt;=39),"Average",J213&lt;30,"Poor")</f>
        <v>good</v>
      </c>
      <c r="M213" s="4" t="str">
        <f t="shared" si="40"/>
        <v>False</v>
      </c>
      <c r="N213" s="4" t="str">
        <f t="shared" si="41"/>
        <v>True</v>
      </c>
      <c r="O213" s="4" t="str">
        <f t="shared" si="42"/>
        <v xml:space="preserve"> from Marketing Department</v>
      </c>
      <c r="P213" s="4">
        <f>SUMIF(E213:$E$1001,"Sales",$F:$F)</f>
        <v>7494078</v>
      </c>
      <c r="Q213" s="4">
        <f t="shared" si="43"/>
        <v>7532860</v>
      </c>
      <c r="R213" s="4">
        <f t="shared" si="44"/>
        <v>180</v>
      </c>
      <c r="S213" s="4">
        <f t="shared" si="45"/>
        <v>97</v>
      </c>
      <c r="T213" s="4">
        <f t="shared" si="46"/>
        <v>55350.020304568527</v>
      </c>
      <c r="U213" s="4">
        <f t="shared" si="47"/>
        <v>25843.824817518249</v>
      </c>
      <c r="V213" s="4">
        <f t="shared" si="48"/>
        <v>79673</v>
      </c>
      <c r="W213" s="4">
        <f t="shared" si="49"/>
        <v>20</v>
      </c>
      <c r="X213" s="4">
        <f t="shared" si="50"/>
        <v>62802</v>
      </c>
      <c r="Y213" t="e" cm="1" vm="2">
        <f t="array" aca="1" ref="Y213" ca="1">HLOOKUP(E213+E213:E1212,F213,0)</f>
        <v>#VALUE!</v>
      </c>
      <c r="Z213" s="4">
        <f t="shared" si="51"/>
        <v>62802</v>
      </c>
    </row>
    <row r="214" spans="1:26" x14ac:dyDescent="0.3">
      <c r="A214" s="4">
        <v>1</v>
      </c>
      <c r="B214" t="s">
        <v>230</v>
      </c>
      <c r="C214">
        <v>28</v>
      </c>
      <c r="D214" t="s">
        <v>11</v>
      </c>
      <c r="E214" t="s">
        <v>16</v>
      </c>
      <c r="F214">
        <v>66754</v>
      </c>
      <c r="G214" s="2">
        <v>43495</v>
      </c>
      <c r="H214">
        <v>34762</v>
      </c>
      <c r="I214" t="s">
        <v>20</v>
      </c>
      <c r="J214">
        <v>21</v>
      </c>
      <c r="K214" t="str">
        <f t="shared" si="39"/>
        <v>Above 50,000</v>
      </c>
      <c r="L214" s="4" t="str" cm="1">
        <f t="array" ref="L214">_xlfn.IFS(J214&gt;=50,"Excellent",AND(J214&gt;=40,J214&lt;=49),"good",AND(J214&gt;=30,J214&lt;=39),"Average",J214&lt;30,"Poor")</f>
        <v>Poor</v>
      </c>
      <c r="M214" s="4" t="str">
        <f t="shared" si="40"/>
        <v>False</v>
      </c>
      <c r="N214" s="4" t="str">
        <f t="shared" si="41"/>
        <v>True</v>
      </c>
      <c r="O214" s="4" t="str">
        <f t="shared" si="42"/>
        <v>Not From Marketing Department</v>
      </c>
      <c r="P214" s="4">
        <f>SUMIF(E214:$E$1001,"Sales",$F:$F)</f>
        <v>7826085</v>
      </c>
      <c r="Q214" s="4">
        <f t="shared" si="43"/>
        <v>7532860</v>
      </c>
      <c r="R214" s="4">
        <f t="shared" si="44"/>
        <v>180</v>
      </c>
      <c r="S214" s="4">
        <f t="shared" si="45"/>
        <v>97</v>
      </c>
      <c r="T214" s="4">
        <f t="shared" si="46"/>
        <v>55350.020304568527</v>
      </c>
      <c r="U214" s="4">
        <f t="shared" si="47"/>
        <v>25843.824817518249</v>
      </c>
      <c r="V214" s="4">
        <f t="shared" si="48"/>
        <v>79673</v>
      </c>
      <c r="W214" s="4">
        <f t="shared" si="49"/>
        <v>20</v>
      </c>
      <c r="X214" s="4">
        <f t="shared" si="50"/>
        <v>66754</v>
      </c>
      <c r="Y214" t="e" cm="1" vm="2">
        <f t="array" aca="1" ref="Y214" ca="1">HLOOKUP(E214+E214:E1213,F214,0)</f>
        <v>#VALUE!</v>
      </c>
      <c r="Z214" s="4">
        <f t="shared" si="51"/>
        <v>66754</v>
      </c>
    </row>
    <row r="215" spans="1:26" x14ac:dyDescent="0.3">
      <c r="A215" s="4">
        <v>1</v>
      </c>
      <c r="B215" t="s">
        <v>231</v>
      </c>
      <c r="C215">
        <v>43</v>
      </c>
      <c r="D215" t="s">
        <v>11</v>
      </c>
      <c r="E215" t="s">
        <v>22</v>
      </c>
      <c r="F215">
        <v>53875</v>
      </c>
      <c r="G215" s="2">
        <v>43496</v>
      </c>
      <c r="H215">
        <v>28841</v>
      </c>
      <c r="I215" t="s">
        <v>18</v>
      </c>
      <c r="J215">
        <v>52</v>
      </c>
      <c r="K215" t="str">
        <f t="shared" si="39"/>
        <v>Above 50,000</v>
      </c>
      <c r="L215" s="4" t="str" cm="1">
        <f t="array" ref="L215">_xlfn.IFS(J215&gt;=50,"Excellent",AND(J215&gt;=40,J215&lt;=49),"good",AND(J215&gt;=30,J215&lt;=39),"Average",J215&lt;30,"Poor")</f>
        <v>Excellent</v>
      </c>
      <c r="M215" s="4" t="str">
        <f t="shared" si="40"/>
        <v>False</v>
      </c>
      <c r="N215" s="4" t="str">
        <f t="shared" si="41"/>
        <v>False</v>
      </c>
      <c r="O215" s="4" t="str">
        <f t="shared" si="42"/>
        <v>Not From Marketing Department</v>
      </c>
      <c r="P215" s="4">
        <f>SUMIF(E215:$E$1001,"Sales",$F:$F)</f>
        <v>7634842</v>
      </c>
      <c r="Q215" s="4">
        <f t="shared" si="43"/>
        <v>7532860</v>
      </c>
      <c r="R215" s="4">
        <f t="shared" si="44"/>
        <v>180</v>
      </c>
      <c r="S215" s="4">
        <f t="shared" si="45"/>
        <v>97</v>
      </c>
      <c r="T215" s="4">
        <f t="shared" si="46"/>
        <v>55350.020304568527</v>
      </c>
      <c r="U215" s="4">
        <f t="shared" si="47"/>
        <v>25843.824817518249</v>
      </c>
      <c r="V215" s="4">
        <f t="shared" si="48"/>
        <v>79673</v>
      </c>
      <c r="W215" s="4">
        <f t="shared" si="49"/>
        <v>20</v>
      </c>
      <c r="X215" s="4">
        <f t="shared" si="50"/>
        <v>53875</v>
      </c>
      <c r="Y215" t="e" cm="1" vm="2">
        <f t="array" aca="1" ref="Y215" ca="1">HLOOKUP(E215+E215:E1214,F215,0)</f>
        <v>#VALUE!</v>
      </c>
      <c r="Z215" s="4">
        <f t="shared" si="51"/>
        <v>53875</v>
      </c>
    </row>
    <row r="216" spans="1:26" x14ac:dyDescent="0.3">
      <c r="A216" s="4">
        <v>1</v>
      </c>
      <c r="B216" t="s">
        <v>232</v>
      </c>
      <c r="C216">
        <v>30</v>
      </c>
      <c r="D216" t="s">
        <v>15</v>
      </c>
      <c r="E216" t="s">
        <v>7</v>
      </c>
      <c r="F216">
        <v>71072</v>
      </c>
      <c r="G216" s="2">
        <v>43497</v>
      </c>
      <c r="H216">
        <v>27655</v>
      </c>
      <c r="I216" t="s">
        <v>13</v>
      </c>
      <c r="J216">
        <v>23</v>
      </c>
      <c r="K216" t="str">
        <f t="shared" si="39"/>
        <v>Above 50,000</v>
      </c>
      <c r="L216" s="4" t="str" cm="1">
        <f t="array" ref="L216">_xlfn.IFS(J216&gt;=50,"Excellent",AND(J216&gt;=40,J216&lt;=49),"good",AND(J216&gt;=30,J216&lt;=39),"Average",J216&lt;30,"Poor")</f>
        <v>Poor</v>
      </c>
      <c r="M216" s="4" t="str">
        <f t="shared" si="40"/>
        <v>True</v>
      </c>
      <c r="N216" s="4" t="str">
        <f t="shared" si="41"/>
        <v>True</v>
      </c>
      <c r="O216" s="4" t="str">
        <f t="shared" si="42"/>
        <v>Not From Marketing Department</v>
      </c>
      <c r="P216" s="4">
        <f>SUMIF(E216:$E$1001,"Sales",$F:$F)</f>
        <v>7715660</v>
      </c>
      <c r="Q216" s="4">
        <f t="shared" si="43"/>
        <v>7532860</v>
      </c>
      <c r="R216" s="4">
        <f t="shared" si="44"/>
        <v>180</v>
      </c>
      <c r="S216" s="4">
        <f t="shared" si="45"/>
        <v>97</v>
      </c>
      <c r="T216" s="4">
        <f t="shared" si="46"/>
        <v>55350.020304568527</v>
      </c>
      <c r="U216" s="4">
        <f t="shared" si="47"/>
        <v>25843.824817518249</v>
      </c>
      <c r="V216" s="4">
        <f t="shared" si="48"/>
        <v>79673</v>
      </c>
      <c r="W216" s="4">
        <f t="shared" si="49"/>
        <v>20</v>
      </c>
      <c r="X216" s="4">
        <f t="shared" si="50"/>
        <v>71072</v>
      </c>
      <c r="Y216" t="e" cm="1" vm="2">
        <f t="array" aca="1" ref="Y216" ca="1">HLOOKUP(E216+E216:E1215,F216,0)</f>
        <v>#VALUE!</v>
      </c>
      <c r="Z216" s="4">
        <f t="shared" si="51"/>
        <v>71072</v>
      </c>
    </row>
    <row r="217" spans="1:26" x14ac:dyDescent="0.3">
      <c r="A217" s="4">
        <v>1</v>
      </c>
      <c r="B217" t="s">
        <v>233</v>
      </c>
      <c r="C217">
        <v>59</v>
      </c>
      <c r="D217" t="s">
        <v>11</v>
      </c>
      <c r="E217" t="s">
        <v>12</v>
      </c>
      <c r="F217">
        <v>64853</v>
      </c>
      <c r="G217" s="2">
        <v>43498</v>
      </c>
      <c r="H217">
        <v>27085</v>
      </c>
      <c r="I217" t="s">
        <v>13</v>
      </c>
      <c r="J217">
        <v>40</v>
      </c>
      <c r="K217" t="str">
        <f t="shared" si="39"/>
        <v>Above 50,000</v>
      </c>
      <c r="L217" s="4" t="str" cm="1">
        <f t="array" ref="L217">_xlfn.IFS(J217&gt;=50,"Excellent",AND(J217&gt;=40,J217&lt;=49),"good",AND(J217&gt;=30,J217&lt;=39),"Average",J217&lt;30,"Poor")</f>
        <v>good</v>
      </c>
      <c r="M217" s="4" t="str">
        <f t="shared" si="40"/>
        <v>True</v>
      </c>
      <c r="N217" s="4" t="str">
        <f t="shared" si="41"/>
        <v>True</v>
      </c>
      <c r="O217" s="4" t="str">
        <f t="shared" si="42"/>
        <v xml:space="preserve"> from Marketing Department</v>
      </c>
      <c r="P217" s="4">
        <f>SUMIF(E217:$E$1001,"Sales",$F:$F)</f>
        <v>7747415</v>
      </c>
      <c r="Q217" s="4">
        <f t="shared" si="43"/>
        <v>7532860</v>
      </c>
      <c r="R217" s="4">
        <f t="shared" si="44"/>
        <v>180</v>
      </c>
      <c r="S217" s="4">
        <f t="shared" si="45"/>
        <v>97</v>
      </c>
      <c r="T217" s="4">
        <f t="shared" si="46"/>
        <v>55350.020304568527</v>
      </c>
      <c r="U217" s="4">
        <f t="shared" si="47"/>
        <v>25843.824817518249</v>
      </c>
      <c r="V217" s="4">
        <f t="shared" si="48"/>
        <v>79673</v>
      </c>
      <c r="W217" s="4">
        <f t="shared" si="49"/>
        <v>20</v>
      </c>
      <c r="X217" s="4">
        <f t="shared" si="50"/>
        <v>64853</v>
      </c>
      <c r="Y217" t="e" cm="1" vm="2">
        <f t="array" aca="1" ref="Y217" ca="1">HLOOKUP(E217+E217:E1216,F217,0)</f>
        <v>#VALUE!</v>
      </c>
      <c r="Z217" s="4">
        <f t="shared" si="51"/>
        <v>64853</v>
      </c>
    </row>
    <row r="218" spans="1:26" x14ac:dyDescent="0.3">
      <c r="A218" s="4">
        <v>1</v>
      </c>
      <c r="B218" t="s">
        <v>234</v>
      </c>
      <c r="C218">
        <v>43</v>
      </c>
      <c r="D218" t="s">
        <v>11</v>
      </c>
      <c r="E218" t="s">
        <v>7</v>
      </c>
      <c r="F218">
        <v>36732</v>
      </c>
      <c r="G218" s="2">
        <v>43499</v>
      </c>
      <c r="H218">
        <v>26088</v>
      </c>
      <c r="I218" t="s">
        <v>18</v>
      </c>
      <c r="J218">
        <v>44</v>
      </c>
      <c r="K218" t="str">
        <f t="shared" si="39"/>
        <v>Below 50,000</v>
      </c>
      <c r="L218" s="4" t="str" cm="1">
        <f t="array" ref="L218">_xlfn.IFS(J218&gt;=50,"Excellent",AND(J218&gt;=40,J218&lt;=49),"good",AND(J218&gt;=30,J218&lt;=39),"Average",J218&lt;30,"Poor")</f>
        <v>good</v>
      </c>
      <c r="M218" s="4" t="str">
        <f t="shared" si="40"/>
        <v>False</v>
      </c>
      <c r="N218" s="4" t="str">
        <f t="shared" si="41"/>
        <v>False</v>
      </c>
      <c r="O218" s="4" t="str">
        <f t="shared" si="42"/>
        <v>Not From Marketing Department</v>
      </c>
      <c r="P218" s="4">
        <f>SUMIF(E218:$E$1001,"Sales",$F:$F)</f>
        <v>7580737</v>
      </c>
      <c r="Q218" s="4">
        <f t="shared" si="43"/>
        <v>7532860</v>
      </c>
      <c r="R218" s="4">
        <f t="shared" si="44"/>
        <v>180</v>
      </c>
      <c r="S218" s="4">
        <f t="shared" si="45"/>
        <v>97</v>
      </c>
      <c r="T218" s="4">
        <f t="shared" si="46"/>
        <v>55350.020304568527</v>
      </c>
      <c r="U218" s="4">
        <f t="shared" si="47"/>
        <v>25843.824817518249</v>
      </c>
      <c r="V218" s="4">
        <f t="shared" si="48"/>
        <v>79673</v>
      </c>
      <c r="W218" s="4">
        <f t="shared" si="49"/>
        <v>20</v>
      </c>
      <c r="X218" s="4">
        <f t="shared" si="50"/>
        <v>36732</v>
      </c>
      <c r="Y218" t="e" cm="1" vm="2">
        <f t="array" aca="1" ref="Y218" ca="1">HLOOKUP(E218+E218:E1217,F218,0)</f>
        <v>#VALUE!</v>
      </c>
      <c r="Z218" s="4">
        <f t="shared" si="51"/>
        <v>36732</v>
      </c>
    </row>
    <row r="219" spans="1:26" x14ac:dyDescent="0.3">
      <c r="A219" s="4">
        <v>1</v>
      </c>
      <c r="B219" t="s">
        <v>235</v>
      </c>
      <c r="C219">
        <v>56</v>
      </c>
      <c r="D219" t="s">
        <v>11</v>
      </c>
      <c r="E219" t="s">
        <v>27</v>
      </c>
      <c r="F219">
        <v>42565</v>
      </c>
      <c r="G219" s="2">
        <v>43500</v>
      </c>
      <c r="H219">
        <v>27647</v>
      </c>
      <c r="I219" t="s">
        <v>20</v>
      </c>
      <c r="J219">
        <v>30</v>
      </c>
      <c r="K219" t="str">
        <f t="shared" si="39"/>
        <v>Below 50,000</v>
      </c>
      <c r="L219" s="4" t="str" cm="1">
        <f t="array" ref="L219">_xlfn.IFS(J219&gt;=50,"Excellent",AND(J219&gt;=40,J219&lt;=49),"good",AND(J219&gt;=30,J219&lt;=39),"Average",J219&lt;30,"Poor")</f>
        <v>Average</v>
      </c>
      <c r="M219" s="4" t="str">
        <f t="shared" si="40"/>
        <v>False</v>
      </c>
      <c r="N219" s="4" t="str">
        <f t="shared" si="41"/>
        <v>True</v>
      </c>
      <c r="O219" s="4" t="str">
        <f t="shared" si="42"/>
        <v>Not From Marketing Department</v>
      </c>
      <c r="P219" s="4">
        <f>SUMIF(E219:$E$1001,"Sales",$F:$F)</f>
        <v>7567800</v>
      </c>
      <c r="Q219" s="4">
        <f t="shared" si="43"/>
        <v>7532860</v>
      </c>
      <c r="R219" s="4">
        <f t="shared" si="44"/>
        <v>180</v>
      </c>
      <c r="S219" s="4">
        <f t="shared" si="45"/>
        <v>97</v>
      </c>
      <c r="T219" s="4">
        <f t="shared" si="46"/>
        <v>55350.020304568527</v>
      </c>
      <c r="U219" s="4">
        <f t="shared" si="47"/>
        <v>25843.824817518249</v>
      </c>
      <c r="V219" s="4">
        <f t="shared" si="48"/>
        <v>79673</v>
      </c>
      <c r="W219" s="4">
        <f t="shared" si="49"/>
        <v>20</v>
      </c>
      <c r="X219" s="4">
        <f t="shared" si="50"/>
        <v>42565</v>
      </c>
      <c r="Y219" t="e" cm="1" vm="2">
        <f t="array" aca="1" ref="Y219" ca="1">HLOOKUP(E219+E219:E1218,F219,0)</f>
        <v>#VALUE!</v>
      </c>
      <c r="Z219" s="4">
        <f t="shared" si="51"/>
        <v>42565</v>
      </c>
    </row>
    <row r="220" spans="1:26" x14ac:dyDescent="0.3">
      <c r="A220" s="4">
        <v>1</v>
      </c>
      <c r="B220" t="s">
        <v>236</v>
      </c>
      <c r="C220">
        <v>30</v>
      </c>
      <c r="D220" t="s">
        <v>11</v>
      </c>
      <c r="E220" t="s">
        <v>12</v>
      </c>
      <c r="F220">
        <v>65590</v>
      </c>
      <c r="G220" s="2">
        <v>43501</v>
      </c>
      <c r="H220">
        <v>15956</v>
      </c>
      <c r="I220" t="s">
        <v>18</v>
      </c>
      <c r="J220">
        <v>60</v>
      </c>
      <c r="K220" t="str">
        <f t="shared" si="39"/>
        <v>Above 50,000</v>
      </c>
      <c r="L220" s="4" t="str" cm="1">
        <f t="array" ref="L220">_xlfn.IFS(J220&gt;=50,"Excellent",AND(J220&gt;=40,J220&lt;=49),"good",AND(J220&gt;=30,J220&lt;=39),"Average",J220&lt;30,"Poor")</f>
        <v>Excellent</v>
      </c>
      <c r="M220" s="4" t="str">
        <f t="shared" si="40"/>
        <v>False</v>
      </c>
      <c r="N220" s="4" t="str">
        <f t="shared" si="41"/>
        <v>True</v>
      </c>
      <c r="O220" s="4" t="str">
        <f t="shared" si="42"/>
        <v xml:space="preserve"> from Marketing Department</v>
      </c>
      <c r="P220" s="4">
        <f>SUMIF(E220:$E$1001,"Sales",$F:$F)</f>
        <v>7589988</v>
      </c>
      <c r="Q220" s="4">
        <f t="shared" si="43"/>
        <v>7532860</v>
      </c>
      <c r="R220" s="4">
        <f t="shared" si="44"/>
        <v>180</v>
      </c>
      <c r="S220" s="4">
        <f t="shared" si="45"/>
        <v>97</v>
      </c>
      <c r="T220" s="4">
        <f t="shared" si="46"/>
        <v>55350.020304568527</v>
      </c>
      <c r="U220" s="4">
        <f t="shared" si="47"/>
        <v>25843.824817518249</v>
      </c>
      <c r="V220" s="4">
        <f t="shared" si="48"/>
        <v>79673</v>
      </c>
      <c r="W220" s="4">
        <f t="shared" si="49"/>
        <v>20</v>
      </c>
      <c r="X220" s="4">
        <f t="shared" si="50"/>
        <v>65590</v>
      </c>
      <c r="Y220" t="e" cm="1" vm="2">
        <f t="array" aca="1" ref="Y220" ca="1">HLOOKUP(E220+E220:E1219,F220,0)</f>
        <v>#VALUE!</v>
      </c>
      <c r="Z220" s="4">
        <f t="shared" si="51"/>
        <v>65590</v>
      </c>
    </row>
    <row r="221" spans="1:26" x14ac:dyDescent="0.3">
      <c r="A221" s="4">
        <v>1</v>
      </c>
      <c r="B221" t="s">
        <v>237</v>
      </c>
      <c r="C221">
        <v>25</v>
      </c>
      <c r="D221" t="s">
        <v>11</v>
      </c>
      <c r="E221" t="s">
        <v>27</v>
      </c>
      <c r="F221">
        <v>37464</v>
      </c>
      <c r="G221" s="2">
        <v>43502</v>
      </c>
      <c r="H221">
        <v>29895</v>
      </c>
      <c r="I221" t="s">
        <v>13</v>
      </c>
      <c r="J221">
        <v>25</v>
      </c>
      <c r="K221" t="str">
        <f t="shared" si="39"/>
        <v>Below 50,000</v>
      </c>
      <c r="L221" s="4" t="str" cm="1">
        <f t="array" ref="L221">_xlfn.IFS(J221&gt;=50,"Excellent",AND(J221&gt;=40,J221&lt;=49),"good",AND(J221&gt;=30,J221&lt;=39),"Average",J221&lt;30,"Poor")</f>
        <v>Poor</v>
      </c>
      <c r="M221" s="4" t="str">
        <f t="shared" si="40"/>
        <v>True</v>
      </c>
      <c r="N221" s="4" t="str">
        <f t="shared" si="41"/>
        <v>True</v>
      </c>
      <c r="O221" s="4" t="str">
        <f t="shared" si="42"/>
        <v>Not From Marketing Department</v>
      </c>
      <c r="P221" s="4">
        <f>SUMIF(E221:$E$1001,"Sales",$F:$F)</f>
        <v>7625848</v>
      </c>
      <c r="Q221" s="4">
        <f t="shared" si="43"/>
        <v>7532860</v>
      </c>
      <c r="R221" s="4">
        <f t="shared" si="44"/>
        <v>180</v>
      </c>
      <c r="S221" s="4">
        <f t="shared" si="45"/>
        <v>97</v>
      </c>
      <c r="T221" s="4">
        <f t="shared" si="46"/>
        <v>55350.020304568527</v>
      </c>
      <c r="U221" s="4">
        <f t="shared" si="47"/>
        <v>25843.824817518249</v>
      </c>
      <c r="V221" s="4">
        <f t="shared" si="48"/>
        <v>79673</v>
      </c>
      <c r="W221" s="4">
        <f t="shared" si="49"/>
        <v>20</v>
      </c>
      <c r="X221" s="4">
        <f t="shared" si="50"/>
        <v>37464</v>
      </c>
      <c r="Y221" t="e" cm="1" vm="2">
        <f t="array" aca="1" ref="Y221" ca="1">HLOOKUP(E221+E221:E1220,F221,0)</f>
        <v>#VALUE!</v>
      </c>
      <c r="Z221" s="4">
        <f t="shared" si="51"/>
        <v>37464</v>
      </c>
    </row>
    <row r="222" spans="1:26" x14ac:dyDescent="0.3">
      <c r="A222" s="4">
        <v>1</v>
      </c>
      <c r="B222" t="s">
        <v>238</v>
      </c>
      <c r="C222">
        <v>51</v>
      </c>
      <c r="D222" t="s">
        <v>15</v>
      </c>
      <c r="E222" t="s">
        <v>22</v>
      </c>
      <c r="F222">
        <v>30765</v>
      </c>
      <c r="G222" s="2">
        <v>43503</v>
      </c>
      <c r="H222">
        <v>35971</v>
      </c>
      <c r="I222" t="s">
        <v>28</v>
      </c>
      <c r="J222">
        <v>53</v>
      </c>
      <c r="K222" t="str">
        <f t="shared" si="39"/>
        <v>Below 50,000</v>
      </c>
      <c r="L222" s="4" t="str" cm="1">
        <f t="array" ref="L222">_xlfn.IFS(J222&gt;=50,"Excellent",AND(J222&gt;=40,J222&lt;=49),"good",AND(J222&gt;=30,J222&lt;=39),"Average",J222&lt;30,"Poor")</f>
        <v>Excellent</v>
      </c>
      <c r="M222" s="4" t="str">
        <f t="shared" si="40"/>
        <v>False</v>
      </c>
      <c r="N222" s="4" t="str">
        <f t="shared" si="41"/>
        <v>False</v>
      </c>
      <c r="O222" s="4" t="str">
        <f t="shared" si="42"/>
        <v>Not From Marketing Department</v>
      </c>
      <c r="P222" s="4">
        <f>SUMIF(E222:$E$1001,"Sales",$F:$F)</f>
        <v>7737810</v>
      </c>
      <c r="Q222" s="4">
        <f t="shared" si="43"/>
        <v>7532860</v>
      </c>
      <c r="R222" s="4">
        <f t="shared" si="44"/>
        <v>180</v>
      </c>
      <c r="S222" s="4">
        <f t="shared" si="45"/>
        <v>97</v>
      </c>
      <c r="T222" s="4">
        <f t="shared" si="46"/>
        <v>55350.020304568527</v>
      </c>
      <c r="U222" s="4">
        <f t="shared" si="47"/>
        <v>25843.824817518249</v>
      </c>
      <c r="V222" s="4">
        <f t="shared" si="48"/>
        <v>79673</v>
      </c>
      <c r="W222" s="4">
        <f t="shared" si="49"/>
        <v>20</v>
      </c>
      <c r="X222" s="4">
        <f t="shared" si="50"/>
        <v>30765</v>
      </c>
      <c r="Y222" t="e" cm="1" vm="2">
        <f t="array" aca="1" ref="Y222" ca="1">HLOOKUP(E222+E222:E1221,F222,0)</f>
        <v>#VALUE!</v>
      </c>
      <c r="Z222" s="4">
        <f t="shared" si="51"/>
        <v>30765</v>
      </c>
    </row>
    <row r="223" spans="1:26" x14ac:dyDescent="0.3">
      <c r="A223" s="4">
        <v>1</v>
      </c>
      <c r="B223" t="s">
        <v>239</v>
      </c>
      <c r="C223">
        <v>60</v>
      </c>
      <c r="D223" t="s">
        <v>11</v>
      </c>
      <c r="E223" t="s">
        <v>7</v>
      </c>
      <c r="F223">
        <v>79072</v>
      </c>
      <c r="G223" s="2">
        <v>43504</v>
      </c>
      <c r="H223">
        <v>27491</v>
      </c>
      <c r="I223" t="s">
        <v>13</v>
      </c>
      <c r="J223">
        <v>60</v>
      </c>
      <c r="K223" t="str">
        <f t="shared" si="39"/>
        <v>Above 50,000</v>
      </c>
      <c r="L223" s="4" t="str" cm="1">
        <f t="array" ref="L223">_xlfn.IFS(J223&gt;=50,"Excellent",AND(J223&gt;=40,J223&lt;=49),"good",AND(J223&gt;=30,J223&lt;=39),"Average",J223&lt;30,"Poor")</f>
        <v>Excellent</v>
      </c>
      <c r="M223" s="4" t="str">
        <f t="shared" si="40"/>
        <v>True</v>
      </c>
      <c r="N223" s="4" t="str">
        <f t="shared" si="41"/>
        <v>True</v>
      </c>
      <c r="O223" s="4" t="str">
        <f t="shared" si="42"/>
        <v>Not From Marketing Department</v>
      </c>
      <c r="P223" s="4">
        <f>SUMIF(E223:$E$1001,"Sales",$F:$F)</f>
        <v>7162683</v>
      </c>
      <c r="Q223" s="4">
        <f t="shared" si="43"/>
        <v>7532860</v>
      </c>
      <c r="R223" s="4">
        <f t="shared" si="44"/>
        <v>180</v>
      </c>
      <c r="S223" s="4">
        <f t="shared" si="45"/>
        <v>97</v>
      </c>
      <c r="T223" s="4">
        <f t="shared" si="46"/>
        <v>55350.020304568527</v>
      </c>
      <c r="U223" s="4">
        <f t="shared" si="47"/>
        <v>25843.824817518249</v>
      </c>
      <c r="V223" s="4">
        <f t="shared" si="48"/>
        <v>79673</v>
      </c>
      <c r="W223" s="4">
        <f t="shared" si="49"/>
        <v>20</v>
      </c>
      <c r="X223" s="4">
        <f t="shared" si="50"/>
        <v>79072</v>
      </c>
      <c r="Y223" t="e" cm="1" vm="2">
        <f t="array" aca="1" ref="Y223" ca="1">HLOOKUP(E223+E223:E1222,F223,0)</f>
        <v>#VALUE!</v>
      </c>
      <c r="Z223" s="4">
        <f t="shared" si="51"/>
        <v>79072</v>
      </c>
    </row>
    <row r="224" spans="1:26" x14ac:dyDescent="0.3">
      <c r="A224" s="4">
        <v>1</v>
      </c>
      <c r="B224" t="s">
        <v>240</v>
      </c>
      <c r="C224">
        <v>52</v>
      </c>
      <c r="D224" t="s">
        <v>11</v>
      </c>
      <c r="E224" t="s">
        <v>16</v>
      </c>
      <c r="F224">
        <v>49308</v>
      </c>
      <c r="G224" s="2">
        <v>43505</v>
      </c>
      <c r="H224">
        <v>15260</v>
      </c>
      <c r="I224" t="s">
        <v>20</v>
      </c>
      <c r="J224">
        <v>54</v>
      </c>
      <c r="K224" t="str">
        <f t="shared" si="39"/>
        <v>Below 50,000</v>
      </c>
      <c r="L224" s="4" t="str" cm="1">
        <f t="array" ref="L224">_xlfn.IFS(J224&gt;=50,"Excellent",AND(J224&gt;=40,J224&lt;=49),"good",AND(J224&gt;=30,J224&lt;=39),"Average",J224&lt;30,"Poor")</f>
        <v>Excellent</v>
      </c>
      <c r="M224" s="4" t="str">
        <f t="shared" si="40"/>
        <v>False</v>
      </c>
      <c r="N224" s="4" t="str">
        <f t="shared" si="41"/>
        <v>False</v>
      </c>
      <c r="O224" s="4" t="str">
        <f t="shared" si="42"/>
        <v>Not From Marketing Department</v>
      </c>
      <c r="P224" s="4">
        <f>SUMIF(E224:$E$1001,"Sales",$F:$F)</f>
        <v>7629684</v>
      </c>
      <c r="Q224" s="4">
        <f t="shared" si="43"/>
        <v>7532860</v>
      </c>
      <c r="R224" s="4">
        <f t="shared" si="44"/>
        <v>180</v>
      </c>
      <c r="S224" s="4">
        <f t="shared" si="45"/>
        <v>97</v>
      </c>
      <c r="T224" s="4">
        <f t="shared" si="46"/>
        <v>55350.020304568527</v>
      </c>
      <c r="U224" s="4">
        <f t="shared" si="47"/>
        <v>25843.824817518249</v>
      </c>
      <c r="V224" s="4">
        <f t="shared" si="48"/>
        <v>79673</v>
      </c>
      <c r="W224" s="4">
        <f t="shared" si="49"/>
        <v>20</v>
      </c>
      <c r="X224" s="4">
        <f t="shared" si="50"/>
        <v>49308</v>
      </c>
      <c r="Y224" t="e" cm="1" vm="2">
        <f t="array" aca="1" ref="Y224" ca="1">HLOOKUP(E224+E224:E1223,F224,0)</f>
        <v>#VALUE!</v>
      </c>
      <c r="Z224" s="4">
        <f t="shared" si="51"/>
        <v>49308</v>
      </c>
    </row>
    <row r="225" spans="1:26" x14ac:dyDescent="0.3">
      <c r="A225" s="4">
        <v>1</v>
      </c>
      <c r="B225" t="s">
        <v>241</v>
      </c>
      <c r="C225">
        <v>32</v>
      </c>
      <c r="D225" t="s">
        <v>15</v>
      </c>
      <c r="E225" t="s">
        <v>7</v>
      </c>
      <c r="F225">
        <v>64310</v>
      </c>
      <c r="G225" s="2">
        <v>43506</v>
      </c>
      <c r="H225">
        <v>37609</v>
      </c>
      <c r="I225" t="s">
        <v>20</v>
      </c>
      <c r="J225">
        <v>40</v>
      </c>
      <c r="K225" t="str">
        <f t="shared" si="39"/>
        <v>Above 50,000</v>
      </c>
      <c r="L225" s="4" t="str" cm="1">
        <f t="array" ref="L225">_xlfn.IFS(J225&gt;=50,"Excellent",AND(J225&gt;=40,J225&lt;=49),"good",AND(J225&gt;=30,J225&lt;=39),"Average",J225&lt;30,"Poor")</f>
        <v>good</v>
      </c>
      <c r="M225" s="4" t="str">
        <f t="shared" si="40"/>
        <v>False</v>
      </c>
      <c r="N225" s="4" t="str">
        <f t="shared" si="41"/>
        <v>True</v>
      </c>
      <c r="O225" s="4" t="str">
        <f t="shared" si="42"/>
        <v>Not From Marketing Department</v>
      </c>
      <c r="P225" s="4">
        <f>SUMIF(E225:$E$1001,"Sales",$F:$F)</f>
        <v>7416572</v>
      </c>
      <c r="Q225" s="4">
        <f t="shared" si="43"/>
        <v>7532860</v>
      </c>
      <c r="R225" s="4">
        <f t="shared" si="44"/>
        <v>180</v>
      </c>
      <c r="S225" s="4">
        <f t="shared" si="45"/>
        <v>97</v>
      </c>
      <c r="T225" s="4">
        <f t="shared" si="46"/>
        <v>55350.020304568527</v>
      </c>
      <c r="U225" s="4">
        <f t="shared" si="47"/>
        <v>25843.824817518249</v>
      </c>
      <c r="V225" s="4">
        <f t="shared" si="48"/>
        <v>79673</v>
      </c>
      <c r="W225" s="4">
        <f t="shared" si="49"/>
        <v>20</v>
      </c>
      <c r="X225" s="4">
        <f t="shared" si="50"/>
        <v>64310</v>
      </c>
      <c r="Y225" t="e" cm="1" vm="2">
        <f t="array" aca="1" ref="Y225" ca="1">HLOOKUP(E225+E225:E1224,F225,0)</f>
        <v>#VALUE!</v>
      </c>
      <c r="Z225" s="4">
        <f t="shared" si="51"/>
        <v>64310</v>
      </c>
    </row>
    <row r="226" spans="1:26" x14ac:dyDescent="0.3">
      <c r="A226" s="4">
        <v>1</v>
      </c>
      <c r="B226" t="s">
        <v>242</v>
      </c>
      <c r="C226">
        <v>40</v>
      </c>
      <c r="D226" t="s">
        <v>15</v>
      </c>
      <c r="E226" t="s">
        <v>22</v>
      </c>
      <c r="F226">
        <v>53172</v>
      </c>
      <c r="G226" s="2">
        <v>43507</v>
      </c>
      <c r="H226">
        <v>12904</v>
      </c>
      <c r="I226" t="s">
        <v>18</v>
      </c>
      <c r="J226">
        <v>57</v>
      </c>
      <c r="K226" t="str">
        <f t="shared" si="39"/>
        <v>Above 50,000</v>
      </c>
      <c r="L226" s="4" t="str" cm="1">
        <f t="array" ref="L226">_xlfn.IFS(J226&gt;=50,"Excellent",AND(J226&gt;=40,J226&lt;=49),"good",AND(J226&gt;=30,J226&lt;=39),"Average",J226&lt;30,"Poor")</f>
        <v>Excellent</v>
      </c>
      <c r="M226" s="4" t="str">
        <f t="shared" si="40"/>
        <v>False</v>
      </c>
      <c r="N226" s="4" t="str">
        <f t="shared" si="41"/>
        <v>False</v>
      </c>
      <c r="O226" s="4" t="str">
        <f t="shared" si="42"/>
        <v>Not From Marketing Department</v>
      </c>
      <c r="P226" s="4">
        <f>SUMIF(E226:$E$1001,"Sales",$F:$F)</f>
        <v>7108051</v>
      </c>
      <c r="Q226" s="4">
        <f t="shared" si="43"/>
        <v>7532860</v>
      </c>
      <c r="R226" s="4">
        <f t="shared" si="44"/>
        <v>180</v>
      </c>
      <c r="S226" s="4">
        <f t="shared" si="45"/>
        <v>97</v>
      </c>
      <c r="T226" s="4">
        <f t="shared" si="46"/>
        <v>55350.020304568527</v>
      </c>
      <c r="U226" s="4">
        <f t="shared" si="47"/>
        <v>25843.824817518249</v>
      </c>
      <c r="V226" s="4">
        <f t="shared" si="48"/>
        <v>79673</v>
      </c>
      <c r="W226" s="4">
        <f t="shared" si="49"/>
        <v>20</v>
      </c>
      <c r="X226" s="4">
        <f t="shared" si="50"/>
        <v>53172</v>
      </c>
      <c r="Y226" t="e" cm="1" vm="2">
        <f t="array" aca="1" ref="Y226" ca="1">HLOOKUP(E226+E226:E1225,F226,0)</f>
        <v>#VALUE!</v>
      </c>
      <c r="Z226" s="4">
        <f t="shared" si="51"/>
        <v>53172</v>
      </c>
    </row>
    <row r="227" spans="1:26" x14ac:dyDescent="0.3">
      <c r="A227" s="4">
        <v>1</v>
      </c>
      <c r="B227" t="s">
        <v>243</v>
      </c>
      <c r="C227">
        <v>23</v>
      </c>
      <c r="D227" t="s">
        <v>15</v>
      </c>
      <c r="E227" t="s">
        <v>12</v>
      </c>
      <c r="F227">
        <v>75120</v>
      </c>
      <c r="G227" s="2">
        <v>43508</v>
      </c>
      <c r="H227">
        <v>30966</v>
      </c>
      <c r="I227" t="s">
        <v>28</v>
      </c>
      <c r="J227">
        <v>40</v>
      </c>
      <c r="K227" t="str">
        <f t="shared" si="39"/>
        <v>Above 50,000</v>
      </c>
      <c r="L227" s="4" t="str" cm="1">
        <f t="array" ref="L227">_xlfn.IFS(J227&gt;=50,"Excellent",AND(J227&gt;=40,J227&lt;=49),"good",AND(J227&gt;=30,J227&lt;=39),"Average",J227&lt;30,"Poor")</f>
        <v>good</v>
      </c>
      <c r="M227" s="4" t="str">
        <f t="shared" si="40"/>
        <v>False</v>
      </c>
      <c r="N227" s="4" t="str">
        <f t="shared" si="41"/>
        <v>True</v>
      </c>
      <c r="O227" s="4" t="str">
        <f t="shared" si="42"/>
        <v xml:space="preserve"> from Marketing Department</v>
      </c>
      <c r="P227" s="4">
        <f>SUMIF(E227:$E$1001,"Sales",$F:$F)</f>
        <v>7400492</v>
      </c>
      <c r="Q227" s="4">
        <f t="shared" si="43"/>
        <v>7532860</v>
      </c>
      <c r="R227" s="4">
        <f t="shared" si="44"/>
        <v>180</v>
      </c>
      <c r="S227" s="4">
        <f t="shared" si="45"/>
        <v>97</v>
      </c>
      <c r="T227" s="4">
        <f t="shared" si="46"/>
        <v>55350.020304568527</v>
      </c>
      <c r="U227" s="4">
        <f t="shared" si="47"/>
        <v>25843.824817518249</v>
      </c>
      <c r="V227" s="4">
        <f t="shared" si="48"/>
        <v>79673</v>
      </c>
      <c r="W227" s="4">
        <f t="shared" si="49"/>
        <v>20</v>
      </c>
      <c r="X227" s="4">
        <f t="shared" si="50"/>
        <v>75120</v>
      </c>
      <c r="Y227" t="e" cm="1" vm="2">
        <f t="array" aca="1" ref="Y227" ca="1">HLOOKUP(E227+E227:E1226,F227,0)</f>
        <v>#VALUE!</v>
      </c>
      <c r="Z227" s="4">
        <f t="shared" si="51"/>
        <v>75120</v>
      </c>
    </row>
    <row r="228" spans="1:26" x14ac:dyDescent="0.3">
      <c r="A228" s="4">
        <v>1</v>
      </c>
      <c r="B228" t="s">
        <v>244</v>
      </c>
      <c r="C228">
        <v>35</v>
      </c>
      <c r="D228" t="s">
        <v>11</v>
      </c>
      <c r="E228" t="s">
        <v>16</v>
      </c>
      <c r="F228">
        <v>70457</v>
      </c>
      <c r="G228" s="2">
        <v>43509</v>
      </c>
      <c r="H228">
        <v>34761</v>
      </c>
      <c r="I228" t="s">
        <v>13</v>
      </c>
      <c r="J228">
        <v>20</v>
      </c>
      <c r="K228" t="str">
        <f t="shared" si="39"/>
        <v>Above 50,000</v>
      </c>
      <c r="L228" s="4" t="str" cm="1">
        <f t="array" ref="L228">_xlfn.IFS(J228&gt;=50,"Excellent",AND(J228&gt;=40,J228&lt;=49),"good",AND(J228&gt;=30,J228&lt;=39),"Average",J228&lt;30,"Poor")</f>
        <v>Poor</v>
      </c>
      <c r="M228" s="4" t="str">
        <f t="shared" si="40"/>
        <v>True</v>
      </c>
      <c r="N228" s="4" t="str">
        <f t="shared" si="41"/>
        <v>True</v>
      </c>
      <c r="O228" s="4" t="str">
        <f t="shared" si="42"/>
        <v>Not From Marketing Department</v>
      </c>
      <c r="P228" s="4">
        <f>SUMIF(E228:$E$1001,"Sales",$F:$F)</f>
        <v>7725309</v>
      </c>
      <c r="Q228" s="4">
        <f t="shared" si="43"/>
        <v>7532860</v>
      </c>
      <c r="R228" s="4">
        <f t="shared" si="44"/>
        <v>180</v>
      </c>
      <c r="S228" s="4">
        <f t="shared" si="45"/>
        <v>97</v>
      </c>
      <c r="T228" s="4">
        <f t="shared" si="46"/>
        <v>55350.020304568527</v>
      </c>
      <c r="U228" s="4">
        <f t="shared" si="47"/>
        <v>25843.824817518249</v>
      </c>
      <c r="V228" s="4">
        <f t="shared" si="48"/>
        <v>79673</v>
      </c>
      <c r="W228" s="4">
        <f t="shared" si="49"/>
        <v>20</v>
      </c>
      <c r="X228" s="4">
        <f t="shared" si="50"/>
        <v>70457</v>
      </c>
      <c r="Y228" t="e" cm="1" vm="2">
        <f t="array" aca="1" ref="Y228" ca="1">HLOOKUP(E228+E228:E1227,F228,0)</f>
        <v>#VALUE!</v>
      </c>
      <c r="Z228" s="4">
        <f t="shared" si="51"/>
        <v>70457</v>
      </c>
    </row>
    <row r="229" spans="1:26" x14ac:dyDescent="0.3">
      <c r="A229" s="4">
        <v>1</v>
      </c>
      <c r="B229" t="s">
        <v>245</v>
      </c>
      <c r="C229">
        <v>54</v>
      </c>
      <c r="D229" t="s">
        <v>11</v>
      </c>
      <c r="E229" t="s">
        <v>16</v>
      </c>
      <c r="F229">
        <v>44223</v>
      </c>
      <c r="G229" s="2">
        <v>43510</v>
      </c>
      <c r="H229">
        <v>16943</v>
      </c>
      <c r="I229" t="s">
        <v>28</v>
      </c>
      <c r="J229">
        <v>33</v>
      </c>
      <c r="K229" t="str">
        <f t="shared" si="39"/>
        <v>Below 50,000</v>
      </c>
      <c r="L229" s="4" t="str" cm="1">
        <f t="array" ref="L229">_xlfn.IFS(J229&gt;=50,"Excellent",AND(J229&gt;=40,J229&lt;=49),"good",AND(J229&gt;=30,J229&lt;=39),"Average",J229&lt;30,"Poor")</f>
        <v>Average</v>
      </c>
      <c r="M229" s="4" t="str">
        <f t="shared" si="40"/>
        <v>False</v>
      </c>
      <c r="N229" s="4" t="str">
        <f t="shared" si="41"/>
        <v>False</v>
      </c>
      <c r="O229" s="4" t="str">
        <f t="shared" si="42"/>
        <v>Not From Marketing Department</v>
      </c>
      <c r="P229" s="4">
        <f>SUMIF(E229:$E$1001,"Sales",$F:$F)</f>
        <v>7384730</v>
      </c>
      <c r="Q229" s="4">
        <f t="shared" si="43"/>
        <v>7532860</v>
      </c>
      <c r="R229" s="4">
        <f t="shared" si="44"/>
        <v>180</v>
      </c>
      <c r="S229" s="4">
        <f t="shared" si="45"/>
        <v>97</v>
      </c>
      <c r="T229" s="4">
        <f t="shared" si="46"/>
        <v>55350.020304568527</v>
      </c>
      <c r="U229" s="4">
        <f t="shared" si="47"/>
        <v>25843.824817518249</v>
      </c>
      <c r="V229" s="4">
        <f t="shared" si="48"/>
        <v>79673</v>
      </c>
      <c r="W229" s="4">
        <f t="shared" si="49"/>
        <v>20</v>
      </c>
      <c r="X229" s="4">
        <f t="shared" si="50"/>
        <v>44223</v>
      </c>
      <c r="Y229" t="e" cm="1" vm="2">
        <f t="array" aca="1" ref="Y229" ca="1">HLOOKUP(E229+E229:E1228,F229,0)</f>
        <v>#VALUE!</v>
      </c>
      <c r="Z229" s="4">
        <f t="shared" si="51"/>
        <v>44223</v>
      </c>
    </row>
    <row r="230" spans="1:26" x14ac:dyDescent="0.3">
      <c r="A230" s="4">
        <v>1</v>
      </c>
      <c r="B230" t="s">
        <v>246</v>
      </c>
      <c r="C230">
        <v>51</v>
      </c>
      <c r="D230" t="s">
        <v>11</v>
      </c>
      <c r="E230" t="s">
        <v>16</v>
      </c>
      <c r="F230">
        <v>43141</v>
      </c>
      <c r="G230" s="2">
        <v>43511</v>
      </c>
      <c r="H230">
        <v>20099</v>
      </c>
      <c r="I230" t="s">
        <v>13</v>
      </c>
      <c r="J230">
        <v>42</v>
      </c>
      <c r="K230" t="str">
        <f t="shared" si="39"/>
        <v>Below 50,000</v>
      </c>
      <c r="L230" s="4" t="str" cm="1">
        <f t="array" ref="L230">_xlfn.IFS(J230&gt;=50,"Excellent",AND(J230&gt;=40,J230&lt;=49),"good",AND(J230&gt;=30,J230&lt;=39),"Average",J230&lt;30,"Poor")</f>
        <v>good</v>
      </c>
      <c r="M230" s="4" t="str">
        <f t="shared" si="40"/>
        <v>True</v>
      </c>
      <c r="N230" s="4" t="str">
        <f t="shared" si="41"/>
        <v>False</v>
      </c>
      <c r="O230" s="4" t="str">
        <f t="shared" si="42"/>
        <v>Not From Marketing Department</v>
      </c>
      <c r="P230" s="4">
        <f>SUMIF(E230:$E$1001,"Sales",$F:$F)</f>
        <v>7381202</v>
      </c>
      <c r="Q230" s="4">
        <f t="shared" si="43"/>
        <v>7532860</v>
      </c>
      <c r="R230" s="4">
        <f t="shared" si="44"/>
        <v>180</v>
      </c>
      <c r="S230" s="4">
        <f t="shared" si="45"/>
        <v>97</v>
      </c>
      <c r="T230" s="4">
        <f t="shared" si="46"/>
        <v>55350.020304568527</v>
      </c>
      <c r="U230" s="4">
        <f t="shared" si="47"/>
        <v>25843.824817518249</v>
      </c>
      <c r="V230" s="4">
        <f t="shared" si="48"/>
        <v>79673</v>
      </c>
      <c r="W230" s="4">
        <f t="shared" si="49"/>
        <v>20</v>
      </c>
      <c r="X230" s="4">
        <f t="shared" si="50"/>
        <v>43141</v>
      </c>
      <c r="Y230" t="e" cm="1" vm="2">
        <f t="array" aca="1" ref="Y230" ca="1">HLOOKUP(E230+E230:E1229,F230,0)</f>
        <v>#VALUE!</v>
      </c>
      <c r="Z230" s="4">
        <f t="shared" si="51"/>
        <v>43141</v>
      </c>
    </row>
    <row r="231" spans="1:26" x14ac:dyDescent="0.3">
      <c r="A231" s="4">
        <v>1</v>
      </c>
      <c r="B231" t="s">
        <v>247</v>
      </c>
      <c r="C231">
        <v>36</v>
      </c>
      <c r="D231" t="s">
        <v>11</v>
      </c>
      <c r="E231" t="s">
        <v>27</v>
      </c>
      <c r="F231">
        <v>36265</v>
      </c>
      <c r="G231" s="2">
        <v>43512</v>
      </c>
      <c r="H231">
        <v>22723</v>
      </c>
      <c r="I231" t="s">
        <v>18</v>
      </c>
      <c r="J231">
        <v>40</v>
      </c>
      <c r="K231" t="str">
        <f t="shared" si="39"/>
        <v>Below 50,000</v>
      </c>
      <c r="L231" s="4" t="str" cm="1">
        <f t="array" ref="L231">_xlfn.IFS(J231&gt;=50,"Excellent",AND(J231&gt;=40,J231&lt;=49),"good",AND(J231&gt;=30,J231&lt;=39),"Average",J231&lt;30,"Poor")</f>
        <v>good</v>
      </c>
      <c r="M231" s="4" t="str">
        <f t="shared" si="40"/>
        <v>False</v>
      </c>
      <c r="N231" s="4" t="str">
        <f t="shared" si="41"/>
        <v>True</v>
      </c>
      <c r="O231" s="4" t="str">
        <f t="shared" si="42"/>
        <v>Not From Marketing Department</v>
      </c>
      <c r="P231" s="4">
        <f>SUMIF(E231:$E$1001,"Sales",$F:$F)</f>
        <v>7476979</v>
      </c>
      <c r="Q231" s="4">
        <f t="shared" si="43"/>
        <v>7532860</v>
      </c>
      <c r="R231" s="4">
        <f t="shared" si="44"/>
        <v>180</v>
      </c>
      <c r="S231" s="4">
        <f t="shared" si="45"/>
        <v>97</v>
      </c>
      <c r="T231" s="4">
        <f t="shared" si="46"/>
        <v>55350.020304568527</v>
      </c>
      <c r="U231" s="4">
        <f t="shared" si="47"/>
        <v>25843.824817518249</v>
      </c>
      <c r="V231" s="4">
        <f t="shared" si="48"/>
        <v>79673</v>
      </c>
      <c r="W231" s="4">
        <f t="shared" si="49"/>
        <v>20</v>
      </c>
      <c r="X231" s="4">
        <f t="shared" si="50"/>
        <v>36265</v>
      </c>
      <c r="Y231" t="e" cm="1" vm="2">
        <f t="array" aca="1" ref="Y231" ca="1">HLOOKUP(E231+E231:E1230,F231,0)</f>
        <v>#VALUE!</v>
      </c>
      <c r="Z231" s="4">
        <f t="shared" si="51"/>
        <v>36265</v>
      </c>
    </row>
    <row r="232" spans="1:26" x14ac:dyDescent="0.3">
      <c r="A232" s="4">
        <v>1</v>
      </c>
      <c r="B232" t="s">
        <v>248</v>
      </c>
      <c r="C232">
        <v>40</v>
      </c>
      <c r="D232" t="s">
        <v>11</v>
      </c>
      <c r="E232" t="s">
        <v>27</v>
      </c>
      <c r="F232">
        <v>32082</v>
      </c>
      <c r="G232" s="2">
        <v>43513</v>
      </c>
      <c r="H232">
        <v>39795</v>
      </c>
      <c r="I232" t="s">
        <v>18</v>
      </c>
      <c r="J232">
        <v>22</v>
      </c>
      <c r="K232" t="str">
        <f t="shared" si="39"/>
        <v>Below 50,000</v>
      </c>
      <c r="L232" s="4" t="str" cm="1">
        <f t="array" ref="L232">_xlfn.IFS(J232&gt;=50,"Excellent",AND(J232&gt;=40,J232&lt;=49),"good",AND(J232&gt;=30,J232&lt;=39),"Average",J232&lt;30,"Poor")</f>
        <v>Poor</v>
      </c>
      <c r="M232" s="4" t="str">
        <f t="shared" si="40"/>
        <v>False</v>
      </c>
      <c r="N232" s="4" t="str">
        <f t="shared" si="41"/>
        <v>True</v>
      </c>
      <c r="O232" s="4" t="str">
        <f t="shared" si="42"/>
        <v>Not From Marketing Department</v>
      </c>
      <c r="P232" s="4">
        <f>SUMIF(E232:$E$1001,"Sales",$F:$F)</f>
        <v>7444142</v>
      </c>
      <c r="Q232" s="4">
        <f t="shared" si="43"/>
        <v>7532860</v>
      </c>
      <c r="R232" s="4">
        <f t="shared" si="44"/>
        <v>180</v>
      </c>
      <c r="S232" s="4">
        <f t="shared" si="45"/>
        <v>97</v>
      </c>
      <c r="T232" s="4">
        <f t="shared" si="46"/>
        <v>55350.020304568527</v>
      </c>
      <c r="U232" s="4">
        <f t="shared" si="47"/>
        <v>25843.824817518249</v>
      </c>
      <c r="V232" s="4">
        <f t="shared" si="48"/>
        <v>79673</v>
      </c>
      <c r="W232" s="4">
        <f t="shared" si="49"/>
        <v>20</v>
      </c>
      <c r="X232" s="4">
        <f t="shared" si="50"/>
        <v>32082</v>
      </c>
      <c r="Y232" t="e" cm="1" vm="2">
        <f t="array" aca="1" ref="Y232" ca="1">HLOOKUP(E232+E232:E1231,F232,0)</f>
        <v>#VALUE!</v>
      </c>
      <c r="Z232" s="4">
        <f t="shared" si="51"/>
        <v>32082</v>
      </c>
    </row>
    <row r="233" spans="1:26" x14ac:dyDescent="0.3">
      <c r="A233" s="4">
        <v>1</v>
      </c>
      <c r="B233" t="s">
        <v>249</v>
      </c>
      <c r="C233">
        <v>31</v>
      </c>
      <c r="D233" t="s">
        <v>15</v>
      </c>
      <c r="E233" t="s">
        <v>22</v>
      </c>
      <c r="F233">
        <v>37520</v>
      </c>
      <c r="G233" s="2">
        <v>43514</v>
      </c>
      <c r="H233">
        <v>35427</v>
      </c>
      <c r="I233" t="s">
        <v>28</v>
      </c>
      <c r="J233">
        <v>30</v>
      </c>
      <c r="K233" t="str">
        <f t="shared" si="39"/>
        <v>Below 50,000</v>
      </c>
      <c r="L233" s="4" t="str" cm="1">
        <f t="array" ref="L233">_xlfn.IFS(J233&gt;=50,"Excellent",AND(J233&gt;=40,J233&lt;=49),"good",AND(J233&gt;=30,J233&lt;=39),"Average",J233&lt;30,"Poor")</f>
        <v>Average</v>
      </c>
      <c r="M233" s="4" t="str">
        <f t="shared" si="40"/>
        <v>False</v>
      </c>
      <c r="N233" s="4" t="str">
        <f t="shared" si="41"/>
        <v>False</v>
      </c>
      <c r="O233" s="4" t="str">
        <f t="shared" si="42"/>
        <v>Not From Marketing Department</v>
      </c>
      <c r="P233" s="4">
        <f>SUMIF(E233:$E$1001,"Sales",$F:$F)</f>
        <v>7640639</v>
      </c>
      <c r="Q233" s="4">
        <f t="shared" si="43"/>
        <v>7532860</v>
      </c>
      <c r="R233" s="4">
        <f t="shared" si="44"/>
        <v>180</v>
      </c>
      <c r="S233" s="4">
        <f t="shared" si="45"/>
        <v>97</v>
      </c>
      <c r="T233" s="4">
        <f t="shared" si="46"/>
        <v>55350.020304568527</v>
      </c>
      <c r="U233" s="4">
        <f t="shared" si="47"/>
        <v>25843.824817518249</v>
      </c>
      <c r="V233" s="4">
        <f t="shared" si="48"/>
        <v>79673</v>
      </c>
      <c r="W233" s="4">
        <f t="shared" si="49"/>
        <v>20</v>
      </c>
      <c r="X233" s="4">
        <f t="shared" si="50"/>
        <v>37520</v>
      </c>
      <c r="Y233" t="e" cm="1" vm="2">
        <f t="array" aca="1" ref="Y233" ca="1">HLOOKUP(E233+E233:E1232,F233,0)</f>
        <v>#VALUE!</v>
      </c>
      <c r="Z233" s="4">
        <f t="shared" si="51"/>
        <v>37520</v>
      </c>
    </row>
    <row r="234" spans="1:26" x14ac:dyDescent="0.3">
      <c r="A234" s="4">
        <v>1</v>
      </c>
      <c r="B234" t="s">
        <v>250</v>
      </c>
      <c r="C234">
        <v>52</v>
      </c>
      <c r="D234" t="s">
        <v>15</v>
      </c>
      <c r="E234" t="s">
        <v>22</v>
      </c>
      <c r="F234">
        <v>45788</v>
      </c>
      <c r="G234" s="2">
        <v>43515</v>
      </c>
      <c r="H234">
        <v>29859</v>
      </c>
      <c r="I234" t="s">
        <v>20</v>
      </c>
      <c r="J234">
        <v>50</v>
      </c>
      <c r="K234" t="str">
        <f t="shared" si="39"/>
        <v>Below 50,000</v>
      </c>
      <c r="L234" s="4" t="str" cm="1">
        <f t="array" ref="L234">_xlfn.IFS(J234&gt;=50,"Excellent",AND(J234&gt;=40,J234&lt;=49),"good",AND(J234&gt;=30,J234&lt;=39),"Average",J234&lt;30,"Poor")</f>
        <v>Excellent</v>
      </c>
      <c r="M234" s="4" t="str">
        <f t="shared" si="40"/>
        <v>False</v>
      </c>
      <c r="N234" s="4" t="str">
        <f t="shared" si="41"/>
        <v>False</v>
      </c>
      <c r="O234" s="4" t="str">
        <f t="shared" si="42"/>
        <v>Not From Marketing Department</v>
      </c>
      <c r="P234" s="4">
        <f>SUMIF(E234:$E$1001,"Sales",$F:$F)</f>
        <v>7623963</v>
      </c>
      <c r="Q234" s="4">
        <f t="shared" si="43"/>
        <v>7532860</v>
      </c>
      <c r="R234" s="4">
        <f t="shared" si="44"/>
        <v>180</v>
      </c>
      <c r="S234" s="4">
        <f t="shared" si="45"/>
        <v>97</v>
      </c>
      <c r="T234" s="4">
        <f t="shared" si="46"/>
        <v>55350.020304568527</v>
      </c>
      <c r="U234" s="4">
        <f t="shared" si="47"/>
        <v>25843.824817518249</v>
      </c>
      <c r="V234" s="4">
        <f t="shared" si="48"/>
        <v>79673</v>
      </c>
      <c r="W234" s="4">
        <f t="shared" si="49"/>
        <v>20</v>
      </c>
      <c r="X234" s="4">
        <f t="shared" si="50"/>
        <v>45788</v>
      </c>
      <c r="Y234" t="e" cm="1" vm="2">
        <f t="array" aca="1" ref="Y234" ca="1">HLOOKUP(E234+E234:E1233,F234,0)</f>
        <v>#VALUE!</v>
      </c>
      <c r="Z234" s="4">
        <f t="shared" si="51"/>
        <v>45788</v>
      </c>
    </row>
    <row r="235" spans="1:26" x14ac:dyDescent="0.3">
      <c r="A235" s="4">
        <v>1</v>
      </c>
      <c r="B235" t="s">
        <v>251</v>
      </c>
      <c r="C235">
        <v>41</v>
      </c>
      <c r="D235" t="s">
        <v>15</v>
      </c>
      <c r="E235" t="s">
        <v>7</v>
      </c>
      <c r="F235">
        <v>47959</v>
      </c>
      <c r="G235" s="2">
        <v>43516</v>
      </c>
      <c r="H235">
        <v>23250</v>
      </c>
      <c r="I235" t="s">
        <v>13</v>
      </c>
      <c r="J235">
        <v>45</v>
      </c>
      <c r="K235" t="str">
        <f t="shared" si="39"/>
        <v>Below 50,000</v>
      </c>
      <c r="L235" s="4" t="str" cm="1">
        <f t="array" ref="L235">_xlfn.IFS(J235&gt;=50,"Excellent",AND(J235&gt;=40,J235&lt;=49),"good",AND(J235&gt;=30,J235&lt;=39),"Average",J235&lt;30,"Poor")</f>
        <v>good</v>
      </c>
      <c r="M235" s="4" t="str">
        <f t="shared" si="40"/>
        <v>True</v>
      </c>
      <c r="N235" s="4" t="str">
        <f t="shared" si="41"/>
        <v>False</v>
      </c>
      <c r="O235" s="4" t="str">
        <f t="shared" si="42"/>
        <v>Not From Marketing Department</v>
      </c>
      <c r="P235" s="4">
        <f>SUMIF(E235:$E$1001,"Sales",$F:$F)</f>
        <v>7289405</v>
      </c>
      <c r="Q235" s="4">
        <f t="shared" si="43"/>
        <v>7532860</v>
      </c>
      <c r="R235" s="4">
        <f t="shared" si="44"/>
        <v>180</v>
      </c>
      <c r="S235" s="4">
        <f t="shared" si="45"/>
        <v>97</v>
      </c>
      <c r="T235" s="4">
        <f t="shared" si="46"/>
        <v>55350.020304568527</v>
      </c>
      <c r="U235" s="4">
        <f t="shared" si="47"/>
        <v>25843.824817518249</v>
      </c>
      <c r="V235" s="4">
        <f t="shared" si="48"/>
        <v>79673</v>
      </c>
      <c r="W235" s="4">
        <f t="shared" si="49"/>
        <v>20</v>
      </c>
      <c r="X235" s="4">
        <f t="shared" si="50"/>
        <v>47959</v>
      </c>
      <c r="Y235" t="e" cm="1" vm="2">
        <f t="array" aca="1" ref="Y235" ca="1">HLOOKUP(E235+E235:E1234,F235,0)</f>
        <v>#VALUE!</v>
      </c>
      <c r="Z235" s="4">
        <f t="shared" si="51"/>
        <v>47959</v>
      </c>
    </row>
    <row r="236" spans="1:26" x14ac:dyDescent="0.3">
      <c r="A236" s="4">
        <v>1</v>
      </c>
      <c r="B236" t="s">
        <v>252</v>
      </c>
      <c r="C236">
        <v>30</v>
      </c>
      <c r="D236" t="s">
        <v>15</v>
      </c>
      <c r="E236" t="s">
        <v>22</v>
      </c>
      <c r="F236">
        <v>73378</v>
      </c>
      <c r="G236" s="2">
        <v>43517</v>
      </c>
      <c r="H236">
        <v>28741</v>
      </c>
      <c r="I236" t="s">
        <v>13</v>
      </c>
      <c r="J236">
        <v>32</v>
      </c>
      <c r="K236" t="str">
        <f t="shared" si="39"/>
        <v>Above 50,000</v>
      </c>
      <c r="L236" s="4" t="str" cm="1">
        <f t="array" ref="L236">_xlfn.IFS(J236&gt;=50,"Excellent",AND(J236&gt;=40,J236&lt;=49),"good",AND(J236&gt;=30,J236&lt;=39),"Average",J236&lt;30,"Poor")</f>
        <v>Average</v>
      </c>
      <c r="M236" s="4" t="str">
        <f t="shared" si="40"/>
        <v>True</v>
      </c>
      <c r="N236" s="4" t="str">
        <f t="shared" si="41"/>
        <v>True</v>
      </c>
      <c r="O236" s="4" t="str">
        <f t="shared" si="42"/>
        <v>Not From Marketing Department</v>
      </c>
      <c r="P236" s="4">
        <f>SUMIF(E236:$E$1001,"Sales",$F:$F)</f>
        <v>7691271</v>
      </c>
      <c r="Q236" s="4">
        <f t="shared" si="43"/>
        <v>7532860</v>
      </c>
      <c r="R236" s="4">
        <f t="shared" si="44"/>
        <v>180</v>
      </c>
      <c r="S236" s="4">
        <f t="shared" si="45"/>
        <v>97</v>
      </c>
      <c r="T236" s="4">
        <f t="shared" si="46"/>
        <v>55350.020304568527</v>
      </c>
      <c r="U236" s="4">
        <f t="shared" si="47"/>
        <v>25843.824817518249</v>
      </c>
      <c r="V236" s="4">
        <f t="shared" si="48"/>
        <v>79673</v>
      </c>
      <c r="W236" s="4">
        <f t="shared" si="49"/>
        <v>20</v>
      </c>
      <c r="X236" s="4">
        <f t="shared" si="50"/>
        <v>73378</v>
      </c>
      <c r="Y236" t="e" cm="1" vm="2">
        <f t="array" aca="1" ref="Y236" ca="1">HLOOKUP(E236+E236:E1235,F236,0)</f>
        <v>#VALUE!</v>
      </c>
      <c r="Z236" s="4">
        <f t="shared" si="51"/>
        <v>73378</v>
      </c>
    </row>
    <row r="237" spans="1:26" x14ac:dyDescent="0.3">
      <c r="A237" s="4">
        <v>1</v>
      </c>
      <c r="B237" t="s">
        <v>253</v>
      </c>
      <c r="C237">
        <v>59</v>
      </c>
      <c r="D237" t="s">
        <v>15</v>
      </c>
      <c r="E237" t="s">
        <v>22</v>
      </c>
      <c r="F237">
        <v>46356</v>
      </c>
      <c r="G237" s="2">
        <v>43518</v>
      </c>
      <c r="H237">
        <v>19365</v>
      </c>
      <c r="I237" t="s">
        <v>18</v>
      </c>
      <c r="J237">
        <v>31</v>
      </c>
      <c r="K237" t="str">
        <f t="shared" si="39"/>
        <v>Below 50,000</v>
      </c>
      <c r="L237" s="4" t="str" cm="1">
        <f t="array" ref="L237">_xlfn.IFS(J237&gt;=50,"Excellent",AND(J237&gt;=40,J237&lt;=49),"good",AND(J237&gt;=30,J237&lt;=39),"Average",J237&lt;30,"Poor")</f>
        <v>Average</v>
      </c>
      <c r="M237" s="4" t="str">
        <f t="shared" si="40"/>
        <v>False</v>
      </c>
      <c r="N237" s="4" t="str">
        <f t="shared" si="41"/>
        <v>False</v>
      </c>
      <c r="O237" s="4" t="str">
        <f t="shared" si="42"/>
        <v>Not From Marketing Department</v>
      </c>
      <c r="P237" s="4">
        <f>SUMIF(E237:$E$1001,"Sales",$F:$F)</f>
        <v>7411448</v>
      </c>
      <c r="Q237" s="4">
        <f t="shared" si="43"/>
        <v>7532860</v>
      </c>
      <c r="R237" s="4">
        <f t="shared" si="44"/>
        <v>180</v>
      </c>
      <c r="S237" s="4">
        <f t="shared" si="45"/>
        <v>97</v>
      </c>
      <c r="T237" s="4">
        <f t="shared" si="46"/>
        <v>55350.020304568527</v>
      </c>
      <c r="U237" s="4">
        <f t="shared" si="47"/>
        <v>25843.824817518249</v>
      </c>
      <c r="V237" s="4">
        <f t="shared" si="48"/>
        <v>79673</v>
      </c>
      <c r="W237" s="4">
        <f t="shared" si="49"/>
        <v>20</v>
      </c>
      <c r="X237" s="4">
        <f t="shared" si="50"/>
        <v>46356</v>
      </c>
      <c r="Y237" t="e" cm="1" vm="2">
        <f t="array" aca="1" ref="Y237" ca="1">HLOOKUP(E237+E237:E1236,F237,0)</f>
        <v>#VALUE!</v>
      </c>
      <c r="Z237" s="4">
        <f t="shared" si="51"/>
        <v>46356</v>
      </c>
    </row>
    <row r="238" spans="1:26" x14ac:dyDescent="0.3">
      <c r="A238" s="4">
        <v>1</v>
      </c>
      <c r="B238" t="s">
        <v>254</v>
      </c>
      <c r="C238">
        <v>33</v>
      </c>
      <c r="D238" t="s">
        <v>11</v>
      </c>
      <c r="E238" t="s">
        <v>22</v>
      </c>
      <c r="F238">
        <v>31629</v>
      </c>
      <c r="G238" s="2">
        <v>43519</v>
      </c>
      <c r="H238">
        <v>37390</v>
      </c>
      <c r="I238" t="s">
        <v>28</v>
      </c>
      <c r="J238">
        <v>20</v>
      </c>
      <c r="K238" t="str">
        <f t="shared" si="39"/>
        <v>Below 50,000</v>
      </c>
      <c r="L238" s="4" t="str" cm="1">
        <f t="array" ref="L238">_xlfn.IFS(J238&gt;=50,"Excellent",AND(J238&gt;=40,J238&lt;=49),"good",AND(J238&gt;=30,J238&lt;=39),"Average",J238&lt;30,"Poor")</f>
        <v>Poor</v>
      </c>
      <c r="M238" s="4" t="str">
        <f t="shared" si="40"/>
        <v>False</v>
      </c>
      <c r="N238" s="4" t="str">
        <f t="shared" si="41"/>
        <v>False</v>
      </c>
      <c r="O238" s="4" t="str">
        <f t="shared" si="42"/>
        <v>Not From Marketing Department</v>
      </c>
      <c r="P238" s="4">
        <f>SUMIF(E238:$E$1001,"Sales",$F:$F)</f>
        <v>7364043</v>
      </c>
      <c r="Q238" s="4">
        <f t="shared" si="43"/>
        <v>7532860</v>
      </c>
      <c r="R238" s="4">
        <f t="shared" si="44"/>
        <v>180</v>
      </c>
      <c r="S238" s="4">
        <f t="shared" si="45"/>
        <v>97</v>
      </c>
      <c r="T238" s="4">
        <f t="shared" si="46"/>
        <v>55350.020304568527</v>
      </c>
      <c r="U238" s="4">
        <f t="shared" si="47"/>
        <v>25843.824817518249</v>
      </c>
      <c r="V238" s="4">
        <f t="shared" si="48"/>
        <v>79673</v>
      </c>
      <c r="W238" s="4">
        <f t="shared" si="49"/>
        <v>20</v>
      </c>
      <c r="X238" s="4">
        <f t="shared" si="50"/>
        <v>31629</v>
      </c>
      <c r="Y238" t="e" cm="1" vm="2">
        <f t="array" aca="1" ref="Y238" ca="1">HLOOKUP(E238+E238:E1237,F238,0)</f>
        <v>#VALUE!</v>
      </c>
      <c r="Z238" s="4">
        <f t="shared" si="51"/>
        <v>31629</v>
      </c>
    </row>
    <row r="239" spans="1:26" x14ac:dyDescent="0.3">
      <c r="A239" s="4">
        <v>1</v>
      </c>
      <c r="B239" t="s">
        <v>255</v>
      </c>
      <c r="C239">
        <v>41</v>
      </c>
      <c r="D239" t="s">
        <v>15</v>
      </c>
      <c r="E239" t="s">
        <v>7</v>
      </c>
      <c r="F239">
        <v>67428</v>
      </c>
      <c r="G239" s="2">
        <v>43520</v>
      </c>
      <c r="H239">
        <v>39349</v>
      </c>
      <c r="I239" t="s">
        <v>20</v>
      </c>
      <c r="J239">
        <v>46</v>
      </c>
      <c r="K239" t="str">
        <f t="shared" si="39"/>
        <v>Above 50,000</v>
      </c>
      <c r="L239" s="4" t="str" cm="1">
        <f t="array" ref="L239">_xlfn.IFS(J239&gt;=50,"Excellent",AND(J239&gt;=40,J239&lt;=49),"good",AND(J239&gt;=30,J239&lt;=39),"Average",J239&lt;30,"Poor")</f>
        <v>good</v>
      </c>
      <c r="M239" s="4" t="str">
        <f t="shared" si="40"/>
        <v>False</v>
      </c>
      <c r="N239" s="4" t="str">
        <f t="shared" si="41"/>
        <v>True</v>
      </c>
      <c r="O239" s="4" t="str">
        <f t="shared" si="42"/>
        <v>Not From Marketing Department</v>
      </c>
      <c r="P239" s="4">
        <f>SUMIF(E239:$E$1001,"Sales",$F:$F)</f>
        <v>7145859</v>
      </c>
      <c r="Q239" s="4">
        <f t="shared" si="43"/>
        <v>7532860</v>
      </c>
      <c r="R239" s="4">
        <f t="shared" si="44"/>
        <v>180</v>
      </c>
      <c r="S239" s="4">
        <f t="shared" si="45"/>
        <v>97</v>
      </c>
      <c r="T239" s="4">
        <f t="shared" si="46"/>
        <v>55350.020304568527</v>
      </c>
      <c r="U239" s="4">
        <f t="shared" si="47"/>
        <v>25843.824817518249</v>
      </c>
      <c r="V239" s="4">
        <f t="shared" si="48"/>
        <v>79673</v>
      </c>
      <c r="W239" s="4">
        <f t="shared" si="49"/>
        <v>20</v>
      </c>
      <c r="X239" s="4">
        <f t="shared" si="50"/>
        <v>67428</v>
      </c>
      <c r="Y239" t="e" cm="1" vm="2">
        <f t="array" aca="1" ref="Y239" ca="1">HLOOKUP(E239+E239:E1238,F239,0)</f>
        <v>#VALUE!</v>
      </c>
      <c r="Z239" s="4">
        <f t="shared" si="51"/>
        <v>67428</v>
      </c>
    </row>
    <row r="240" spans="1:26" x14ac:dyDescent="0.3">
      <c r="A240" s="4">
        <v>1</v>
      </c>
      <c r="B240" t="s">
        <v>256</v>
      </c>
      <c r="C240">
        <v>21</v>
      </c>
      <c r="D240" t="s">
        <v>15</v>
      </c>
      <c r="E240" t="s">
        <v>12</v>
      </c>
      <c r="F240">
        <v>48029</v>
      </c>
      <c r="G240" s="2">
        <v>43521</v>
      </c>
      <c r="H240">
        <v>21649</v>
      </c>
      <c r="I240" t="s">
        <v>20</v>
      </c>
      <c r="J240">
        <v>58</v>
      </c>
      <c r="K240" t="str">
        <f t="shared" si="39"/>
        <v>Below 50,000</v>
      </c>
      <c r="L240" s="4" t="str" cm="1">
        <f t="array" ref="L240">_xlfn.IFS(J240&gt;=50,"Excellent",AND(J240&gt;=40,J240&lt;=49),"good",AND(J240&gt;=30,J240&lt;=39),"Average",J240&lt;30,"Poor")</f>
        <v>Excellent</v>
      </c>
      <c r="M240" s="4" t="str">
        <f t="shared" si="40"/>
        <v>False</v>
      </c>
      <c r="N240" s="4" t="str">
        <f t="shared" si="41"/>
        <v>False</v>
      </c>
      <c r="O240" s="4" t="str">
        <f t="shared" si="42"/>
        <v xml:space="preserve"> from Marketing Department</v>
      </c>
      <c r="P240" s="4">
        <f>SUMIF(E240:$E$1001,"Sales",$F:$F)</f>
        <v>7546199</v>
      </c>
      <c r="Q240" s="4">
        <f t="shared" si="43"/>
        <v>7532860</v>
      </c>
      <c r="R240" s="4">
        <f t="shared" si="44"/>
        <v>180</v>
      </c>
      <c r="S240" s="4">
        <f t="shared" si="45"/>
        <v>97</v>
      </c>
      <c r="T240" s="4">
        <f t="shared" si="46"/>
        <v>55350.020304568527</v>
      </c>
      <c r="U240" s="4">
        <f t="shared" si="47"/>
        <v>25843.824817518249</v>
      </c>
      <c r="V240" s="4">
        <f t="shared" si="48"/>
        <v>79673</v>
      </c>
      <c r="W240" s="4">
        <f t="shared" si="49"/>
        <v>20</v>
      </c>
      <c r="X240" s="4">
        <f t="shared" si="50"/>
        <v>48029</v>
      </c>
      <c r="Y240" t="e" cm="1" vm="2">
        <f t="array" aca="1" ref="Y240" ca="1">HLOOKUP(E240+E240:E1239,F240,0)</f>
        <v>#VALUE!</v>
      </c>
      <c r="Z240" s="4">
        <f t="shared" si="51"/>
        <v>48029</v>
      </c>
    </row>
    <row r="241" spans="1:26" x14ac:dyDescent="0.3">
      <c r="A241" s="4">
        <v>1</v>
      </c>
      <c r="B241" t="s">
        <v>257</v>
      </c>
      <c r="C241">
        <v>51</v>
      </c>
      <c r="D241" t="s">
        <v>11</v>
      </c>
      <c r="E241" t="s">
        <v>7</v>
      </c>
      <c r="F241">
        <v>61964</v>
      </c>
      <c r="G241" s="2">
        <v>43522</v>
      </c>
      <c r="H241">
        <v>19080</v>
      </c>
      <c r="I241" t="s">
        <v>13</v>
      </c>
      <c r="J241">
        <v>27</v>
      </c>
      <c r="K241" t="str">
        <f t="shared" si="39"/>
        <v>Above 50,000</v>
      </c>
      <c r="L241" s="4" t="str" cm="1">
        <f t="array" ref="L241">_xlfn.IFS(J241&gt;=50,"Excellent",AND(J241&gt;=40,J241&lt;=49),"good",AND(J241&gt;=30,J241&lt;=39),"Average",J241&lt;30,"Poor")</f>
        <v>Poor</v>
      </c>
      <c r="M241" s="4" t="str">
        <f t="shared" si="40"/>
        <v>True</v>
      </c>
      <c r="N241" s="4" t="str">
        <f t="shared" si="41"/>
        <v>True</v>
      </c>
      <c r="O241" s="4" t="str">
        <f t="shared" si="42"/>
        <v>Not From Marketing Department</v>
      </c>
      <c r="P241" s="4">
        <f>SUMIF(E241:$E$1001,"Sales",$F:$F)</f>
        <v>7509796</v>
      </c>
      <c r="Q241" s="4">
        <f t="shared" si="43"/>
        <v>7532860</v>
      </c>
      <c r="R241" s="4">
        <f t="shared" si="44"/>
        <v>180</v>
      </c>
      <c r="S241" s="4">
        <f t="shared" si="45"/>
        <v>97</v>
      </c>
      <c r="T241" s="4">
        <f t="shared" si="46"/>
        <v>55350.020304568527</v>
      </c>
      <c r="U241" s="4">
        <f t="shared" si="47"/>
        <v>25843.824817518249</v>
      </c>
      <c r="V241" s="4">
        <f t="shared" si="48"/>
        <v>79673</v>
      </c>
      <c r="W241" s="4">
        <f t="shared" si="49"/>
        <v>20</v>
      </c>
      <c r="X241" s="4">
        <f t="shared" si="50"/>
        <v>61964</v>
      </c>
      <c r="Y241" t="e" cm="1" vm="2">
        <f t="array" aca="1" ref="Y241" ca="1">HLOOKUP(E241+E241:E1240,F241,0)</f>
        <v>#VALUE!</v>
      </c>
      <c r="Z241" s="4">
        <f t="shared" si="51"/>
        <v>61964</v>
      </c>
    </row>
    <row r="242" spans="1:26" x14ac:dyDescent="0.3">
      <c r="A242" s="4">
        <v>1</v>
      </c>
      <c r="B242" t="s">
        <v>258</v>
      </c>
      <c r="C242">
        <v>47</v>
      </c>
      <c r="D242" t="s">
        <v>11</v>
      </c>
      <c r="E242" t="s">
        <v>12</v>
      </c>
      <c r="F242">
        <v>45796</v>
      </c>
      <c r="G242" s="2">
        <v>43523</v>
      </c>
      <c r="H242">
        <v>13436</v>
      </c>
      <c r="I242" t="s">
        <v>13</v>
      </c>
      <c r="J242">
        <v>35</v>
      </c>
      <c r="K242" t="str">
        <f t="shared" si="39"/>
        <v>Below 50,000</v>
      </c>
      <c r="L242" s="4" t="str" cm="1">
        <f t="array" ref="L242">_xlfn.IFS(J242&gt;=50,"Excellent",AND(J242&gt;=40,J242&lt;=49),"good",AND(J242&gt;=30,J242&lt;=39),"Average",J242&lt;30,"Poor")</f>
        <v>Average</v>
      </c>
      <c r="M242" s="4" t="str">
        <f t="shared" si="40"/>
        <v>False</v>
      </c>
      <c r="N242" s="4" t="str">
        <f t="shared" si="41"/>
        <v>False</v>
      </c>
      <c r="O242" s="4" t="str">
        <f t="shared" si="42"/>
        <v xml:space="preserve"> from Marketing Department</v>
      </c>
      <c r="P242" s="4">
        <f>SUMIF(E242:$E$1001,"Sales",$F:$F)</f>
        <v>7413438</v>
      </c>
      <c r="Q242" s="4">
        <f t="shared" si="43"/>
        <v>7532860</v>
      </c>
      <c r="R242" s="4">
        <f t="shared" si="44"/>
        <v>180</v>
      </c>
      <c r="S242" s="4">
        <f t="shared" si="45"/>
        <v>97</v>
      </c>
      <c r="T242" s="4">
        <f t="shared" si="46"/>
        <v>55350.020304568527</v>
      </c>
      <c r="U242" s="4">
        <f t="shared" si="47"/>
        <v>25843.824817518249</v>
      </c>
      <c r="V242" s="4">
        <f t="shared" si="48"/>
        <v>79673</v>
      </c>
      <c r="W242" s="4">
        <f t="shared" si="49"/>
        <v>20</v>
      </c>
      <c r="X242" s="4">
        <f t="shared" si="50"/>
        <v>45796</v>
      </c>
      <c r="Y242" t="e" cm="1" vm="2">
        <f t="array" aca="1" ref="Y242" ca="1">HLOOKUP(E242+E242:E1241,F242,0)</f>
        <v>#VALUE!</v>
      </c>
      <c r="Z242" s="4">
        <f t="shared" si="51"/>
        <v>45796</v>
      </c>
    </row>
    <row r="243" spans="1:26" x14ac:dyDescent="0.3">
      <c r="A243" s="4">
        <v>1</v>
      </c>
      <c r="B243" t="s">
        <v>259</v>
      </c>
      <c r="C243">
        <v>43</v>
      </c>
      <c r="D243" t="s">
        <v>11</v>
      </c>
      <c r="E243" t="s">
        <v>27</v>
      </c>
      <c r="F243">
        <v>46796</v>
      </c>
      <c r="G243" s="2">
        <v>43524</v>
      </c>
      <c r="H243">
        <v>14854</v>
      </c>
      <c r="I243" t="s">
        <v>20</v>
      </c>
      <c r="J243">
        <v>38</v>
      </c>
      <c r="K243" t="str">
        <f t="shared" si="39"/>
        <v>Below 50,000</v>
      </c>
      <c r="L243" s="4" t="str" cm="1">
        <f t="array" ref="L243">_xlfn.IFS(J243&gt;=50,"Excellent",AND(J243&gt;=40,J243&lt;=49),"good",AND(J243&gt;=30,J243&lt;=39),"Average",J243&lt;30,"Poor")</f>
        <v>Average</v>
      </c>
      <c r="M243" s="4" t="str">
        <f t="shared" si="40"/>
        <v>False</v>
      </c>
      <c r="N243" s="4" t="str">
        <f t="shared" si="41"/>
        <v>True</v>
      </c>
      <c r="O243" s="4" t="str">
        <f t="shared" si="42"/>
        <v>Not From Marketing Department</v>
      </c>
      <c r="P243" s="4">
        <f>SUMIF(E243:$E$1001,"Sales",$F:$F)</f>
        <v>7130928</v>
      </c>
      <c r="Q243" s="4">
        <f t="shared" si="43"/>
        <v>7532860</v>
      </c>
      <c r="R243" s="4">
        <f t="shared" si="44"/>
        <v>180</v>
      </c>
      <c r="S243" s="4">
        <f t="shared" si="45"/>
        <v>97</v>
      </c>
      <c r="T243" s="4">
        <f t="shared" si="46"/>
        <v>55350.020304568527</v>
      </c>
      <c r="U243" s="4">
        <f t="shared" si="47"/>
        <v>25843.824817518249</v>
      </c>
      <c r="V243" s="4">
        <f t="shared" si="48"/>
        <v>79673</v>
      </c>
      <c r="W243" s="4">
        <f t="shared" si="49"/>
        <v>20</v>
      </c>
      <c r="X243" s="4">
        <f t="shared" si="50"/>
        <v>46796</v>
      </c>
      <c r="Y243" t="e" cm="1" vm="2">
        <f t="array" aca="1" ref="Y243" ca="1">HLOOKUP(E243+E243:E1242,F243,0)</f>
        <v>#VALUE!</v>
      </c>
      <c r="Z243" s="4">
        <f t="shared" si="51"/>
        <v>46796</v>
      </c>
    </row>
    <row r="244" spans="1:26" x14ac:dyDescent="0.3">
      <c r="A244" s="4">
        <v>1</v>
      </c>
      <c r="B244" t="s">
        <v>260</v>
      </c>
      <c r="C244">
        <v>30</v>
      </c>
      <c r="D244" t="s">
        <v>11</v>
      </c>
      <c r="E244" t="s">
        <v>7</v>
      </c>
      <c r="F244">
        <v>30825</v>
      </c>
      <c r="G244" s="2">
        <v>43525</v>
      </c>
      <c r="H244">
        <v>39415</v>
      </c>
      <c r="I244" t="s">
        <v>28</v>
      </c>
      <c r="J244">
        <v>50</v>
      </c>
      <c r="K244" t="str">
        <f t="shared" si="39"/>
        <v>Below 50,000</v>
      </c>
      <c r="L244" s="4" t="str" cm="1">
        <f t="array" ref="L244">_xlfn.IFS(J244&gt;=50,"Excellent",AND(J244&gt;=40,J244&lt;=49),"good",AND(J244&gt;=30,J244&lt;=39),"Average",J244&lt;30,"Poor")</f>
        <v>Excellent</v>
      </c>
      <c r="M244" s="4" t="str">
        <f t="shared" si="40"/>
        <v>False</v>
      </c>
      <c r="N244" s="4" t="str">
        <f t="shared" si="41"/>
        <v>False</v>
      </c>
      <c r="O244" s="4" t="str">
        <f t="shared" si="42"/>
        <v>Not From Marketing Department</v>
      </c>
      <c r="P244" s="4">
        <f>SUMIF(E244:$E$1001,"Sales",$F:$F)</f>
        <v>7220312</v>
      </c>
      <c r="Q244" s="4">
        <f t="shared" si="43"/>
        <v>7532860</v>
      </c>
      <c r="R244" s="4">
        <f t="shared" si="44"/>
        <v>180</v>
      </c>
      <c r="S244" s="4">
        <f t="shared" si="45"/>
        <v>97</v>
      </c>
      <c r="T244" s="4">
        <f t="shared" si="46"/>
        <v>55350.020304568527</v>
      </c>
      <c r="U244" s="4">
        <f t="shared" si="47"/>
        <v>25843.824817518249</v>
      </c>
      <c r="V244" s="4">
        <f t="shared" si="48"/>
        <v>79673</v>
      </c>
      <c r="W244" s="4">
        <f t="shared" si="49"/>
        <v>20</v>
      </c>
      <c r="X244" s="4">
        <f t="shared" si="50"/>
        <v>30825</v>
      </c>
      <c r="Y244" t="e" cm="1" vm="2">
        <f t="array" aca="1" ref="Y244" ca="1">HLOOKUP(E244+E244:E1243,F244,0)</f>
        <v>#VALUE!</v>
      </c>
      <c r="Z244" s="4">
        <f t="shared" si="51"/>
        <v>30825</v>
      </c>
    </row>
    <row r="245" spans="1:26" x14ac:dyDescent="0.3">
      <c r="A245" s="4">
        <v>1</v>
      </c>
      <c r="B245" t="s">
        <v>261</v>
      </c>
      <c r="C245">
        <v>49</v>
      </c>
      <c r="D245" t="s">
        <v>15</v>
      </c>
      <c r="E245" t="s">
        <v>16</v>
      </c>
      <c r="F245">
        <v>59967</v>
      </c>
      <c r="G245" s="2">
        <v>43526</v>
      </c>
      <c r="H245">
        <v>30665</v>
      </c>
      <c r="I245" t="s">
        <v>13</v>
      </c>
      <c r="J245">
        <v>23</v>
      </c>
      <c r="K245" t="str">
        <f t="shared" si="39"/>
        <v>Above 50,000</v>
      </c>
      <c r="L245" s="4" t="str" cm="1">
        <f t="array" ref="L245">_xlfn.IFS(J245&gt;=50,"Excellent",AND(J245&gt;=40,J245&lt;=49),"good",AND(J245&gt;=30,J245&lt;=39),"Average",J245&lt;30,"Poor")</f>
        <v>Poor</v>
      </c>
      <c r="M245" s="4" t="str">
        <f t="shared" si="40"/>
        <v>True</v>
      </c>
      <c r="N245" s="4" t="str">
        <f t="shared" si="41"/>
        <v>False</v>
      </c>
      <c r="O245" s="4" t="str">
        <f t="shared" si="42"/>
        <v>Not From Marketing Department</v>
      </c>
      <c r="P245" s="4">
        <f>SUMIF(E245:$E$1001,"Sales",$F:$F)</f>
        <v>7107746</v>
      </c>
      <c r="Q245" s="4">
        <f t="shared" si="43"/>
        <v>7532860</v>
      </c>
      <c r="R245" s="4">
        <f t="shared" si="44"/>
        <v>180</v>
      </c>
      <c r="S245" s="4">
        <f t="shared" si="45"/>
        <v>97</v>
      </c>
      <c r="T245" s="4">
        <f t="shared" si="46"/>
        <v>55350.020304568527</v>
      </c>
      <c r="U245" s="4">
        <f t="shared" si="47"/>
        <v>25843.824817518249</v>
      </c>
      <c r="V245" s="4">
        <f t="shared" si="48"/>
        <v>79673</v>
      </c>
      <c r="W245" s="4">
        <f t="shared" si="49"/>
        <v>20</v>
      </c>
      <c r="X245" s="4">
        <f t="shared" si="50"/>
        <v>59967</v>
      </c>
      <c r="Y245" t="e" cm="1" vm="2">
        <f t="array" aca="1" ref="Y245" ca="1">HLOOKUP(E245+E245:E1244,F245,0)</f>
        <v>#VALUE!</v>
      </c>
      <c r="Z245" s="4">
        <f t="shared" si="51"/>
        <v>59967</v>
      </c>
    </row>
    <row r="246" spans="1:26" x14ac:dyDescent="0.3">
      <c r="A246" s="4">
        <v>1</v>
      </c>
      <c r="B246" t="s">
        <v>262</v>
      </c>
      <c r="C246">
        <v>38</v>
      </c>
      <c r="D246" t="s">
        <v>15</v>
      </c>
      <c r="E246" t="s">
        <v>12</v>
      </c>
      <c r="F246">
        <v>33489</v>
      </c>
      <c r="G246" s="2">
        <v>43527</v>
      </c>
      <c r="H246">
        <v>26602</v>
      </c>
      <c r="I246" t="s">
        <v>28</v>
      </c>
      <c r="J246">
        <v>57</v>
      </c>
      <c r="K246" t="str">
        <f t="shared" si="39"/>
        <v>Below 50,000</v>
      </c>
      <c r="L246" s="4" t="str" cm="1">
        <f t="array" ref="L246">_xlfn.IFS(J246&gt;=50,"Excellent",AND(J246&gt;=40,J246&lt;=49),"good",AND(J246&gt;=30,J246&lt;=39),"Average",J246&lt;30,"Poor")</f>
        <v>Excellent</v>
      </c>
      <c r="M246" s="4" t="str">
        <f t="shared" si="40"/>
        <v>False</v>
      </c>
      <c r="N246" s="4" t="str">
        <f t="shared" si="41"/>
        <v>False</v>
      </c>
      <c r="O246" s="4" t="str">
        <f t="shared" si="42"/>
        <v xml:space="preserve"> from Marketing Department</v>
      </c>
      <c r="P246" s="4">
        <f>SUMIF(E246:$E$1001,"Sales",$F:$F)</f>
        <v>7372634</v>
      </c>
      <c r="Q246" s="4">
        <f t="shared" si="43"/>
        <v>7532860</v>
      </c>
      <c r="R246" s="4">
        <f t="shared" si="44"/>
        <v>180</v>
      </c>
      <c r="S246" s="4">
        <f t="shared" si="45"/>
        <v>97</v>
      </c>
      <c r="T246" s="4">
        <f t="shared" si="46"/>
        <v>55350.020304568527</v>
      </c>
      <c r="U246" s="4">
        <f t="shared" si="47"/>
        <v>25843.824817518249</v>
      </c>
      <c r="V246" s="4">
        <f t="shared" si="48"/>
        <v>79673</v>
      </c>
      <c r="W246" s="4">
        <f t="shared" si="49"/>
        <v>20</v>
      </c>
      <c r="X246" s="4">
        <f t="shared" si="50"/>
        <v>33489</v>
      </c>
      <c r="Y246" t="e" cm="1" vm="2">
        <f t="array" aca="1" ref="Y246" ca="1">HLOOKUP(E246+E246:E1245,F246,0)</f>
        <v>#VALUE!</v>
      </c>
      <c r="Z246" s="4">
        <f t="shared" si="51"/>
        <v>33489</v>
      </c>
    </row>
    <row r="247" spans="1:26" x14ac:dyDescent="0.3">
      <c r="A247" s="4">
        <v>1</v>
      </c>
      <c r="B247" t="s">
        <v>263</v>
      </c>
      <c r="C247">
        <v>20</v>
      </c>
      <c r="D247" t="s">
        <v>15</v>
      </c>
      <c r="E247" t="s">
        <v>27</v>
      </c>
      <c r="F247">
        <v>40658</v>
      </c>
      <c r="G247" s="2">
        <v>43528</v>
      </c>
      <c r="H247">
        <v>31537</v>
      </c>
      <c r="I247" t="s">
        <v>13</v>
      </c>
      <c r="J247">
        <v>52</v>
      </c>
      <c r="K247" t="str">
        <f t="shared" si="39"/>
        <v>Below 50,000</v>
      </c>
      <c r="L247" s="4" t="str" cm="1">
        <f t="array" ref="L247">_xlfn.IFS(J247&gt;=50,"Excellent",AND(J247&gt;=40,J247&lt;=49),"good",AND(J247&gt;=30,J247&lt;=39),"Average",J247&lt;30,"Poor")</f>
        <v>Excellent</v>
      </c>
      <c r="M247" s="4" t="str">
        <f t="shared" si="40"/>
        <v>True</v>
      </c>
      <c r="N247" s="4" t="str">
        <f t="shared" si="41"/>
        <v>True</v>
      </c>
      <c r="O247" s="4" t="str">
        <f t="shared" si="42"/>
        <v>Not From Marketing Department</v>
      </c>
      <c r="P247" s="4">
        <f>SUMIF(E247:$E$1001,"Sales",$F:$F)</f>
        <v>7377015</v>
      </c>
      <c r="Q247" s="4">
        <f t="shared" si="43"/>
        <v>7532860</v>
      </c>
      <c r="R247" s="4">
        <f t="shared" si="44"/>
        <v>180</v>
      </c>
      <c r="S247" s="4">
        <f t="shared" si="45"/>
        <v>97</v>
      </c>
      <c r="T247" s="4">
        <f t="shared" si="46"/>
        <v>55350.020304568527</v>
      </c>
      <c r="U247" s="4">
        <f t="shared" si="47"/>
        <v>25843.824817518249</v>
      </c>
      <c r="V247" s="4">
        <f t="shared" si="48"/>
        <v>79673</v>
      </c>
      <c r="W247" s="4">
        <f t="shared" si="49"/>
        <v>20</v>
      </c>
      <c r="X247" s="4">
        <f t="shared" si="50"/>
        <v>40658</v>
      </c>
      <c r="Y247" t="e" cm="1" vm="2">
        <f t="array" aca="1" ref="Y247" ca="1">HLOOKUP(E247+E247:E1246,F247,0)</f>
        <v>#VALUE!</v>
      </c>
      <c r="Z247" s="4">
        <f t="shared" si="51"/>
        <v>40658</v>
      </c>
    </row>
    <row r="248" spans="1:26" x14ac:dyDescent="0.3">
      <c r="A248" s="4">
        <v>1</v>
      </c>
      <c r="B248" t="s">
        <v>264</v>
      </c>
      <c r="C248">
        <v>52</v>
      </c>
      <c r="D248" t="s">
        <v>11</v>
      </c>
      <c r="E248" t="s">
        <v>7</v>
      </c>
      <c r="F248">
        <v>30084</v>
      </c>
      <c r="G248" s="2">
        <v>43529</v>
      </c>
      <c r="H248">
        <v>19972</v>
      </c>
      <c r="I248" t="s">
        <v>18</v>
      </c>
      <c r="J248">
        <v>50</v>
      </c>
      <c r="K248" t="str">
        <f t="shared" si="39"/>
        <v>Below 50,000</v>
      </c>
      <c r="L248" s="4" t="str" cm="1">
        <f t="array" ref="L248">_xlfn.IFS(J248&gt;=50,"Excellent",AND(J248&gt;=40,J248&lt;=49),"good",AND(J248&gt;=30,J248&lt;=39),"Average",J248&lt;30,"Poor")</f>
        <v>Excellent</v>
      </c>
      <c r="M248" s="4" t="str">
        <f t="shared" si="40"/>
        <v>False</v>
      </c>
      <c r="N248" s="4" t="str">
        <f t="shared" si="41"/>
        <v>False</v>
      </c>
      <c r="O248" s="4" t="str">
        <f t="shared" si="42"/>
        <v>Not From Marketing Department</v>
      </c>
      <c r="P248" s="4">
        <f>SUMIF(E248:$E$1001,"Sales",$F:$F)</f>
        <v>7368439</v>
      </c>
      <c r="Q248" s="4">
        <f t="shared" si="43"/>
        <v>7532860</v>
      </c>
      <c r="R248" s="4">
        <f t="shared" si="44"/>
        <v>180</v>
      </c>
      <c r="S248" s="4">
        <f t="shared" si="45"/>
        <v>97</v>
      </c>
      <c r="T248" s="4">
        <f t="shared" si="46"/>
        <v>55350.020304568527</v>
      </c>
      <c r="U248" s="4">
        <f t="shared" si="47"/>
        <v>25843.824817518249</v>
      </c>
      <c r="V248" s="4">
        <f t="shared" si="48"/>
        <v>79673</v>
      </c>
      <c r="W248" s="4">
        <f t="shared" si="49"/>
        <v>20</v>
      </c>
      <c r="X248" s="4">
        <f t="shared" si="50"/>
        <v>30084</v>
      </c>
      <c r="Y248" t="e" cm="1" vm="2">
        <f t="array" aca="1" ref="Y248" ca="1">HLOOKUP(E248+E248:E1247,F248,0)</f>
        <v>#VALUE!</v>
      </c>
      <c r="Z248" s="4">
        <f t="shared" si="51"/>
        <v>30084</v>
      </c>
    </row>
    <row r="249" spans="1:26" x14ac:dyDescent="0.3">
      <c r="A249" s="4">
        <v>1</v>
      </c>
      <c r="B249" t="s">
        <v>265</v>
      </c>
      <c r="C249">
        <v>52</v>
      </c>
      <c r="D249" t="s">
        <v>15</v>
      </c>
      <c r="E249" t="s">
        <v>12</v>
      </c>
      <c r="F249">
        <v>75176</v>
      </c>
      <c r="G249" s="2">
        <v>43530</v>
      </c>
      <c r="H249">
        <v>15492</v>
      </c>
      <c r="I249" t="s">
        <v>18</v>
      </c>
      <c r="J249">
        <v>37</v>
      </c>
      <c r="K249" t="str">
        <f t="shared" si="39"/>
        <v>Above 50,000</v>
      </c>
      <c r="L249" s="4" t="str" cm="1">
        <f t="array" ref="L249">_xlfn.IFS(J249&gt;=50,"Excellent",AND(J249&gt;=40,J249&lt;=49),"good",AND(J249&gt;=30,J249&lt;=39),"Average",J249&lt;30,"Poor")</f>
        <v>Average</v>
      </c>
      <c r="M249" s="4" t="str">
        <f t="shared" si="40"/>
        <v>False</v>
      </c>
      <c r="N249" s="4" t="str">
        <f t="shared" si="41"/>
        <v>True</v>
      </c>
      <c r="O249" s="4" t="str">
        <f t="shared" si="42"/>
        <v xml:space="preserve"> from Marketing Department</v>
      </c>
      <c r="P249" s="4">
        <f>SUMIF(E249:$E$1001,"Sales",$F:$F)</f>
        <v>7153631</v>
      </c>
      <c r="Q249" s="4">
        <f t="shared" si="43"/>
        <v>7532860</v>
      </c>
      <c r="R249" s="4">
        <f t="shared" si="44"/>
        <v>180</v>
      </c>
      <c r="S249" s="4">
        <f t="shared" si="45"/>
        <v>97</v>
      </c>
      <c r="T249" s="4">
        <f t="shared" si="46"/>
        <v>55350.020304568527</v>
      </c>
      <c r="U249" s="4">
        <f t="shared" si="47"/>
        <v>25843.824817518249</v>
      </c>
      <c r="V249" s="4">
        <f t="shared" si="48"/>
        <v>79673</v>
      </c>
      <c r="W249" s="4">
        <f t="shared" si="49"/>
        <v>20</v>
      </c>
      <c r="X249" s="4">
        <f t="shared" si="50"/>
        <v>75176</v>
      </c>
      <c r="Y249" t="e" cm="1" vm="2">
        <f t="array" aca="1" ref="Y249" ca="1">HLOOKUP(E249+E249:E1248,F249,0)</f>
        <v>#VALUE!</v>
      </c>
      <c r="Z249" s="4">
        <f t="shared" si="51"/>
        <v>75176</v>
      </c>
    </row>
    <row r="250" spans="1:26" x14ac:dyDescent="0.3">
      <c r="A250" s="4">
        <v>1</v>
      </c>
      <c r="B250" t="s">
        <v>266</v>
      </c>
      <c r="C250">
        <v>25</v>
      </c>
      <c r="D250" t="s">
        <v>15</v>
      </c>
      <c r="E250" t="s">
        <v>12</v>
      </c>
      <c r="F250">
        <v>79270</v>
      </c>
      <c r="G250" s="2">
        <v>43531</v>
      </c>
      <c r="H250">
        <v>36772</v>
      </c>
      <c r="I250" t="s">
        <v>20</v>
      </c>
      <c r="J250">
        <v>47</v>
      </c>
      <c r="K250" t="str">
        <f t="shared" si="39"/>
        <v>Above 50,000</v>
      </c>
      <c r="L250" s="4" t="str" cm="1">
        <f t="array" ref="L250">_xlfn.IFS(J250&gt;=50,"Excellent",AND(J250&gt;=40,J250&lt;=49),"good",AND(J250&gt;=30,J250&lt;=39),"Average",J250&lt;30,"Poor")</f>
        <v>good</v>
      </c>
      <c r="M250" s="4" t="str">
        <f t="shared" si="40"/>
        <v>False</v>
      </c>
      <c r="N250" s="4" t="str">
        <f t="shared" si="41"/>
        <v>True</v>
      </c>
      <c r="O250" s="4" t="str">
        <f t="shared" si="42"/>
        <v xml:space="preserve"> from Marketing Department</v>
      </c>
      <c r="P250" s="4">
        <f>SUMIF(E250:$E$1001,"Sales",$F:$F)</f>
        <v>7029975</v>
      </c>
      <c r="Q250" s="4">
        <f t="shared" si="43"/>
        <v>7532860</v>
      </c>
      <c r="R250" s="4">
        <f t="shared" si="44"/>
        <v>180</v>
      </c>
      <c r="S250" s="4">
        <f t="shared" si="45"/>
        <v>97</v>
      </c>
      <c r="T250" s="4">
        <f t="shared" si="46"/>
        <v>55350.020304568527</v>
      </c>
      <c r="U250" s="4">
        <f t="shared" si="47"/>
        <v>25843.824817518249</v>
      </c>
      <c r="V250" s="4">
        <f t="shared" si="48"/>
        <v>79673</v>
      </c>
      <c r="W250" s="4">
        <f t="shared" si="49"/>
        <v>20</v>
      </c>
      <c r="X250" s="4">
        <f t="shared" si="50"/>
        <v>79270</v>
      </c>
      <c r="Y250" t="e" cm="1" vm="2">
        <f t="array" aca="1" ref="Y250" ca="1">HLOOKUP(E250+E250:E1249,F250,0)</f>
        <v>#VALUE!</v>
      </c>
      <c r="Z250" s="4">
        <f t="shared" si="51"/>
        <v>79270</v>
      </c>
    </row>
    <row r="251" spans="1:26" x14ac:dyDescent="0.3">
      <c r="A251" s="4">
        <v>1</v>
      </c>
      <c r="B251" t="s">
        <v>267</v>
      </c>
      <c r="C251">
        <v>32</v>
      </c>
      <c r="D251" t="s">
        <v>15</v>
      </c>
      <c r="E251" t="s">
        <v>22</v>
      </c>
      <c r="F251">
        <v>69942</v>
      </c>
      <c r="G251" s="2">
        <v>43532</v>
      </c>
      <c r="H251">
        <v>27596</v>
      </c>
      <c r="I251" t="s">
        <v>28</v>
      </c>
      <c r="J251">
        <v>56</v>
      </c>
      <c r="K251" t="str">
        <f t="shared" si="39"/>
        <v>Above 50,000</v>
      </c>
      <c r="L251" s="4" t="str" cm="1">
        <f t="array" ref="L251">_xlfn.IFS(J251&gt;=50,"Excellent",AND(J251&gt;=40,J251&lt;=49),"good",AND(J251&gt;=30,J251&lt;=39),"Average",J251&lt;30,"Poor")</f>
        <v>Excellent</v>
      </c>
      <c r="M251" s="4" t="str">
        <f t="shared" si="40"/>
        <v>False</v>
      </c>
      <c r="N251" s="4" t="str">
        <f t="shared" si="41"/>
        <v>True</v>
      </c>
      <c r="O251" s="4" t="str">
        <f t="shared" si="42"/>
        <v>Not From Marketing Department</v>
      </c>
      <c r="P251" s="4">
        <f>SUMIF(E251:$E$1001,"Sales",$F:$F)</f>
        <v>7339842</v>
      </c>
      <c r="Q251" s="4">
        <f t="shared" si="43"/>
        <v>7532860</v>
      </c>
      <c r="R251" s="4">
        <f t="shared" si="44"/>
        <v>180</v>
      </c>
      <c r="S251" s="4">
        <f t="shared" si="45"/>
        <v>97</v>
      </c>
      <c r="T251" s="4">
        <f t="shared" si="46"/>
        <v>55350.020304568527</v>
      </c>
      <c r="U251" s="4">
        <f t="shared" si="47"/>
        <v>25843.824817518249</v>
      </c>
      <c r="V251" s="4">
        <f t="shared" si="48"/>
        <v>79673</v>
      </c>
      <c r="W251" s="4">
        <f t="shared" si="49"/>
        <v>20</v>
      </c>
      <c r="X251" s="4">
        <f t="shared" si="50"/>
        <v>69942</v>
      </c>
      <c r="Y251" t="e" cm="1" vm="2">
        <f t="array" aca="1" ref="Y251" ca="1">HLOOKUP(E251+E251:E1250,F251,0)</f>
        <v>#VALUE!</v>
      </c>
      <c r="Z251" s="4">
        <f t="shared" si="51"/>
        <v>69942</v>
      </c>
    </row>
    <row r="252" spans="1:26" x14ac:dyDescent="0.3">
      <c r="A252" s="4">
        <v>1</v>
      </c>
      <c r="B252" t="s">
        <v>268</v>
      </c>
      <c r="C252">
        <v>47</v>
      </c>
      <c r="D252" t="s">
        <v>11</v>
      </c>
      <c r="E252" t="s">
        <v>16</v>
      </c>
      <c r="F252">
        <v>39226</v>
      </c>
      <c r="G252" s="2">
        <v>43533</v>
      </c>
      <c r="H252">
        <v>36186</v>
      </c>
      <c r="I252" t="s">
        <v>18</v>
      </c>
      <c r="J252">
        <v>42</v>
      </c>
      <c r="K252" t="str">
        <f t="shared" si="39"/>
        <v>Below 50,000</v>
      </c>
      <c r="L252" s="4" t="str" cm="1">
        <f t="array" ref="L252">_xlfn.IFS(J252&gt;=50,"Excellent",AND(J252&gt;=40,J252&lt;=49),"good",AND(J252&gt;=30,J252&lt;=39),"Average",J252&lt;30,"Poor")</f>
        <v>good</v>
      </c>
      <c r="M252" s="4" t="str">
        <f t="shared" si="40"/>
        <v>False</v>
      </c>
      <c r="N252" s="4" t="str">
        <f t="shared" si="41"/>
        <v>False</v>
      </c>
      <c r="O252" s="4" t="str">
        <f t="shared" si="42"/>
        <v>Not From Marketing Department</v>
      </c>
      <c r="P252" s="4">
        <f>SUMIF(E252:$E$1001,"Sales",$F:$F)</f>
        <v>7416320</v>
      </c>
      <c r="Q252" s="4">
        <f t="shared" si="43"/>
        <v>7532860</v>
      </c>
      <c r="R252" s="4">
        <f t="shared" si="44"/>
        <v>180</v>
      </c>
      <c r="S252" s="4">
        <f t="shared" si="45"/>
        <v>97</v>
      </c>
      <c r="T252" s="4">
        <f t="shared" si="46"/>
        <v>55350.020304568527</v>
      </c>
      <c r="U252" s="4">
        <f t="shared" si="47"/>
        <v>25843.824817518249</v>
      </c>
      <c r="V252" s="4">
        <f t="shared" si="48"/>
        <v>79673</v>
      </c>
      <c r="W252" s="4">
        <f t="shared" si="49"/>
        <v>20</v>
      </c>
      <c r="X252" s="4">
        <f t="shared" si="50"/>
        <v>39226</v>
      </c>
      <c r="Y252" t="e" cm="1" vm="2">
        <f t="array" aca="1" ref="Y252" ca="1">HLOOKUP(E252+E252:E1251,F252,0)</f>
        <v>#VALUE!</v>
      </c>
      <c r="Z252" s="4">
        <f t="shared" si="51"/>
        <v>39226</v>
      </c>
    </row>
    <row r="253" spans="1:26" x14ac:dyDescent="0.3">
      <c r="A253" s="4">
        <v>1</v>
      </c>
      <c r="B253" t="s">
        <v>269</v>
      </c>
      <c r="C253">
        <v>33</v>
      </c>
      <c r="D253" t="s">
        <v>11</v>
      </c>
      <c r="E253" t="s">
        <v>22</v>
      </c>
      <c r="F253">
        <v>43232</v>
      </c>
      <c r="G253" s="2">
        <v>43534</v>
      </c>
      <c r="H253">
        <v>10355</v>
      </c>
      <c r="I253" t="s">
        <v>20</v>
      </c>
      <c r="J253">
        <v>31</v>
      </c>
      <c r="K253" t="str">
        <f t="shared" si="39"/>
        <v>Below 50,000</v>
      </c>
      <c r="L253" s="4" t="str" cm="1">
        <f t="array" ref="L253">_xlfn.IFS(J253&gt;=50,"Excellent",AND(J253&gt;=40,J253&lt;=49),"good",AND(J253&gt;=30,J253&lt;=39),"Average",J253&lt;30,"Poor")</f>
        <v>Average</v>
      </c>
      <c r="M253" s="4" t="str">
        <f t="shared" si="40"/>
        <v>False</v>
      </c>
      <c r="N253" s="4" t="str">
        <f t="shared" si="41"/>
        <v>False</v>
      </c>
      <c r="O253" s="4" t="str">
        <f t="shared" si="42"/>
        <v>Not From Marketing Department</v>
      </c>
      <c r="P253" s="4">
        <f>SUMIF(E253:$E$1001,"Sales",$F:$F)</f>
        <v>7326542</v>
      </c>
      <c r="Q253" s="4">
        <f t="shared" si="43"/>
        <v>7532860</v>
      </c>
      <c r="R253" s="4">
        <f t="shared" si="44"/>
        <v>180</v>
      </c>
      <c r="S253" s="4">
        <f t="shared" si="45"/>
        <v>97</v>
      </c>
      <c r="T253" s="4">
        <f t="shared" si="46"/>
        <v>55350.020304568527</v>
      </c>
      <c r="U253" s="4">
        <f t="shared" si="47"/>
        <v>25843.824817518249</v>
      </c>
      <c r="V253" s="4">
        <f t="shared" si="48"/>
        <v>79673</v>
      </c>
      <c r="W253" s="4">
        <f t="shared" si="49"/>
        <v>20</v>
      </c>
      <c r="X253" s="4">
        <f t="shared" si="50"/>
        <v>43232</v>
      </c>
      <c r="Y253" t="e" cm="1" vm="2">
        <f t="array" aca="1" ref="Y253" ca="1">HLOOKUP(E253+E253:E1252,F253,0)</f>
        <v>#VALUE!</v>
      </c>
      <c r="Z253" s="4">
        <f t="shared" si="51"/>
        <v>43232</v>
      </c>
    </row>
    <row r="254" spans="1:26" x14ac:dyDescent="0.3">
      <c r="A254" s="4">
        <v>1</v>
      </c>
      <c r="B254" t="s">
        <v>270</v>
      </c>
      <c r="C254">
        <v>48</v>
      </c>
      <c r="D254" t="s">
        <v>15</v>
      </c>
      <c r="E254" t="s">
        <v>12</v>
      </c>
      <c r="F254">
        <v>59896</v>
      </c>
      <c r="G254" s="2">
        <v>43535</v>
      </c>
      <c r="H254">
        <v>28110</v>
      </c>
      <c r="I254" t="s">
        <v>20</v>
      </c>
      <c r="J254">
        <v>34</v>
      </c>
      <c r="K254" t="str">
        <f t="shared" si="39"/>
        <v>Above 50,000</v>
      </c>
      <c r="L254" s="4" t="str" cm="1">
        <f t="array" ref="L254">_xlfn.IFS(J254&gt;=50,"Excellent",AND(J254&gt;=40,J254&lt;=49),"good",AND(J254&gt;=30,J254&lt;=39),"Average",J254&lt;30,"Poor")</f>
        <v>Average</v>
      </c>
      <c r="M254" s="4" t="str">
        <f t="shared" si="40"/>
        <v>False</v>
      </c>
      <c r="N254" s="4" t="str">
        <f t="shared" si="41"/>
        <v>False</v>
      </c>
      <c r="O254" s="4" t="str">
        <f t="shared" si="42"/>
        <v xml:space="preserve"> from Marketing Department</v>
      </c>
      <c r="P254" s="4">
        <f>SUMIF(E254:$E$1001,"Sales",$F:$F)</f>
        <v>7103023</v>
      </c>
      <c r="Q254" s="4">
        <f t="shared" si="43"/>
        <v>7532860</v>
      </c>
      <c r="R254" s="4">
        <f t="shared" si="44"/>
        <v>180</v>
      </c>
      <c r="S254" s="4">
        <f t="shared" si="45"/>
        <v>97</v>
      </c>
      <c r="T254" s="4">
        <f t="shared" si="46"/>
        <v>55350.020304568527</v>
      </c>
      <c r="U254" s="4">
        <f t="shared" si="47"/>
        <v>25843.824817518249</v>
      </c>
      <c r="V254" s="4">
        <f t="shared" si="48"/>
        <v>79673</v>
      </c>
      <c r="W254" s="4">
        <f t="shared" si="49"/>
        <v>20</v>
      </c>
      <c r="X254" s="4">
        <f t="shared" si="50"/>
        <v>59896</v>
      </c>
      <c r="Y254" t="e" cm="1" vm="2">
        <f t="array" aca="1" ref="Y254" ca="1">HLOOKUP(E254+E254:E1253,F254,0)</f>
        <v>#VALUE!</v>
      </c>
      <c r="Z254" s="4">
        <f t="shared" si="51"/>
        <v>59896</v>
      </c>
    </row>
    <row r="255" spans="1:26" x14ac:dyDescent="0.3">
      <c r="A255" s="4">
        <v>1</v>
      </c>
      <c r="B255" t="s">
        <v>271</v>
      </c>
      <c r="C255">
        <v>26</v>
      </c>
      <c r="D255" t="s">
        <v>11</v>
      </c>
      <c r="E255" t="s">
        <v>7</v>
      </c>
      <c r="F255">
        <v>79820</v>
      </c>
      <c r="G255" s="2">
        <v>43536</v>
      </c>
      <c r="H255">
        <v>31367</v>
      </c>
      <c r="I255" t="s">
        <v>28</v>
      </c>
      <c r="J255">
        <v>44</v>
      </c>
      <c r="K255" t="str">
        <f t="shared" si="39"/>
        <v>Above 50,000</v>
      </c>
      <c r="L255" s="4" t="str" cm="1">
        <f t="array" ref="L255">_xlfn.IFS(J255&gt;=50,"Excellent",AND(J255&gt;=40,J255&lt;=49),"good",AND(J255&gt;=30,J255&lt;=39),"Average",J255&lt;30,"Poor")</f>
        <v>good</v>
      </c>
      <c r="M255" s="4" t="str">
        <f t="shared" si="40"/>
        <v>False</v>
      </c>
      <c r="N255" s="4" t="str">
        <f t="shared" si="41"/>
        <v>True</v>
      </c>
      <c r="O255" s="4" t="str">
        <f t="shared" si="42"/>
        <v>Not From Marketing Department</v>
      </c>
      <c r="P255" s="4">
        <f>SUMIF(E255:$E$1001,"Sales",$F:$F)</f>
        <v>7451103</v>
      </c>
      <c r="Q255" s="4">
        <f t="shared" si="43"/>
        <v>7532860</v>
      </c>
      <c r="R255" s="4">
        <f t="shared" si="44"/>
        <v>180</v>
      </c>
      <c r="S255" s="4">
        <f t="shared" si="45"/>
        <v>97</v>
      </c>
      <c r="T255" s="4">
        <f t="shared" si="46"/>
        <v>55350.020304568527</v>
      </c>
      <c r="U255" s="4">
        <f t="shared" si="47"/>
        <v>25843.824817518249</v>
      </c>
      <c r="V255" s="4">
        <f t="shared" si="48"/>
        <v>79673</v>
      </c>
      <c r="W255" s="4">
        <f t="shared" si="49"/>
        <v>20</v>
      </c>
      <c r="X255" s="4">
        <f t="shared" si="50"/>
        <v>79820</v>
      </c>
      <c r="Y255" t="e" cm="1" vm="2">
        <f t="array" aca="1" ref="Y255" ca="1">HLOOKUP(E255+E255:E1254,F255,0)</f>
        <v>#VALUE!</v>
      </c>
      <c r="Z255" s="4">
        <f t="shared" si="51"/>
        <v>79820</v>
      </c>
    </row>
    <row r="256" spans="1:26" x14ac:dyDescent="0.3">
      <c r="A256" s="4">
        <v>1</v>
      </c>
      <c r="B256" t="s">
        <v>272</v>
      </c>
      <c r="C256">
        <v>34</v>
      </c>
      <c r="D256" t="s">
        <v>15</v>
      </c>
      <c r="E256" t="s">
        <v>7</v>
      </c>
      <c r="F256">
        <v>38345</v>
      </c>
      <c r="G256" s="2">
        <v>43537</v>
      </c>
      <c r="H256">
        <v>18253</v>
      </c>
      <c r="I256" t="s">
        <v>20</v>
      </c>
      <c r="J256">
        <v>20</v>
      </c>
      <c r="K256" t="str">
        <f t="shared" si="39"/>
        <v>Below 50,000</v>
      </c>
      <c r="L256" s="4" t="str" cm="1">
        <f t="array" ref="L256">_xlfn.IFS(J256&gt;=50,"Excellent",AND(J256&gt;=40,J256&lt;=49),"good",AND(J256&gt;=30,J256&lt;=39),"Average",J256&lt;30,"Poor")</f>
        <v>Poor</v>
      </c>
      <c r="M256" s="4" t="str">
        <f t="shared" si="40"/>
        <v>False</v>
      </c>
      <c r="N256" s="4" t="str">
        <f t="shared" si="41"/>
        <v>False</v>
      </c>
      <c r="O256" s="4" t="str">
        <f t="shared" si="42"/>
        <v>Not From Marketing Department</v>
      </c>
      <c r="P256" s="4">
        <f>SUMIF(E256:$E$1001,"Sales",$F:$F)</f>
        <v>7225293</v>
      </c>
      <c r="Q256" s="4">
        <f t="shared" si="43"/>
        <v>7532860</v>
      </c>
      <c r="R256" s="4">
        <f t="shared" si="44"/>
        <v>180</v>
      </c>
      <c r="S256" s="4">
        <f t="shared" si="45"/>
        <v>97</v>
      </c>
      <c r="T256" s="4">
        <f t="shared" si="46"/>
        <v>55350.020304568527</v>
      </c>
      <c r="U256" s="4">
        <f t="shared" si="47"/>
        <v>25843.824817518249</v>
      </c>
      <c r="V256" s="4">
        <f t="shared" si="48"/>
        <v>79673</v>
      </c>
      <c r="W256" s="4">
        <f t="shared" si="49"/>
        <v>20</v>
      </c>
      <c r="X256" s="4">
        <f t="shared" si="50"/>
        <v>38345</v>
      </c>
      <c r="Y256" t="e" cm="1" vm="2">
        <f t="array" aca="1" ref="Y256" ca="1">HLOOKUP(E256+E256:E1255,F256,0)</f>
        <v>#VALUE!</v>
      </c>
      <c r="Z256" s="4">
        <f t="shared" si="51"/>
        <v>38345</v>
      </c>
    </row>
    <row r="257" spans="1:26" x14ac:dyDescent="0.3">
      <c r="A257" s="4">
        <v>1</v>
      </c>
      <c r="B257" t="s">
        <v>273</v>
      </c>
      <c r="C257">
        <v>40</v>
      </c>
      <c r="D257" t="s">
        <v>15</v>
      </c>
      <c r="E257" t="s">
        <v>7</v>
      </c>
      <c r="F257">
        <v>35825</v>
      </c>
      <c r="G257" s="2">
        <v>43538</v>
      </c>
      <c r="H257">
        <v>23122</v>
      </c>
      <c r="I257" t="s">
        <v>28</v>
      </c>
      <c r="J257">
        <v>43</v>
      </c>
      <c r="K257" t="str">
        <f t="shared" si="39"/>
        <v>Below 50,000</v>
      </c>
      <c r="L257" s="4" t="str" cm="1">
        <f t="array" ref="L257">_xlfn.IFS(J257&gt;=50,"Excellent",AND(J257&gt;=40,J257&lt;=49),"good",AND(J257&gt;=30,J257&lt;=39),"Average",J257&lt;30,"Poor")</f>
        <v>good</v>
      </c>
      <c r="M257" s="4" t="str">
        <f t="shared" si="40"/>
        <v>False</v>
      </c>
      <c r="N257" s="4" t="str">
        <f t="shared" si="41"/>
        <v>False</v>
      </c>
      <c r="O257" s="4" t="str">
        <f t="shared" si="42"/>
        <v>Not From Marketing Department</v>
      </c>
      <c r="P257" s="4">
        <f>SUMIF(E257:$E$1001,"Sales",$F:$F)</f>
        <v>6988611</v>
      </c>
      <c r="Q257" s="4">
        <f t="shared" si="43"/>
        <v>7532860</v>
      </c>
      <c r="R257" s="4">
        <f t="shared" si="44"/>
        <v>180</v>
      </c>
      <c r="S257" s="4">
        <f t="shared" si="45"/>
        <v>97</v>
      </c>
      <c r="T257" s="4">
        <f t="shared" si="46"/>
        <v>55350.020304568527</v>
      </c>
      <c r="U257" s="4">
        <f t="shared" si="47"/>
        <v>25843.824817518249</v>
      </c>
      <c r="V257" s="4">
        <f t="shared" si="48"/>
        <v>79673</v>
      </c>
      <c r="W257" s="4">
        <f t="shared" si="49"/>
        <v>20</v>
      </c>
      <c r="X257" s="4">
        <f t="shared" si="50"/>
        <v>35825</v>
      </c>
      <c r="Y257" t="e" cm="1" vm="2">
        <f t="array" aca="1" ref="Y257" ca="1">HLOOKUP(E257+E257:E1256,F257,0)</f>
        <v>#VALUE!</v>
      </c>
      <c r="Z257" s="4">
        <f t="shared" si="51"/>
        <v>35825</v>
      </c>
    </row>
    <row r="258" spans="1:26" x14ac:dyDescent="0.3">
      <c r="A258" s="4">
        <v>1</v>
      </c>
      <c r="B258" t="s">
        <v>274</v>
      </c>
      <c r="C258">
        <v>47</v>
      </c>
      <c r="D258" t="s">
        <v>15</v>
      </c>
      <c r="E258" t="s">
        <v>12</v>
      </c>
      <c r="F258">
        <v>44713</v>
      </c>
      <c r="G258" s="2">
        <v>43539</v>
      </c>
      <c r="H258">
        <v>39961</v>
      </c>
      <c r="I258" t="s">
        <v>20</v>
      </c>
      <c r="J258">
        <v>27</v>
      </c>
      <c r="K258" t="str">
        <f t="shared" si="39"/>
        <v>Below 50,000</v>
      </c>
      <c r="L258" s="4" t="str" cm="1">
        <f t="array" ref="L258">_xlfn.IFS(J258&gt;=50,"Excellent",AND(J258&gt;=40,J258&lt;=49),"good",AND(J258&gt;=30,J258&lt;=39),"Average",J258&lt;30,"Poor")</f>
        <v>Poor</v>
      </c>
      <c r="M258" s="4" t="str">
        <f t="shared" si="40"/>
        <v>False</v>
      </c>
      <c r="N258" s="4" t="str">
        <f t="shared" si="41"/>
        <v>False</v>
      </c>
      <c r="O258" s="4" t="str">
        <f t="shared" si="42"/>
        <v xml:space="preserve"> from Marketing Department</v>
      </c>
      <c r="P258" s="4">
        <f>SUMIF(E258:$E$1001,"Sales",$F:$F)</f>
        <v>7354524</v>
      </c>
      <c r="Q258" s="4">
        <f t="shared" si="43"/>
        <v>7532860</v>
      </c>
      <c r="R258" s="4">
        <f t="shared" si="44"/>
        <v>180</v>
      </c>
      <c r="S258" s="4">
        <f t="shared" si="45"/>
        <v>97</v>
      </c>
      <c r="T258" s="4">
        <f t="shared" si="46"/>
        <v>55350.020304568527</v>
      </c>
      <c r="U258" s="4">
        <f t="shared" si="47"/>
        <v>25843.824817518249</v>
      </c>
      <c r="V258" s="4">
        <f t="shared" si="48"/>
        <v>79673</v>
      </c>
      <c r="W258" s="4">
        <f t="shared" si="49"/>
        <v>20</v>
      </c>
      <c r="X258" s="4">
        <f t="shared" si="50"/>
        <v>44713</v>
      </c>
      <c r="Y258" t="e" cm="1" vm="2">
        <f t="array" aca="1" ref="Y258" ca="1">HLOOKUP(E258+E258:E1257,F258,0)</f>
        <v>#VALUE!</v>
      </c>
      <c r="Z258" s="4">
        <f t="shared" si="51"/>
        <v>44713</v>
      </c>
    </row>
    <row r="259" spans="1:26" x14ac:dyDescent="0.3">
      <c r="A259" s="4">
        <v>1</v>
      </c>
      <c r="B259" t="s">
        <v>275</v>
      </c>
      <c r="C259">
        <v>22</v>
      </c>
      <c r="D259" t="s">
        <v>15</v>
      </c>
      <c r="E259" t="s">
        <v>7</v>
      </c>
      <c r="F259">
        <v>45065</v>
      </c>
      <c r="G259" s="2">
        <v>43540</v>
      </c>
      <c r="H259">
        <v>16723</v>
      </c>
      <c r="I259" t="s">
        <v>20</v>
      </c>
      <c r="J259">
        <v>22</v>
      </c>
      <c r="K259" t="str">
        <f t="shared" ref="K259:K322" si="52">IF(F259 &gt; 50000, "Above 50,000", "Below 50,000")</f>
        <v>Below 50,000</v>
      </c>
      <c r="L259" s="4" t="str" cm="1">
        <f t="array" ref="L259">_xlfn.IFS(J259&gt;=50,"Excellent",AND(J259&gt;=40,J259&lt;=49),"good",AND(J259&gt;=30,J259&lt;=39),"Average",J259&lt;30,"Poor")</f>
        <v>Poor</v>
      </c>
      <c r="M259" s="4" t="str">
        <f t="shared" ref="M259:M322" si="53">IF(AND(H259&gt;=15000,I259="North"),"True","False")</f>
        <v>False</v>
      </c>
      <c r="N259" s="4" t="str">
        <f t="shared" ref="N259:N322" si="54">IF(OR(E259="IT",F259&gt;=60000),"True","False")</f>
        <v>False</v>
      </c>
      <c r="O259" s="4" t="str">
        <f t="shared" ref="O259:O322" si="55">IF(E259="Marketing"," from Marketing Department","Not From Marketing Department")</f>
        <v>Not From Marketing Department</v>
      </c>
      <c r="P259" s="4">
        <f>SUMIF(E259:$E$1001,"Sales",$F:$F)</f>
        <v>7166703</v>
      </c>
      <c r="Q259" s="4">
        <f t="shared" ref="Q259:Q322" si="56">SUMIFS($F$2:$F$1001,$E$2:$E$1001,"IT",$J$2:$J$1001,"&gt;35")</f>
        <v>7532860</v>
      </c>
      <c r="R259" s="4">
        <f t="shared" ref="R259:R322" si="57">COUNTIF($E$2:$E$1001,"HR")</f>
        <v>180</v>
      </c>
      <c r="S259" s="4">
        <f t="shared" ref="S259:S322" si="58">COUNTIFS($D$2:$D$1001,"F",$E$2:$E$1001,"Finance")</f>
        <v>97</v>
      </c>
      <c r="T259" s="4">
        <f t="shared" ref="T259:T322" si="59">AVERAGEIF($E$2:$E$1001,"Marketing",$F$2:$F$1001)</f>
        <v>55350.020304568527</v>
      </c>
      <c r="U259" s="4">
        <f t="shared" ref="U259:U322" si="60">AVERAGEIFS($H$2:$H$1001,$I$2:$I$1001,"North",$J$2:$J$1001,"&gt;40")</f>
        <v>25843.824817518249</v>
      </c>
      <c r="V259" s="4">
        <f t="shared" ref="V259:V322" si="61">_xlfn.MAXIFS($F$2:$F$1001,$I$2:$I$1001,"South")</f>
        <v>79673</v>
      </c>
      <c r="W259" s="4">
        <f t="shared" ref="W259:W322" si="62">_xlfn.MINIFS($J$2:$J$1001,$E$2:$E$1001,"Finance")</f>
        <v>20</v>
      </c>
      <c r="X259" s="4">
        <f t="shared" ref="X259:X322" si="63">VLOOKUP(A259,A259:X1258,6,FALSE)</f>
        <v>45065</v>
      </c>
      <c r="Y259" t="e" cm="1" vm="2">
        <f t="array" aca="1" ref="Y259" ca="1">HLOOKUP(E259+E259:E1258,F259,0)</f>
        <v>#VALUE!</v>
      </c>
      <c r="Z259" s="4">
        <f t="shared" ref="Z259:Z322" si="64">X259</f>
        <v>45065</v>
      </c>
    </row>
    <row r="260" spans="1:26" x14ac:dyDescent="0.3">
      <c r="A260" s="4">
        <v>1</v>
      </c>
      <c r="B260" t="s">
        <v>276</v>
      </c>
      <c r="C260">
        <v>39</v>
      </c>
      <c r="D260" t="s">
        <v>15</v>
      </c>
      <c r="E260" t="s">
        <v>12</v>
      </c>
      <c r="F260">
        <v>44725</v>
      </c>
      <c r="G260" s="2">
        <v>43541</v>
      </c>
      <c r="H260">
        <v>21802</v>
      </c>
      <c r="I260" t="s">
        <v>20</v>
      </c>
      <c r="J260">
        <v>58</v>
      </c>
      <c r="K260" t="str">
        <f t="shared" si="52"/>
        <v>Below 50,000</v>
      </c>
      <c r="L260" s="4" t="str" cm="1">
        <f t="array" ref="L260">_xlfn.IFS(J260&gt;=50,"Excellent",AND(J260&gt;=40,J260&lt;=49),"good",AND(J260&gt;=30,J260&lt;=39),"Average",J260&lt;30,"Poor")</f>
        <v>Excellent</v>
      </c>
      <c r="M260" s="4" t="str">
        <f t="shared" si="53"/>
        <v>False</v>
      </c>
      <c r="N260" s="4" t="str">
        <f t="shared" si="54"/>
        <v>False</v>
      </c>
      <c r="O260" s="4" t="str">
        <f t="shared" si="55"/>
        <v xml:space="preserve"> from Marketing Department</v>
      </c>
      <c r="P260" s="4">
        <f>SUMIF(E260:$E$1001,"Sales",$F:$F)</f>
        <v>7094542</v>
      </c>
      <c r="Q260" s="4">
        <f t="shared" si="56"/>
        <v>7532860</v>
      </c>
      <c r="R260" s="4">
        <f t="shared" si="57"/>
        <v>180</v>
      </c>
      <c r="S260" s="4">
        <f t="shared" si="58"/>
        <v>97</v>
      </c>
      <c r="T260" s="4">
        <f t="shared" si="59"/>
        <v>55350.020304568527</v>
      </c>
      <c r="U260" s="4">
        <f t="shared" si="60"/>
        <v>25843.824817518249</v>
      </c>
      <c r="V260" s="4">
        <f t="shared" si="61"/>
        <v>79673</v>
      </c>
      <c r="W260" s="4">
        <f t="shared" si="62"/>
        <v>20</v>
      </c>
      <c r="X260" s="4">
        <f t="shared" si="63"/>
        <v>44725</v>
      </c>
      <c r="Y260" t="e" cm="1" vm="2">
        <f t="array" aca="1" ref="Y260" ca="1">HLOOKUP(E260+E260:E1259,F260,0)</f>
        <v>#VALUE!</v>
      </c>
      <c r="Z260" s="4">
        <f t="shared" si="64"/>
        <v>44725</v>
      </c>
    </row>
    <row r="261" spans="1:26" x14ac:dyDescent="0.3">
      <c r="A261" s="4">
        <v>1</v>
      </c>
      <c r="B261" t="s">
        <v>277</v>
      </c>
      <c r="C261">
        <v>50</v>
      </c>
      <c r="D261" t="s">
        <v>15</v>
      </c>
      <c r="E261" t="s">
        <v>7</v>
      </c>
      <c r="F261">
        <v>56507</v>
      </c>
      <c r="G261" s="2">
        <v>43542</v>
      </c>
      <c r="H261">
        <v>35196</v>
      </c>
      <c r="I261" t="s">
        <v>20</v>
      </c>
      <c r="J261">
        <v>57</v>
      </c>
      <c r="K261" t="str">
        <f t="shared" si="52"/>
        <v>Above 50,000</v>
      </c>
      <c r="L261" s="4" t="str" cm="1">
        <f t="array" ref="L261">_xlfn.IFS(J261&gt;=50,"Excellent",AND(J261&gt;=40,J261&lt;=49),"good",AND(J261&gt;=30,J261&lt;=39),"Average",J261&lt;30,"Poor")</f>
        <v>Excellent</v>
      </c>
      <c r="M261" s="4" t="str">
        <f t="shared" si="53"/>
        <v>False</v>
      </c>
      <c r="N261" s="4" t="str">
        <f t="shared" si="54"/>
        <v>False</v>
      </c>
      <c r="O261" s="4" t="str">
        <f t="shared" si="55"/>
        <v>Not From Marketing Department</v>
      </c>
      <c r="P261" s="4">
        <f>SUMIF(E261:$E$1001,"Sales",$F:$F)</f>
        <v>6903350</v>
      </c>
      <c r="Q261" s="4">
        <f t="shared" si="56"/>
        <v>7532860</v>
      </c>
      <c r="R261" s="4">
        <f t="shared" si="57"/>
        <v>180</v>
      </c>
      <c r="S261" s="4">
        <f t="shared" si="58"/>
        <v>97</v>
      </c>
      <c r="T261" s="4">
        <f t="shared" si="59"/>
        <v>55350.020304568527</v>
      </c>
      <c r="U261" s="4">
        <f t="shared" si="60"/>
        <v>25843.824817518249</v>
      </c>
      <c r="V261" s="4">
        <f t="shared" si="61"/>
        <v>79673</v>
      </c>
      <c r="W261" s="4">
        <f t="shared" si="62"/>
        <v>20</v>
      </c>
      <c r="X261" s="4">
        <f t="shared" si="63"/>
        <v>56507</v>
      </c>
      <c r="Y261" t="e" cm="1" vm="2">
        <f t="array" aca="1" ref="Y261" ca="1">HLOOKUP(E261+E261:E1260,F261,0)</f>
        <v>#VALUE!</v>
      </c>
      <c r="Z261" s="4">
        <f t="shared" si="64"/>
        <v>56507</v>
      </c>
    </row>
    <row r="262" spans="1:26" x14ac:dyDescent="0.3">
      <c r="A262" s="4">
        <v>1</v>
      </c>
      <c r="B262" t="s">
        <v>278</v>
      </c>
      <c r="C262">
        <v>58</v>
      </c>
      <c r="D262" t="s">
        <v>15</v>
      </c>
      <c r="E262" t="s">
        <v>22</v>
      </c>
      <c r="F262">
        <v>63594</v>
      </c>
      <c r="G262" s="2">
        <v>43543</v>
      </c>
      <c r="H262">
        <v>37151</v>
      </c>
      <c r="I262" t="s">
        <v>28</v>
      </c>
      <c r="J262">
        <v>35</v>
      </c>
      <c r="K262" t="str">
        <f t="shared" si="52"/>
        <v>Above 50,000</v>
      </c>
      <c r="L262" s="4" t="str" cm="1">
        <f t="array" ref="L262">_xlfn.IFS(J262&gt;=50,"Excellent",AND(J262&gt;=40,J262&lt;=49),"good",AND(J262&gt;=30,J262&lt;=39),"Average",J262&lt;30,"Poor")</f>
        <v>Average</v>
      </c>
      <c r="M262" s="4" t="str">
        <f t="shared" si="53"/>
        <v>False</v>
      </c>
      <c r="N262" s="4" t="str">
        <f t="shared" si="54"/>
        <v>True</v>
      </c>
      <c r="O262" s="4" t="str">
        <f t="shared" si="55"/>
        <v>Not From Marketing Department</v>
      </c>
      <c r="P262" s="4">
        <f>SUMIF(E262:$E$1001,"Sales",$F:$F)</f>
        <v>7029491</v>
      </c>
      <c r="Q262" s="4">
        <f t="shared" si="56"/>
        <v>7532860</v>
      </c>
      <c r="R262" s="4">
        <f t="shared" si="57"/>
        <v>180</v>
      </c>
      <c r="S262" s="4">
        <f t="shared" si="58"/>
        <v>97</v>
      </c>
      <c r="T262" s="4">
        <f t="shared" si="59"/>
        <v>55350.020304568527</v>
      </c>
      <c r="U262" s="4">
        <f t="shared" si="60"/>
        <v>25843.824817518249</v>
      </c>
      <c r="V262" s="4">
        <f t="shared" si="61"/>
        <v>79673</v>
      </c>
      <c r="W262" s="4">
        <f t="shared" si="62"/>
        <v>20</v>
      </c>
      <c r="X262" s="4">
        <f t="shared" si="63"/>
        <v>63594</v>
      </c>
      <c r="Y262" t="e" cm="1" vm="2">
        <f t="array" aca="1" ref="Y262" ca="1">HLOOKUP(E262+E262:E1261,F262,0)</f>
        <v>#VALUE!</v>
      </c>
      <c r="Z262" s="4">
        <f t="shared" si="64"/>
        <v>63594</v>
      </c>
    </row>
    <row r="263" spans="1:26" x14ac:dyDescent="0.3">
      <c r="A263" s="4">
        <v>1</v>
      </c>
      <c r="B263" t="s">
        <v>279</v>
      </c>
      <c r="C263">
        <v>35</v>
      </c>
      <c r="D263" t="s">
        <v>11</v>
      </c>
      <c r="E263" t="s">
        <v>16</v>
      </c>
      <c r="F263">
        <v>34341</v>
      </c>
      <c r="G263" s="2">
        <v>43544</v>
      </c>
      <c r="H263">
        <v>18448</v>
      </c>
      <c r="I263" t="s">
        <v>18</v>
      </c>
      <c r="J263">
        <v>60</v>
      </c>
      <c r="K263" t="str">
        <f t="shared" si="52"/>
        <v>Below 50,000</v>
      </c>
      <c r="L263" s="4" t="str" cm="1">
        <f t="array" ref="L263">_xlfn.IFS(J263&gt;=50,"Excellent",AND(J263&gt;=40,J263&lt;=49),"good",AND(J263&gt;=30,J263&lt;=39),"Average",J263&lt;30,"Poor")</f>
        <v>Excellent</v>
      </c>
      <c r="M263" s="4" t="str">
        <f t="shared" si="53"/>
        <v>False</v>
      </c>
      <c r="N263" s="4" t="str">
        <f t="shared" si="54"/>
        <v>False</v>
      </c>
      <c r="O263" s="4" t="str">
        <f t="shared" si="55"/>
        <v>Not From Marketing Department</v>
      </c>
      <c r="P263" s="4">
        <f>SUMIF(E263:$E$1001,"Sales",$F:$F)</f>
        <v>7159763</v>
      </c>
      <c r="Q263" s="4">
        <f t="shared" si="56"/>
        <v>7532860</v>
      </c>
      <c r="R263" s="4">
        <f t="shared" si="57"/>
        <v>180</v>
      </c>
      <c r="S263" s="4">
        <f t="shared" si="58"/>
        <v>97</v>
      </c>
      <c r="T263" s="4">
        <f t="shared" si="59"/>
        <v>55350.020304568527</v>
      </c>
      <c r="U263" s="4">
        <f t="shared" si="60"/>
        <v>25843.824817518249</v>
      </c>
      <c r="V263" s="4">
        <f t="shared" si="61"/>
        <v>79673</v>
      </c>
      <c r="W263" s="4">
        <f t="shared" si="62"/>
        <v>20</v>
      </c>
      <c r="X263" s="4">
        <f t="shared" si="63"/>
        <v>34341</v>
      </c>
      <c r="Y263" t="e" cm="1" vm="2">
        <f t="array" aca="1" ref="Y263" ca="1">HLOOKUP(E263+E263:E1262,F263,0)</f>
        <v>#VALUE!</v>
      </c>
      <c r="Z263" s="4">
        <f t="shared" si="64"/>
        <v>34341</v>
      </c>
    </row>
    <row r="264" spans="1:26" x14ac:dyDescent="0.3">
      <c r="A264" s="4">
        <v>1</v>
      </c>
      <c r="B264" t="s">
        <v>280</v>
      </c>
      <c r="C264">
        <v>38</v>
      </c>
      <c r="D264" t="s">
        <v>11</v>
      </c>
      <c r="E264" t="s">
        <v>27</v>
      </c>
      <c r="F264">
        <v>35129</v>
      </c>
      <c r="G264" s="2">
        <v>43545</v>
      </c>
      <c r="H264">
        <v>20182</v>
      </c>
      <c r="I264" t="s">
        <v>13</v>
      </c>
      <c r="J264">
        <v>23</v>
      </c>
      <c r="K264" t="str">
        <f t="shared" si="52"/>
        <v>Below 50,000</v>
      </c>
      <c r="L264" s="4" t="str" cm="1">
        <f t="array" ref="L264">_xlfn.IFS(J264&gt;=50,"Excellent",AND(J264&gt;=40,J264&lt;=49),"good",AND(J264&gt;=30,J264&lt;=39),"Average",J264&lt;30,"Poor")</f>
        <v>Poor</v>
      </c>
      <c r="M264" s="4" t="str">
        <f t="shared" si="53"/>
        <v>True</v>
      </c>
      <c r="N264" s="4" t="str">
        <f t="shared" si="54"/>
        <v>True</v>
      </c>
      <c r="O264" s="4" t="str">
        <f t="shared" si="55"/>
        <v>Not From Marketing Department</v>
      </c>
      <c r="P264" s="4">
        <f>SUMIF(E264:$E$1001,"Sales",$F:$F)</f>
        <v>7119274</v>
      </c>
      <c r="Q264" s="4">
        <f t="shared" si="56"/>
        <v>7532860</v>
      </c>
      <c r="R264" s="4">
        <f t="shared" si="57"/>
        <v>180</v>
      </c>
      <c r="S264" s="4">
        <f t="shared" si="58"/>
        <v>97</v>
      </c>
      <c r="T264" s="4">
        <f t="shared" si="59"/>
        <v>55350.020304568527</v>
      </c>
      <c r="U264" s="4">
        <f t="shared" si="60"/>
        <v>25843.824817518249</v>
      </c>
      <c r="V264" s="4">
        <f t="shared" si="61"/>
        <v>79673</v>
      </c>
      <c r="W264" s="4">
        <f t="shared" si="62"/>
        <v>20</v>
      </c>
      <c r="X264" s="4">
        <f t="shared" si="63"/>
        <v>35129</v>
      </c>
      <c r="Y264" t="e" cm="1" vm="2">
        <f t="array" aca="1" ref="Y264" ca="1">HLOOKUP(E264+E264:E1263,F264,0)</f>
        <v>#VALUE!</v>
      </c>
      <c r="Z264" s="4">
        <f t="shared" si="64"/>
        <v>35129</v>
      </c>
    </row>
    <row r="265" spans="1:26" x14ac:dyDescent="0.3">
      <c r="A265" s="4">
        <v>1</v>
      </c>
      <c r="B265" t="s">
        <v>281</v>
      </c>
      <c r="C265">
        <v>47</v>
      </c>
      <c r="D265" t="s">
        <v>11</v>
      </c>
      <c r="E265" t="s">
        <v>27</v>
      </c>
      <c r="F265">
        <v>67467</v>
      </c>
      <c r="G265" s="2">
        <v>43546</v>
      </c>
      <c r="H265">
        <v>20134</v>
      </c>
      <c r="I265" t="s">
        <v>28</v>
      </c>
      <c r="J265">
        <v>28</v>
      </c>
      <c r="K265" t="str">
        <f t="shared" si="52"/>
        <v>Above 50,000</v>
      </c>
      <c r="L265" s="4" t="str" cm="1">
        <f t="array" ref="L265">_xlfn.IFS(J265&gt;=50,"Excellent",AND(J265&gt;=40,J265&lt;=49),"good",AND(J265&gt;=30,J265&lt;=39),"Average",J265&lt;30,"Poor")</f>
        <v>Poor</v>
      </c>
      <c r="M265" s="4" t="str">
        <f t="shared" si="53"/>
        <v>False</v>
      </c>
      <c r="N265" s="4" t="str">
        <f t="shared" si="54"/>
        <v>True</v>
      </c>
      <c r="O265" s="4" t="str">
        <f t="shared" si="55"/>
        <v>Not From Marketing Department</v>
      </c>
      <c r="P265" s="4">
        <f>SUMIF(E265:$E$1001,"Sales",$F:$F)</f>
        <v>6877960</v>
      </c>
      <c r="Q265" s="4">
        <f t="shared" si="56"/>
        <v>7532860</v>
      </c>
      <c r="R265" s="4">
        <f t="shared" si="57"/>
        <v>180</v>
      </c>
      <c r="S265" s="4">
        <f t="shared" si="58"/>
        <v>97</v>
      </c>
      <c r="T265" s="4">
        <f t="shared" si="59"/>
        <v>55350.020304568527</v>
      </c>
      <c r="U265" s="4">
        <f t="shared" si="60"/>
        <v>25843.824817518249</v>
      </c>
      <c r="V265" s="4">
        <f t="shared" si="61"/>
        <v>79673</v>
      </c>
      <c r="W265" s="4">
        <f t="shared" si="62"/>
        <v>20</v>
      </c>
      <c r="X265" s="4">
        <f t="shared" si="63"/>
        <v>67467</v>
      </c>
      <c r="Y265" t="e" cm="1" vm="2">
        <f t="array" aca="1" ref="Y265" ca="1">HLOOKUP(E265+E265:E1264,F265,0)</f>
        <v>#VALUE!</v>
      </c>
      <c r="Z265" s="4">
        <f t="shared" si="64"/>
        <v>67467</v>
      </c>
    </row>
    <row r="266" spans="1:26" x14ac:dyDescent="0.3">
      <c r="A266" s="4">
        <v>1</v>
      </c>
      <c r="B266" t="s">
        <v>282</v>
      </c>
      <c r="C266">
        <v>41</v>
      </c>
      <c r="D266" t="s">
        <v>15</v>
      </c>
      <c r="E266" t="s">
        <v>12</v>
      </c>
      <c r="F266">
        <v>74798</v>
      </c>
      <c r="G266" s="2">
        <v>43547</v>
      </c>
      <c r="H266">
        <v>30493</v>
      </c>
      <c r="I266" t="s">
        <v>13</v>
      </c>
      <c r="J266">
        <v>47</v>
      </c>
      <c r="K266" t="str">
        <f t="shared" si="52"/>
        <v>Above 50,000</v>
      </c>
      <c r="L266" s="4" t="str" cm="1">
        <f t="array" ref="L266">_xlfn.IFS(J266&gt;=50,"Excellent",AND(J266&gt;=40,J266&lt;=49),"good",AND(J266&gt;=30,J266&lt;=39),"Average",J266&lt;30,"Poor")</f>
        <v>good</v>
      </c>
      <c r="M266" s="4" t="str">
        <f t="shared" si="53"/>
        <v>True</v>
      </c>
      <c r="N266" s="4" t="str">
        <f t="shared" si="54"/>
        <v>True</v>
      </c>
      <c r="O266" s="4" t="str">
        <f t="shared" si="55"/>
        <v xml:space="preserve"> from Marketing Department</v>
      </c>
      <c r="P266" s="4">
        <f>SUMIF(E266:$E$1001,"Sales",$F:$F)</f>
        <v>6806143</v>
      </c>
      <c r="Q266" s="4">
        <f t="shared" si="56"/>
        <v>7532860</v>
      </c>
      <c r="R266" s="4">
        <f t="shared" si="57"/>
        <v>180</v>
      </c>
      <c r="S266" s="4">
        <f t="shared" si="58"/>
        <v>97</v>
      </c>
      <c r="T266" s="4">
        <f t="shared" si="59"/>
        <v>55350.020304568527</v>
      </c>
      <c r="U266" s="4">
        <f t="shared" si="60"/>
        <v>25843.824817518249</v>
      </c>
      <c r="V266" s="4">
        <f t="shared" si="61"/>
        <v>79673</v>
      </c>
      <c r="W266" s="4">
        <f t="shared" si="62"/>
        <v>20</v>
      </c>
      <c r="X266" s="4">
        <f t="shared" si="63"/>
        <v>74798</v>
      </c>
      <c r="Y266" t="e" cm="1" vm="2">
        <f t="array" aca="1" ref="Y266" ca="1">HLOOKUP(E266+E266:E1265,F266,0)</f>
        <v>#VALUE!</v>
      </c>
      <c r="Z266" s="4">
        <f t="shared" si="64"/>
        <v>74798</v>
      </c>
    </row>
    <row r="267" spans="1:26" x14ac:dyDescent="0.3">
      <c r="A267" s="4">
        <v>1</v>
      </c>
      <c r="B267" t="s">
        <v>283</v>
      </c>
      <c r="C267">
        <v>46</v>
      </c>
      <c r="D267" t="s">
        <v>15</v>
      </c>
      <c r="E267" t="s">
        <v>27</v>
      </c>
      <c r="F267">
        <v>72164</v>
      </c>
      <c r="G267" s="2">
        <v>43548</v>
      </c>
      <c r="H267">
        <v>33392</v>
      </c>
      <c r="I267" t="s">
        <v>13</v>
      </c>
      <c r="J267">
        <v>56</v>
      </c>
      <c r="K267" t="str">
        <f t="shared" si="52"/>
        <v>Above 50,000</v>
      </c>
      <c r="L267" s="4" t="str" cm="1">
        <f t="array" ref="L267">_xlfn.IFS(J267&gt;=50,"Excellent",AND(J267&gt;=40,J267&lt;=49),"good",AND(J267&gt;=30,J267&lt;=39),"Average",J267&lt;30,"Poor")</f>
        <v>Excellent</v>
      </c>
      <c r="M267" s="4" t="str">
        <f t="shared" si="53"/>
        <v>True</v>
      </c>
      <c r="N267" s="4" t="str">
        <f t="shared" si="54"/>
        <v>True</v>
      </c>
      <c r="O267" s="4" t="str">
        <f t="shared" si="55"/>
        <v>Not From Marketing Department</v>
      </c>
      <c r="P267" s="4">
        <f>SUMIF(E267:$E$1001,"Sales",$F:$F)</f>
        <v>6987415</v>
      </c>
      <c r="Q267" s="4">
        <f t="shared" si="56"/>
        <v>7532860</v>
      </c>
      <c r="R267" s="4">
        <f t="shared" si="57"/>
        <v>180</v>
      </c>
      <c r="S267" s="4">
        <f t="shared" si="58"/>
        <v>97</v>
      </c>
      <c r="T267" s="4">
        <f t="shared" si="59"/>
        <v>55350.020304568527</v>
      </c>
      <c r="U267" s="4">
        <f t="shared" si="60"/>
        <v>25843.824817518249</v>
      </c>
      <c r="V267" s="4">
        <f t="shared" si="61"/>
        <v>79673</v>
      </c>
      <c r="W267" s="4">
        <f t="shared" si="62"/>
        <v>20</v>
      </c>
      <c r="X267" s="4">
        <f t="shared" si="63"/>
        <v>72164</v>
      </c>
      <c r="Y267" t="e" cm="1" vm="2">
        <f t="array" aca="1" ref="Y267" ca="1">HLOOKUP(E267+E267:E1266,F267,0)</f>
        <v>#VALUE!</v>
      </c>
      <c r="Z267" s="4">
        <f t="shared" si="64"/>
        <v>72164</v>
      </c>
    </row>
    <row r="268" spans="1:26" x14ac:dyDescent="0.3">
      <c r="A268" s="4">
        <v>1</v>
      </c>
      <c r="B268" t="s">
        <v>284</v>
      </c>
      <c r="C268">
        <v>51</v>
      </c>
      <c r="D268" t="s">
        <v>11</v>
      </c>
      <c r="E268" t="s">
        <v>22</v>
      </c>
      <c r="F268">
        <v>53939</v>
      </c>
      <c r="G268" s="2">
        <v>43549</v>
      </c>
      <c r="H268">
        <v>23717</v>
      </c>
      <c r="I268" t="s">
        <v>13</v>
      </c>
      <c r="J268">
        <v>48</v>
      </c>
      <c r="K268" t="str">
        <f t="shared" si="52"/>
        <v>Above 50,000</v>
      </c>
      <c r="L268" s="4" t="str" cm="1">
        <f t="array" ref="L268">_xlfn.IFS(J268&gt;=50,"Excellent",AND(J268&gt;=40,J268&lt;=49),"good",AND(J268&gt;=30,J268&lt;=39),"Average",J268&lt;30,"Poor")</f>
        <v>good</v>
      </c>
      <c r="M268" s="4" t="str">
        <f t="shared" si="53"/>
        <v>True</v>
      </c>
      <c r="N268" s="4" t="str">
        <f t="shared" si="54"/>
        <v>False</v>
      </c>
      <c r="O268" s="4" t="str">
        <f t="shared" si="55"/>
        <v>Not From Marketing Department</v>
      </c>
      <c r="P268" s="4">
        <f>SUMIF(E268:$E$1001,"Sales",$F:$F)</f>
        <v>6979285</v>
      </c>
      <c r="Q268" s="4">
        <f t="shared" si="56"/>
        <v>7532860</v>
      </c>
      <c r="R268" s="4">
        <f t="shared" si="57"/>
        <v>180</v>
      </c>
      <c r="S268" s="4">
        <f t="shared" si="58"/>
        <v>97</v>
      </c>
      <c r="T268" s="4">
        <f t="shared" si="59"/>
        <v>55350.020304568527</v>
      </c>
      <c r="U268" s="4">
        <f t="shared" si="60"/>
        <v>25843.824817518249</v>
      </c>
      <c r="V268" s="4">
        <f t="shared" si="61"/>
        <v>79673</v>
      </c>
      <c r="W268" s="4">
        <f t="shared" si="62"/>
        <v>20</v>
      </c>
      <c r="X268" s="4">
        <f t="shared" si="63"/>
        <v>53939</v>
      </c>
      <c r="Y268" t="e" cm="1" vm="2">
        <f t="array" aca="1" ref="Y268" ca="1">HLOOKUP(E268+E268:E1267,F268,0)</f>
        <v>#VALUE!</v>
      </c>
      <c r="Z268" s="4">
        <f t="shared" si="64"/>
        <v>53939</v>
      </c>
    </row>
    <row r="269" spans="1:26" x14ac:dyDescent="0.3">
      <c r="A269" s="4">
        <v>1</v>
      </c>
      <c r="B269" t="s">
        <v>285</v>
      </c>
      <c r="C269">
        <v>54</v>
      </c>
      <c r="D269" t="s">
        <v>11</v>
      </c>
      <c r="E269" t="s">
        <v>27</v>
      </c>
      <c r="F269">
        <v>35713</v>
      </c>
      <c r="G269" s="2">
        <v>43550</v>
      </c>
      <c r="H269">
        <v>36932</v>
      </c>
      <c r="I269" t="s">
        <v>13</v>
      </c>
      <c r="J269">
        <v>36</v>
      </c>
      <c r="K269" t="str">
        <f t="shared" si="52"/>
        <v>Below 50,000</v>
      </c>
      <c r="L269" s="4" t="str" cm="1">
        <f t="array" ref="L269">_xlfn.IFS(J269&gt;=50,"Excellent",AND(J269&gt;=40,J269&lt;=49),"good",AND(J269&gt;=30,J269&lt;=39),"Average",J269&lt;30,"Poor")</f>
        <v>Average</v>
      </c>
      <c r="M269" s="4" t="str">
        <f t="shared" si="53"/>
        <v>True</v>
      </c>
      <c r="N269" s="4" t="str">
        <f t="shared" si="54"/>
        <v>True</v>
      </c>
      <c r="O269" s="4" t="str">
        <f t="shared" si="55"/>
        <v>Not From Marketing Department</v>
      </c>
      <c r="P269" s="4">
        <f>SUMIF(E269:$E$1001,"Sales",$F:$F)</f>
        <v>6972635</v>
      </c>
      <c r="Q269" s="4">
        <f t="shared" si="56"/>
        <v>7532860</v>
      </c>
      <c r="R269" s="4">
        <f t="shared" si="57"/>
        <v>180</v>
      </c>
      <c r="S269" s="4">
        <f t="shared" si="58"/>
        <v>97</v>
      </c>
      <c r="T269" s="4">
        <f t="shared" si="59"/>
        <v>55350.020304568527</v>
      </c>
      <c r="U269" s="4">
        <f t="shared" si="60"/>
        <v>25843.824817518249</v>
      </c>
      <c r="V269" s="4">
        <f t="shared" si="61"/>
        <v>79673</v>
      </c>
      <c r="W269" s="4">
        <f t="shared" si="62"/>
        <v>20</v>
      </c>
      <c r="X269" s="4">
        <f t="shared" si="63"/>
        <v>35713</v>
      </c>
      <c r="Y269" t="e" cm="1" vm="2">
        <f t="array" aca="1" ref="Y269" ca="1">HLOOKUP(E269+E269:E1268,F269,0)</f>
        <v>#VALUE!</v>
      </c>
      <c r="Z269" s="4">
        <f t="shared" si="64"/>
        <v>35713</v>
      </c>
    </row>
    <row r="270" spans="1:26" x14ac:dyDescent="0.3">
      <c r="A270" s="4">
        <v>1</v>
      </c>
      <c r="B270" t="s">
        <v>286</v>
      </c>
      <c r="C270">
        <v>60</v>
      </c>
      <c r="D270" t="s">
        <v>15</v>
      </c>
      <c r="E270" t="s">
        <v>22</v>
      </c>
      <c r="F270">
        <v>60850</v>
      </c>
      <c r="G270" s="2">
        <v>43551</v>
      </c>
      <c r="H270">
        <v>19244</v>
      </c>
      <c r="I270" t="s">
        <v>28</v>
      </c>
      <c r="J270">
        <v>48</v>
      </c>
      <c r="K270" t="str">
        <f t="shared" si="52"/>
        <v>Above 50,000</v>
      </c>
      <c r="L270" s="4" t="str" cm="1">
        <f t="array" ref="L270">_xlfn.IFS(J270&gt;=50,"Excellent",AND(J270&gt;=40,J270&lt;=49),"good",AND(J270&gt;=30,J270&lt;=39),"Average",J270&lt;30,"Poor")</f>
        <v>good</v>
      </c>
      <c r="M270" s="4" t="str">
        <f t="shared" si="53"/>
        <v>False</v>
      </c>
      <c r="N270" s="4" t="str">
        <f t="shared" si="54"/>
        <v>True</v>
      </c>
      <c r="O270" s="4" t="str">
        <f t="shared" si="55"/>
        <v>Not From Marketing Department</v>
      </c>
      <c r="P270" s="4">
        <f>SUMIF(E270:$E$1001,"Sales",$F:$F)</f>
        <v>6680822</v>
      </c>
      <c r="Q270" s="4">
        <f t="shared" si="56"/>
        <v>7532860</v>
      </c>
      <c r="R270" s="4">
        <f t="shared" si="57"/>
        <v>180</v>
      </c>
      <c r="S270" s="4">
        <f t="shared" si="58"/>
        <v>97</v>
      </c>
      <c r="T270" s="4">
        <f t="shared" si="59"/>
        <v>55350.020304568527</v>
      </c>
      <c r="U270" s="4">
        <f t="shared" si="60"/>
        <v>25843.824817518249</v>
      </c>
      <c r="V270" s="4">
        <f t="shared" si="61"/>
        <v>79673</v>
      </c>
      <c r="W270" s="4">
        <f t="shared" si="62"/>
        <v>20</v>
      </c>
      <c r="X270" s="4">
        <f t="shared" si="63"/>
        <v>60850</v>
      </c>
      <c r="Y270" t="e" cm="1" vm="2">
        <f t="array" aca="1" ref="Y270" ca="1">HLOOKUP(E270+E270:E1269,F270,0)</f>
        <v>#VALUE!</v>
      </c>
      <c r="Z270" s="4">
        <f t="shared" si="64"/>
        <v>60850</v>
      </c>
    </row>
    <row r="271" spans="1:26" x14ac:dyDescent="0.3">
      <c r="A271" s="4">
        <v>1</v>
      </c>
      <c r="B271" t="s">
        <v>287</v>
      </c>
      <c r="C271">
        <v>47</v>
      </c>
      <c r="D271" t="s">
        <v>15</v>
      </c>
      <c r="E271" t="s">
        <v>27</v>
      </c>
      <c r="F271">
        <v>53290</v>
      </c>
      <c r="G271" s="2">
        <v>43552</v>
      </c>
      <c r="H271">
        <v>39521</v>
      </c>
      <c r="I271" t="s">
        <v>13</v>
      </c>
      <c r="J271">
        <v>56</v>
      </c>
      <c r="K271" t="str">
        <f t="shared" si="52"/>
        <v>Above 50,000</v>
      </c>
      <c r="L271" s="4" t="str" cm="1">
        <f t="array" ref="L271">_xlfn.IFS(J271&gt;=50,"Excellent",AND(J271&gt;=40,J271&lt;=49),"good",AND(J271&gt;=30,J271&lt;=39),"Average",J271&lt;30,"Poor")</f>
        <v>Excellent</v>
      </c>
      <c r="M271" s="4" t="str">
        <f t="shared" si="53"/>
        <v>True</v>
      </c>
      <c r="N271" s="4" t="str">
        <f t="shared" si="54"/>
        <v>True</v>
      </c>
      <c r="O271" s="4" t="str">
        <f t="shared" si="55"/>
        <v>Not From Marketing Department</v>
      </c>
      <c r="P271" s="4">
        <f>SUMIF(E271:$E$1001,"Sales",$F:$F)</f>
        <v>7019199</v>
      </c>
      <c r="Q271" s="4">
        <f t="shared" si="56"/>
        <v>7532860</v>
      </c>
      <c r="R271" s="4">
        <f t="shared" si="57"/>
        <v>180</v>
      </c>
      <c r="S271" s="4">
        <f t="shared" si="58"/>
        <v>97</v>
      </c>
      <c r="T271" s="4">
        <f t="shared" si="59"/>
        <v>55350.020304568527</v>
      </c>
      <c r="U271" s="4">
        <f t="shared" si="60"/>
        <v>25843.824817518249</v>
      </c>
      <c r="V271" s="4">
        <f t="shared" si="61"/>
        <v>79673</v>
      </c>
      <c r="W271" s="4">
        <f t="shared" si="62"/>
        <v>20</v>
      </c>
      <c r="X271" s="4">
        <f t="shared" si="63"/>
        <v>53290</v>
      </c>
      <c r="Y271" t="e" cm="1" vm="2">
        <f t="array" aca="1" ref="Y271" ca="1">HLOOKUP(E271+E271:E1270,F271,0)</f>
        <v>#VALUE!</v>
      </c>
      <c r="Z271" s="4">
        <f t="shared" si="64"/>
        <v>53290</v>
      </c>
    </row>
    <row r="272" spans="1:26" x14ac:dyDescent="0.3">
      <c r="A272" s="4">
        <v>1</v>
      </c>
      <c r="B272" t="s">
        <v>288</v>
      </c>
      <c r="C272">
        <v>34</v>
      </c>
      <c r="D272" t="s">
        <v>15</v>
      </c>
      <c r="E272" t="s">
        <v>7</v>
      </c>
      <c r="F272">
        <v>76180</v>
      </c>
      <c r="G272" s="2">
        <v>43553</v>
      </c>
      <c r="H272">
        <v>13107</v>
      </c>
      <c r="I272" t="s">
        <v>18</v>
      </c>
      <c r="J272">
        <v>52</v>
      </c>
      <c r="K272" t="str">
        <f t="shared" si="52"/>
        <v>Above 50,000</v>
      </c>
      <c r="L272" s="4" t="str" cm="1">
        <f t="array" ref="L272">_xlfn.IFS(J272&gt;=50,"Excellent",AND(J272&gt;=40,J272&lt;=49),"good",AND(J272&gt;=30,J272&lt;=39),"Average",J272&lt;30,"Poor")</f>
        <v>Excellent</v>
      </c>
      <c r="M272" s="4" t="str">
        <f t="shared" si="53"/>
        <v>False</v>
      </c>
      <c r="N272" s="4" t="str">
        <f t="shared" si="54"/>
        <v>True</v>
      </c>
      <c r="O272" s="4" t="str">
        <f t="shared" si="55"/>
        <v>Not From Marketing Department</v>
      </c>
      <c r="P272" s="4">
        <f>SUMIF(E272:$E$1001,"Sales",$F:$F)</f>
        <v>6841076</v>
      </c>
      <c r="Q272" s="4">
        <f t="shared" si="56"/>
        <v>7532860</v>
      </c>
      <c r="R272" s="4">
        <f t="shared" si="57"/>
        <v>180</v>
      </c>
      <c r="S272" s="4">
        <f t="shared" si="58"/>
        <v>97</v>
      </c>
      <c r="T272" s="4">
        <f t="shared" si="59"/>
        <v>55350.020304568527</v>
      </c>
      <c r="U272" s="4">
        <f t="shared" si="60"/>
        <v>25843.824817518249</v>
      </c>
      <c r="V272" s="4">
        <f t="shared" si="61"/>
        <v>79673</v>
      </c>
      <c r="W272" s="4">
        <f t="shared" si="62"/>
        <v>20</v>
      </c>
      <c r="X272" s="4">
        <f t="shared" si="63"/>
        <v>76180</v>
      </c>
      <c r="Y272" t="e" cm="1" vm="2">
        <f t="array" aca="1" ref="Y272" ca="1">HLOOKUP(E272+E272:E1271,F272,0)</f>
        <v>#VALUE!</v>
      </c>
      <c r="Z272" s="4">
        <f t="shared" si="64"/>
        <v>76180</v>
      </c>
    </row>
    <row r="273" spans="1:26" x14ac:dyDescent="0.3">
      <c r="A273" s="4">
        <v>1</v>
      </c>
      <c r="B273" t="s">
        <v>289</v>
      </c>
      <c r="C273">
        <v>39</v>
      </c>
      <c r="D273" t="s">
        <v>15</v>
      </c>
      <c r="E273" t="s">
        <v>7</v>
      </c>
      <c r="F273">
        <v>62928</v>
      </c>
      <c r="G273" s="2">
        <v>43554</v>
      </c>
      <c r="H273">
        <v>21141</v>
      </c>
      <c r="I273" t="s">
        <v>13</v>
      </c>
      <c r="J273">
        <v>36</v>
      </c>
      <c r="K273" t="str">
        <f t="shared" si="52"/>
        <v>Above 50,000</v>
      </c>
      <c r="L273" s="4" t="str" cm="1">
        <f t="array" ref="L273">_xlfn.IFS(J273&gt;=50,"Excellent",AND(J273&gt;=40,J273&lt;=49),"good",AND(J273&gt;=30,J273&lt;=39),"Average",J273&lt;30,"Poor")</f>
        <v>Average</v>
      </c>
      <c r="M273" s="4" t="str">
        <f t="shared" si="53"/>
        <v>True</v>
      </c>
      <c r="N273" s="4" t="str">
        <f t="shared" si="54"/>
        <v>True</v>
      </c>
      <c r="O273" s="4" t="str">
        <f t="shared" si="55"/>
        <v>Not From Marketing Department</v>
      </c>
      <c r="P273" s="4">
        <f>SUMIF(E273:$E$1001,"Sales",$F:$F)</f>
        <v>7099709</v>
      </c>
      <c r="Q273" s="4">
        <f t="shared" si="56"/>
        <v>7532860</v>
      </c>
      <c r="R273" s="4">
        <f t="shared" si="57"/>
        <v>180</v>
      </c>
      <c r="S273" s="4">
        <f t="shared" si="58"/>
        <v>97</v>
      </c>
      <c r="T273" s="4">
        <f t="shared" si="59"/>
        <v>55350.020304568527</v>
      </c>
      <c r="U273" s="4">
        <f t="shared" si="60"/>
        <v>25843.824817518249</v>
      </c>
      <c r="V273" s="4">
        <f t="shared" si="61"/>
        <v>79673</v>
      </c>
      <c r="W273" s="4">
        <f t="shared" si="62"/>
        <v>20</v>
      </c>
      <c r="X273" s="4">
        <f t="shared" si="63"/>
        <v>62928</v>
      </c>
      <c r="Y273" t="e" cm="1" vm="2">
        <f t="array" aca="1" ref="Y273" ca="1">HLOOKUP(E273+E273:E1272,F273,0)</f>
        <v>#VALUE!</v>
      </c>
      <c r="Z273" s="4">
        <f t="shared" si="64"/>
        <v>62928</v>
      </c>
    </row>
    <row r="274" spans="1:26" x14ac:dyDescent="0.3">
      <c r="A274" s="4">
        <v>1</v>
      </c>
      <c r="B274" t="s">
        <v>290</v>
      </c>
      <c r="C274">
        <v>58</v>
      </c>
      <c r="D274" t="s">
        <v>11</v>
      </c>
      <c r="E274" t="s">
        <v>12</v>
      </c>
      <c r="F274">
        <v>48144</v>
      </c>
      <c r="G274" s="2">
        <v>43555</v>
      </c>
      <c r="H274">
        <v>26963</v>
      </c>
      <c r="I274" t="s">
        <v>13</v>
      </c>
      <c r="J274">
        <v>48</v>
      </c>
      <c r="K274" t="str">
        <f t="shared" si="52"/>
        <v>Below 50,000</v>
      </c>
      <c r="L274" s="4" t="str" cm="1">
        <f t="array" ref="L274">_xlfn.IFS(J274&gt;=50,"Excellent",AND(J274&gt;=40,J274&lt;=49),"good",AND(J274&gt;=30,J274&lt;=39),"Average",J274&lt;30,"Poor")</f>
        <v>good</v>
      </c>
      <c r="M274" s="4" t="str">
        <f t="shared" si="53"/>
        <v>True</v>
      </c>
      <c r="N274" s="4" t="str">
        <f t="shared" si="54"/>
        <v>False</v>
      </c>
      <c r="O274" s="4" t="str">
        <f t="shared" si="55"/>
        <v xml:space="preserve"> from Marketing Department</v>
      </c>
      <c r="P274" s="4">
        <f>SUMIF(E274:$E$1001,"Sales",$F:$F)</f>
        <v>6782552</v>
      </c>
      <c r="Q274" s="4">
        <f t="shared" si="56"/>
        <v>7532860</v>
      </c>
      <c r="R274" s="4">
        <f t="shared" si="57"/>
        <v>180</v>
      </c>
      <c r="S274" s="4">
        <f t="shared" si="58"/>
        <v>97</v>
      </c>
      <c r="T274" s="4">
        <f t="shared" si="59"/>
        <v>55350.020304568527</v>
      </c>
      <c r="U274" s="4">
        <f t="shared" si="60"/>
        <v>25843.824817518249</v>
      </c>
      <c r="V274" s="4">
        <f t="shared" si="61"/>
        <v>79673</v>
      </c>
      <c r="W274" s="4">
        <f t="shared" si="62"/>
        <v>20</v>
      </c>
      <c r="X274" s="4">
        <f t="shared" si="63"/>
        <v>48144</v>
      </c>
      <c r="Y274" t="e" cm="1" vm="2">
        <f t="array" aca="1" ref="Y274" ca="1">HLOOKUP(E274+E274:E1273,F274,0)</f>
        <v>#VALUE!</v>
      </c>
      <c r="Z274" s="4">
        <f t="shared" si="64"/>
        <v>48144</v>
      </c>
    </row>
    <row r="275" spans="1:26" x14ac:dyDescent="0.3">
      <c r="A275" s="4">
        <v>1</v>
      </c>
      <c r="B275" t="s">
        <v>291</v>
      </c>
      <c r="C275">
        <v>22</v>
      </c>
      <c r="D275" t="s">
        <v>15</v>
      </c>
      <c r="E275" t="s">
        <v>7</v>
      </c>
      <c r="F275">
        <v>52385</v>
      </c>
      <c r="G275" s="2">
        <v>43556</v>
      </c>
      <c r="H275">
        <v>33503</v>
      </c>
      <c r="I275" t="s">
        <v>28</v>
      </c>
      <c r="J275">
        <v>52</v>
      </c>
      <c r="K275" t="str">
        <f t="shared" si="52"/>
        <v>Above 50,000</v>
      </c>
      <c r="L275" s="4" t="str" cm="1">
        <f t="array" ref="L275">_xlfn.IFS(J275&gt;=50,"Excellent",AND(J275&gt;=40,J275&lt;=49),"good",AND(J275&gt;=30,J275&lt;=39),"Average",J275&lt;30,"Poor")</f>
        <v>Excellent</v>
      </c>
      <c r="M275" s="4" t="str">
        <f t="shared" si="53"/>
        <v>False</v>
      </c>
      <c r="N275" s="4" t="str">
        <f t="shared" si="54"/>
        <v>False</v>
      </c>
      <c r="O275" s="4" t="str">
        <f t="shared" si="55"/>
        <v>Not From Marketing Department</v>
      </c>
      <c r="P275" s="4">
        <f>SUMIF(E275:$E$1001,"Sales",$F:$F)</f>
        <v>6717410</v>
      </c>
      <c r="Q275" s="4">
        <f t="shared" si="56"/>
        <v>7532860</v>
      </c>
      <c r="R275" s="4">
        <f t="shared" si="57"/>
        <v>180</v>
      </c>
      <c r="S275" s="4">
        <f t="shared" si="58"/>
        <v>97</v>
      </c>
      <c r="T275" s="4">
        <f t="shared" si="59"/>
        <v>55350.020304568527</v>
      </c>
      <c r="U275" s="4">
        <f t="shared" si="60"/>
        <v>25843.824817518249</v>
      </c>
      <c r="V275" s="4">
        <f t="shared" si="61"/>
        <v>79673</v>
      </c>
      <c r="W275" s="4">
        <f t="shared" si="62"/>
        <v>20</v>
      </c>
      <c r="X275" s="4">
        <f t="shared" si="63"/>
        <v>52385</v>
      </c>
      <c r="Y275" t="e" cm="1" vm="2">
        <f t="array" aca="1" ref="Y275" ca="1">HLOOKUP(E275+E275:E1274,F275,0)</f>
        <v>#VALUE!</v>
      </c>
      <c r="Z275" s="4">
        <f t="shared" si="64"/>
        <v>52385</v>
      </c>
    </row>
    <row r="276" spans="1:26" x14ac:dyDescent="0.3">
      <c r="A276" s="4">
        <v>1</v>
      </c>
      <c r="B276" t="s">
        <v>292</v>
      </c>
      <c r="C276">
        <v>22</v>
      </c>
      <c r="D276" t="s">
        <v>11</v>
      </c>
      <c r="E276" t="s">
        <v>22</v>
      </c>
      <c r="F276">
        <v>76711</v>
      </c>
      <c r="G276" s="2">
        <v>43557</v>
      </c>
      <c r="H276">
        <v>33700</v>
      </c>
      <c r="I276" t="s">
        <v>20</v>
      </c>
      <c r="J276">
        <v>26</v>
      </c>
      <c r="K276" t="str">
        <f t="shared" si="52"/>
        <v>Above 50,000</v>
      </c>
      <c r="L276" s="4" t="str" cm="1">
        <f t="array" ref="L276">_xlfn.IFS(J276&gt;=50,"Excellent",AND(J276&gt;=40,J276&lt;=49),"good",AND(J276&gt;=30,J276&lt;=39),"Average",J276&lt;30,"Poor")</f>
        <v>Poor</v>
      </c>
      <c r="M276" s="4" t="str">
        <f t="shared" si="53"/>
        <v>False</v>
      </c>
      <c r="N276" s="4" t="str">
        <f t="shared" si="54"/>
        <v>True</v>
      </c>
      <c r="O276" s="4" t="str">
        <f t="shared" si="55"/>
        <v>Not From Marketing Department</v>
      </c>
      <c r="P276" s="4">
        <f>SUMIF(E276:$E$1001,"Sales",$F:$F)</f>
        <v>6704188</v>
      </c>
      <c r="Q276" s="4">
        <f t="shared" si="56"/>
        <v>7532860</v>
      </c>
      <c r="R276" s="4">
        <f t="shared" si="57"/>
        <v>180</v>
      </c>
      <c r="S276" s="4">
        <f t="shared" si="58"/>
        <v>97</v>
      </c>
      <c r="T276" s="4">
        <f t="shared" si="59"/>
        <v>55350.020304568527</v>
      </c>
      <c r="U276" s="4">
        <f t="shared" si="60"/>
        <v>25843.824817518249</v>
      </c>
      <c r="V276" s="4">
        <f t="shared" si="61"/>
        <v>79673</v>
      </c>
      <c r="W276" s="4">
        <f t="shared" si="62"/>
        <v>20</v>
      </c>
      <c r="X276" s="4">
        <f t="shared" si="63"/>
        <v>76711</v>
      </c>
      <c r="Y276" t="e" cm="1" vm="2">
        <f t="array" aca="1" ref="Y276" ca="1">HLOOKUP(E276+E276:E1275,F276,0)</f>
        <v>#VALUE!</v>
      </c>
      <c r="Z276" s="4">
        <f t="shared" si="64"/>
        <v>76711</v>
      </c>
    </row>
    <row r="277" spans="1:26" x14ac:dyDescent="0.3">
      <c r="A277" s="4">
        <v>1</v>
      </c>
      <c r="B277" t="s">
        <v>293</v>
      </c>
      <c r="C277">
        <v>45</v>
      </c>
      <c r="D277" t="s">
        <v>11</v>
      </c>
      <c r="E277" t="s">
        <v>16</v>
      </c>
      <c r="F277">
        <v>51212</v>
      </c>
      <c r="G277" s="2">
        <v>43558</v>
      </c>
      <c r="H277">
        <v>38073</v>
      </c>
      <c r="I277" t="s">
        <v>20</v>
      </c>
      <c r="J277">
        <v>53</v>
      </c>
      <c r="K277" t="str">
        <f t="shared" si="52"/>
        <v>Above 50,000</v>
      </c>
      <c r="L277" s="4" t="str" cm="1">
        <f t="array" ref="L277">_xlfn.IFS(J277&gt;=50,"Excellent",AND(J277&gt;=40,J277&lt;=49),"good",AND(J277&gt;=30,J277&lt;=39),"Average",J277&lt;30,"Poor")</f>
        <v>Excellent</v>
      </c>
      <c r="M277" s="4" t="str">
        <f t="shared" si="53"/>
        <v>False</v>
      </c>
      <c r="N277" s="4" t="str">
        <f t="shared" si="54"/>
        <v>False</v>
      </c>
      <c r="O277" s="4" t="str">
        <f t="shared" si="55"/>
        <v>Not From Marketing Department</v>
      </c>
      <c r="P277" s="4">
        <f>SUMIF(E277:$E$1001,"Sales",$F:$F)</f>
        <v>6789096</v>
      </c>
      <c r="Q277" s="4">
        <f t="shared" si="56"/>
        <v>7532860</v>
      </c>
      <c r="R277" s="4">
        <f t="shared" si="57"/>
        <v>180</v>
      </c>
      <c r="S277" s="4">
        <f t="shared" si="58"/>
        <v>97</v>
      </c>
      <c r="T277" s="4">
        <f t="shared" si="59"/>
        <v>55350.020304568527</v>
      </c>
      <c r="U277" s="4">
        <f t="shared" si="60"/>
        <v>25843.824817518249</v>
      </c>
      <c r="V277" s="4">
        <f t="shared" si="61"/>
        <v>79673</v>
      </c>
      <c r="W277" s="4">
        <f t="shared" si="62"/>
        <v>20</v>
      </c>
      <c r="X277" s="4">
        <f t="shared" si="63"/>
        <v>51212</v>
      </c>
      <c r="Y277" t="e" cm="1" vm="2">
        <f t="array" aca="1" ref="Y277" ca="1">HLOOKUP(E277+E277:E1276,F277,0)</f>
        <v>#VALUE!</v>
      </c>
      <c r="Z277" s="4">
        <f t="shared" si="64"/>
        <v>51212</v>
      </c>
    </row>
    <row r="278" spans="1:26" x14ac:dyDescent="0.3">
      <c r="A278" s="4">
        <v>1</v>
      </c>
      <c r="B278" t="s">
        <v>294</v>
      </c>
      <c r="C278">
        <v>54</v>
      </c>
      <c r="D278" t="s">
        <v>15</v>
      </c>
      <c r="E278" t="s">
        <v>12</v>
      </c>
      <c r="F278">
        <v>73903</v>
      </c>
      <c r="G278" s="2">
        <v>43559</v>
      </c>
      <c r="H278">
        <v>30960</v>
      </c>
      <c r="I278" t="s">
        <v>20</v>
      </c>
      <c r="J278">
        <v>52</v>
      </c>
      <c r="K278" t="str">
        <f t="shared" si="52"/>
        <v>Above 50,000</v>
      </c>
      <c r="L278" s="4" t="str" cm="1">
        <f t="array" ref="L278">_xlfn.IFS(J278&gt;=50,"Excellent",AND(J278&gt;=40,J278&lt;=49),"good",AND(J278&gt;=30,J278&lt;=39),"Average",J278&lt;30,"Poor")</f>
        <v>Excellent</v>
      </c>
      <c r="M278" s="4" t="str">
        <f t="shared" si="53"/>
        <v>False</v>
      </c>
      <c r="N278" s="4" t="str">
        <f t="shared" si="54"/>
        <v>True</v>
      </c>
      <c r="O278" s="4" t="str">
        <f t="shared" si="55"/>
        <v xml:space="preserve"> from Marketing Department</v>
      </c>
      <c r="P278" s="4">
        <f>SUMIF(E278:$E$1001,"Sales",$F:$F)</f>
        <v>6936724</v>
      </c>
      <c r="Q278" s="4">
        <f t="shared" si="56"/>
        <v>7532860</v>
      </c>
      <c r="R278" s="4">
        <f t="shared" si="57"/>
        <v>180</v>
      </c>
      <c r="S278" s="4">
        <f t="shared" si="58"/>
        <v>97</v>
      </c>
      <c r="T278" s="4">
        <f t="shared" si="59"/>
        <v>55350.020304568527</v>
      </c>
      <c r="U278" s="4">
        <f t="shared" si="60"/>
        <v>25843.824817518249</v>
      </c>
      <c r="V278" s="4">
        <f t="shared" si="61"/>
        <v>79673</v>
      </c>
      <c r="W278" s="4">
        <f t="shared" si="62"/>
        <v>20</v>
      </c>
      <c r="X278" s="4">
        <f t="shared" si="63"/>
        <v>73903</v>
      </c>
      <c r="Y278" t="e" cm="1" vm="2">
        <f t="array" aca="1" ref="Y278" ca="1">HLOOKUP(E278+E278:E1277,F278,0)</f>
        <v>#VALUE!</v>
      </c>
      <c r="Z278" s="4">
        <f t="shared" si="64"/>
        <v>73903</v>
      </c>
    </row>
    <row r="279" spans="1:26" x14ac:dyDescent="0.3">
      <c r="A279" s="4">
        <v>1</v>
      </c>
      <c r="B279" t="s">
        <v>295</v>
      </c>
      <c r="C279">
        <v>46</v>
      </c>
      <c r="D279" t="s">
        <v>11</v>
      </c>
      <c r="E279" t="s">
        <v>16</v>
      </c>
      <c r="F279">
        <v>62301</v>
      </c>
      <c r="G279" s="2">
        <v>43560</v>
      </c>
      <c r="H279">
        <v>35288</v>
      </c>
      <c r="I279" t="s">
        <v>18</v>
      </c>
      <c r="J279">
        <v>37</v>
      </c>
      <c r="K279" t="str">
        <f t="shared" si="52"/>
        <v>Above 50,000</v>
      </c>
      <c r="L279" s="4" t="str" cm="1">
        <f t="array" ref="L279">_xlfn.IFS(J279&gt;=50,"Excellent",AND(J279&gt;=40,J279&lt;=49),"good",AND(J279&gt;=30,J279&lt;=39),"Average",J279&lt;30,"Poor")</f>
        <v>Average</v>
      </c>
      <c r="M279" s="4" t="str">
        <f t="shared" si="53"/>
        <v>False</v>
      </c>
      <c r="N279" s="4" t="str">
        <f t="shared" si="54"/>
        <v>True</v>
      </c>
      <c r="O279" s="4" t="str">
        <f t="shared" si="55"/>
        <v>Not From Marketing Department</v>
      </c>
      <c r="P279" s="4">
        <f>SUMIF(E279:$E$1001,"Sales",$F:$F)</f>
        <v>6986600</v>
      </c>
      <c r="Q279" s="4">
        <f t="shared" si="56"/>
        <v>7532860</v>
      </c>
      <c r="R279" s="4">
        <f t="shared" si="57"/>
        <v>180</v>
      </c>
      <c r="S279" s="4">
        <f t="shared" si="58"/>
        <v>97</v>
      </c>
      <c r="T279" s="4">
        <f t="shared" si="59"/>
        <v>55350.020304568527</v>
      </c>
      <c r="U279" s="4">
        <f t="shared" si="60"/>
        <v>25843.824817518249</v>
      </c>
      <c r="V279" s="4">
        <f t="shared" si="61"/>
        <v>79673</v>
      </c>
      <c r="W279" s="4">
        <f t="shared" si="62"/>
        <v>20</v>
      </c>
      <c r="X279" s="4">
        <f t="shared" si="63"/>
        <v>62301</v>
      </c>
      <c r="Y279" t="e" cm="1" vm="2">
        <f t="array" aca="1" ref="Y279" ca="1">HLOOKUP(E279+E279:E1278,F279,0)</f>
        <v>#VALUE!</v>
      </c>
      <c r="Z279" s="4">
        <f t="shared" si="64"/>
        <v>62301</v>
      </c>
    </row>
    <row r="280" spans="1:26" x14ac:dyDescent="0.3">
      <c r="A280" s="4">
        <v>1</v>
      </c>
      <c r="B280" t="s">
        <v>296</v>
      </c>
      <c r="C280">
        <v>47</v>
      </c>
      <c r="D280" t="s">
        <v>15</v>
      </c>
      <c r="E280" t="s">
        <v>7</v>
      </c>
      <c r="F280">
        <v>50752</v>
      </c>
      <c r="G280" s="2">
        <v>43561</v>
      </c>
      <c r="H280">
        <v>38266</v>
      </c>
      <c r="I280" t="s">
        <v>13</v>
      </c>
      <c r="J280">
        <v>38</v>
      </c>
      <c r="K280" t="str">
        <f t="shared" si="52"/>
        <v>Above 50,000</v>
      </c>
      <c r="L280" s="4" t="str" cm="1">
        <f t="array" ref="L280">_xlfn.IFS(J280&gt;=50,"Excellent",AND(J280&gt;=40,J280&lt;=49),"good",AND(J280&gt;=30,J280&lt;=39),"Average",J280&lt;30,"Poor")</f>
        <v>Average</v>
      </c>
      <c r="M280" s="4" t="str">
        <f t="shared" si="53"/>
        <v>True</v>
      </c>
      <c r="N280" s="4" t="str">
        <f t="shared" si="54"/>
        <v>False</v>
      </c>
      <c r="O280" s="4" t="str">
        <f t="shared" si="55"/>
        <v>Not From Marketing Department</v>
      </c>
      <c r="P280" s="4">
        <f>SUMIF(E280:$E$1001,"Sales",$F:$F)</f>
        <v>6964340</v>
      </c>
      <c r="Q280" s="4">
        <f t="shared" si="56"/>
        <v>7532860</v>
      </c>
      <c r="R280" s="4">
        <f t="shared" si="57"/>
        <v>180</v>
      </c>
      <c r="S280" s="4">
        <f t="shared" si="58"/>
        <v>97</v>
      </c>
      <c r="T280" s="4">
        <f t="shared" si="59"/>
        <v>55350.020304568527</v>
      </c>
      <c r="U280" s="4">
        <f t="shared" si="60"/>
        <v>25843.824817518249</v>
      </c>
      <c r="V280" s="4">
        <f t="shared" si="61"/>
        <v>79673</v>
      </c>
      <c r="W280" s="4">
        <f t="shared" si="62"/>
        <v>20</v>
      </c>
      <c r="X280" s="4">
        <f t="shared" si="63"/>
        <v>50752</v>
      </c>
      <c r="Y280" t="e" cm="1" vm="2">
        <f t="array" aca="1" ref="Y280" ca="1">HLOOKUP(E280+E280:E1279,F280,0)</f>
        <v>#VALUE!</v>
      </c>
      <c r="Z280" s="4">
        <f t="shared" si="64"/>
        <v>50752</v>
      </c>
    </row>
    <row r="281" spans="1:26" x14ac:dyDescent="0.3">
      <c r="A281" s="4">
        <v>1</v>
      </c>
      <c r="B281" t="s">
        <v>297</v>
      </c>
      <c r="C281">
        <v>25</v>
      </c>
      <c r="D281" t="s">
        <v>15</v>
      </c>
      <c r="E281" t="s">
        <v>12</v>
      </c>
      <c r="F281">
        <v>38974</v>
      </c>
      <c r="G281" s="2">
        <v>43562</v>
      </c>
      <c r="H281">
        <v>20558</v>
      </c>
      <c r="I281" t="s">
        <v>18</v>
      </c>
      <c r="J281">
        <v>30</v>
      </c>
      <c r="K281" t="str">
        <f t="shared" si="52"/>
        <v>Below 50,000</v>
      </c>
      <c r="L281" s="4" t="str" cm="1">
        <f t="array" ref="L281">_xlfn.IFS(J281&gt;=50,"Excellent",AND(J281&gt;=40,J281&lt;=49),"good",AND(J281&gt;=30,J281&lt;=39),"Average",J281&lt;30,"Poor")</f>
        <v>Average</v>
      </c>
      <c r="M281" s="4" t="str">
        <f t="shared" si="53"/>
        <v>False</v>
      </c>
      <c r="N281" s="4" t="str">
        <f t="shared" si="54"/>
        <v>False</v>
      </c>
      <c r="O281" s="4" t="str">
        <f t="shared" si="55"/>
        <v xml:space="preserve"> from Marketing Department</v>
      </c>
      <c r="P281" s="4">
        <f>SUMIF(E281:$E$1001,"Sales",$F:$F)</f>
        <v>6532902</v>
      </c>
      <c r="Q281" s="4">
        <f t="shared" si="56"/>
        <v>7532860</v>
      </c>
      <c r="R281" s="4">
        <f t="shared" si="57"/>
        <v>180</v>
      </c>
      <c r="S281" s="4">
        <f t="shared" si="58"/>
        <v>97</v>
      </c>
      <c r="T281" s="4">
        <f t="shared" si="59"/>
        <v>55350.020304568527</v>
      </c>
      <c r="U281" s="4">
        <f t="shared" si="60"/>
        <v>25843.824817518249</v>
      </c>
      <c r="V281" s="4">
        <f t="shared" si="61"/>
        <v>79673</v>
      </c>
      <c r="W281" s="4">
        <f t="shared" si="62"/>
        <v>20</v>
      </c>
      <c r="X281" s="4">
        <f t="shared" si="63"/>
        <v>38974</v>
      </c>
      <c r="Y281" t="e" cm="1" vm="2">
        <f t="array" aca="1" ref="Y281" ca="1">HLOOKUP(E281+E281:E1280,F281,0)</f>
        <v>#VALUE!</v>
      </c>
      <c r="Z281" s="4">
        <f t="shared" si="64"/>
        <v>38974</v>
      </c>
    </row>
    <row r="282" spans="1:26" x14ac:dyDescent="0.3">
      <c r="A282" s="4">
        <v>1</v>
      </c>
      <c r="B282" t="s">
        <v>298</v>
      </c>
      <c r="C282">
        <v>58</v>
      </c>
      <c r="D282" t="s">
        <v>11</v>
      </c>
      <c r="E282" t="s">
        <v>22</v>
      </c>
      <c r="F282">
        <v>70389</v>
      </c>
      <c r="G282" s="2">
        <v>43563</v>
      </c>
      <c r="H282">
        <v>28978</v>
      </c>
      <c r="I282" t="s">
        <v>28</v>
      </c>
      <c r="J282">
        <v>33</v>
      </c>
      <c r="K282" t="str">
        <f t="shared" si="52"/>
        <v>Above 50,000</v>
      </c>
      <c r="L282" s="4" t="str" cm="1">
        <f t="array" ref="L282">_xlfn.IFS(J282&gt;=50,"Excellent",AND(J282&gt;=40,J282&lt;=49),"good",AND(J282&gt;=30,J282&lt;=39),"Average",J282&lt;30,"Poor")</f>
        <v>Average</v>
      </c>
      <c r="M282" s="4" t="str">
        <f t="shared" si="53"/>
        <v>False</v>
      </c>
      <c r="N282" s="4" t="str">
        <f t="shared" si="54"/>
        <v>True</v>
      </c>
      <c r="O282" s="4" t="str">
        <f t="shared" si="55"/>
        <v>Not From Marketing Department</v>
      </c>
      <c r="P282" s="4">
        <f>SUMIF(E282:$E$1001,"Sales",$F:$F)</f>
        <v>6547561</v>
      </c>
      <c r="Q282" s="4">
        <f t="shared" si="56"/>
        <v>7532860</v>
      </c>
      <c r="R282" s="4">
        <f t="shared" si="57"/>
        <v>180</v>
      </c>
      <c r="S282" s="4">
        <f t="shared" si="58"/>
        <v>97</v>
      </c>
      <c r="T282" s="4">
        <f t="shared" si="59"/>
        <v>55350.020304568527</v>
      </c>
      <c r="U282" s="4">
        <f t="shared" si="60"/>
        <v>25843.824817518249</v>
      </c>
      <c r="V282" s="4">
        <f t="shared" si="61"/>
        <v>79673</v>
      </c>
      <c r="W282" s="4">
        <f t="shared" si="62"/>
        <v>20</v>
      </c>
      <c r="X282" s="4">
        <f t="shared" si="63"/>
        <v>70389</v>
      </c>
      <c r="Y282" t="e" cm="1" vm="2">
        <f t="array" aca="1" ref="Y282" ca="1">HLOOKUP(E282+E282:E1281,F282,0)</f>
        <v>#VALUE!</v>
      </c>
      <c r="Z282" s="4">
        <f t="shared" si="64"/>
        <v>70389</v>
      </c>
    </row>
    <row r="283" spans="1:26" x14ac:dyDescent="0.3">
      <c r="A283" s="4">
        <v>1</v>
      </c>
      <c r="B283" t="s">
        <v>299</v>
      </c>
      <c r="C283">
        <v>32</v>
      </c>
      <c r="D283" t="s">
        <v>11</v>
      </c>
      <c r="E283" t="s">
        <v>27</v>
      </c>
      <c r="F283">
        <v>66709</v>
      </c>
      <c r="G283" s="2">
        <v>43564</v>
      </c>
      <c r="H283">
        <v>38546</v>
      </c>
      <c r="I283" t="s">
        <v>13</v>
      </c>
      <c r="J283">
        <v>46</v>
      </c>
      <c r="K283" t="str">
        <f t="shared" si="52"/>
        <v>Above 50,000</v>
      </c>
      <c r="L283" s="4" t="str" cm="1">
        <f t="array" ref="L283">_xlfn.IFS(J283&gt;=50,"Excellent",AND(J283&gt;=40,J283&lt;=49),"good",AND(J283&gt;=30,J283&lt;=39),"Average",J283&lt;30,"Poor")</f>
        <v>good</v>
      </c>
      <c r="M283" s="4" t="str">
        <f t="shared" si="53"/>
        <v>True</v>
      </c>
      <c r="N283" s="4" t="str">
        <f t="shared" si="54"/>
        <v>True</v>
      </c>
      <c r="O283" s="4" t="str">
        <f t="shared" si="55"/>
        <v>Not From Marketing Department</v>
      </c>
      <c r="P283" s="4">
        <f>SUMIF(E283:$E$1001,"Sales",$F:$F)</f>
        <v>6974454</v>
      </c>
      <c r="Q283" s="4">
        <f t="shared" si="56"/>
        <v>7532860</v>
      </c>
      <c r="R283" s="4">
        <f t="shared" si="57"/>
        <v>180</v>
      </c>
      <c r="S283" s="4">
        <f t="shared" si="58"/>
        <v>97</v>
      </c>
      <c r="T283" s="4">
        <f t="shared" si="59"/>
        <v>55350.020304568527</v>
      </c>
      <c r="U283" s="4">
        <f t="shared" si="60"/>
        <v>25843.824817518249</v>
      </c>
      <c r="V283" s="4">
        <f t="shared" si="61"/>
        <v>79673</v>
      </c>
      <c r="W283" s="4">
        <f t="shared" si="62"/>
        <v>20</v>
      </c>
      <c r="X283" s="4">
        <f t="shared" si="63"/>
        <v>66709</v>
      </c>
      <c r="Y283" t="e" cm="1" vm="2">
        <f t="array" aca="1" ref="Y283" ca="1">HLOOKUP(E283+E283:E1282,F283,0)</f>
        <v>#VALUE!</v>
      </c>
      <c r="Z283" s="4">
        <f t="shared" si="64"/>
        <v>66709</v>
      </c>
    </row>
    <row r="284" spans="1:26" x14ac:dyDescent="0.3">
      <c r="A284" s="4">
        <v>1</v>
      </c>
      <c r="B284" t="s">
        <v>300</v>
      </c>
      <c r="C284">
        <v>37</v>
      </c>
      <c r="D284" t="s">
        <v>11</v>
      </c>
      <c r="E284" t="s">
        <v>7</v>
      </c>
      <c r="F284">
        <v>35434</v>
      </c>
      <c r="G284" s="2">
        <v>43565</v>
      </c>
      <c r="H284">
        <v>37034</v>
      </c>
      <c r="I284" t="s">
        <v>28</v>
      </c>
      <c r="J284">
        <v>59</v>
      </c>
      <c r="K284" t="str">
        <f t="shared" si="52"/>
        <v>Below 50,000</v>
      </c>
      <c r="L284" s="4" t="str" cm="1">
        <f t="array" ref="L284">_xlfn.IFS(J284&gt;=50,"Excellent",AND(J284&gt;=40,J284&lt;=49),"good",AND(J284&gt;=30,J284&lt;=39),"Average",J284&lt;30,"Poor")</f>
        <v>Excellent</v>
      </c>
      <c r="M284" s="4" t="str">
        <f t="shared" si="53"/>
        <v>False</v>
      </c>
      <c r="N284" s="4" t="str">
        <f t="shared" si="54"/>
        <v>False</v>
      </c>
      <c r="O284" s="4" t="str">
        <f t="shared" si="55"/>
        <v>Not From Marketing Department</v>
      </c>
      <c r="P284" s="4">
        <f>SUMIF(E284:$E$1001,"Sales",$F:$F)</f>
        <v>6788159</v>
      </c>
      <c r="Q284" s="4">
        <f t="shared" si="56"/>
        <v>7532860</v>
      </c>
      <c r="R284" s="4">
        <f t="shared" si="57"/>
        <v>180</v>
      </c>
      <c r="S284" s="4">
        <f t="shared" si="58"/>
        <v>97</v>
      </c>
      <c r="T284" s="4">
        <f t="shared" si="59"/>
        <v>55350.020304568527</v>
      </c>
      <c r="U284" s="4">
        <f t="shared" si="60"/>
        <v>25843.824817518249</v>
      </c>
      <c r="V284" s="4">
        <f t="shared" si="61"/>
        <v>79673</v>
      </c>
      <c r="W284" s="4">
        <f t="shared" si="62"/>
        <v>20</v>
      </c>
      <c r="X284" s="4">
        <f t="shared" si="63"/>
        <v>35434</v>
      </c>
      <c r="Y284" t="e" cm="1" vm="2">
        <f t="array" aca="1" ref="Y284" ca="1">HLOOKUP(E284+E284:E1283,F284,0)</f>
        <v>#VALUE!</v>
      </c>
      <c r="Z284" s="4">
        <f t="shared" si="64"/>
        <v>35434</v>
      </c>
    </row>
    <row r="285" spans="1:26" x14ac:dyDescent="0.3">
      <c r="A285" s="4">
        <v>1</v>
      </c>
      <c r="B285" t="s">
        <v>119</v>
      </c>
      <c r="C285">
        <v>38</v>
      </c>
      <c r="D285" t="s">
        <v>11</v>
      </c>
      <c r="E285" t="s">
        <v>12</v>
      </c>
      <c r="F285">
        <v>76562</v>
      </c>
      <c r="G285" s="2">
        <v>43566</v>
      </c>
      <c r="H285">
        <v>18243</v>
      </c>
      <c r="I285" t="s">
        <v>13</v>
      </c>
      <c r="J285">
        <v>46</v>
      </c>
      <c r="K285" t="str">
        <f t="shared" si="52"/>
        <v>Above 50,000</v>
      </c>
      <c r="L285" s="4" t="str" cm="1">
        <f t="array" ref="L285">_xlfn.IFS(J285&gt;=50,"Excellent",AND(J285&gt;=40,J285&lt;=49),"good",AND(J285&gt;=30,J285&lt;=39),"Average",J285&lt;30,"Poor")</f>
        <v>good</v>
      </c>
      <c r="M285" s="4" t="str">
        <f t="shared" si="53"/>
        <v>True</v>
      </c>
      <c r="N285" s="4" t="str">
        <f t="shared" si="54"/>
        <v>True</v>
      </c>
      <c r="O285" s="4" t="str">
        <f t="shared" si="55"/>
        <v xml:space="preserve"> from Marketing Department</v>
      </c>
      <c r="P285" s="4">
        <f>SUMIF(E285:$E$1001,"Sales",$F:$F)</f>
        <v>6491488</v>
      </c>
      <c r="Q285" s="4">
        <f t="shared" si="56"/>
        <v>7532860</v>
      </c>
      <c r="R285" s="4">
        <f t="shared" si="57"/>
        <v>180</v>
      </c>
      <c r="S285" s="4">
        <f t="shared" si="58"/>
        <v>97</v>
      </c>
      <c r="T285" s="4">
        <f t="shared" si="59"/>
        <v>55350.020304568527</v>
      </c>
      <c r="U285" s="4">
        <f t="shared" si="60"/>
        <v>25843.824817518249</v>
      </c>
      <c r="V285" s="4">
        <f t="shared" si="61"/>
        <v>79673</v>
      </c>
      <c r="W285" s="4">
        <f t="shared" si="62"/>
        <v>20</v>
      </c>
      <c r="X285" s="4">
        <f t="shared" si="63"/>
        <v>76562</v>
      </c>
      <c r="Y285" t="e" cm="1" vm="2">
        <f t="array" aca="1" ref="Y285" ca="1">HLOOKUP(E285+E285:E1284,F285,0)</f>
        <v>#VALUE!</v>
      </c>
      <c r="Z285" s="4">
        <f t="shared" si="64"/>
        <v>76562</v>
      </c>
    </row>
    <row r="286" spans="1:26" x14ac:dyDescent="0.3">
      <c r="A286" s="4">
        <v>1</v>
      </c>
      <c r="B286" t="s">
        <v>301</v>
      </c>
      <c r="C286">
        <v>56</v>
      </c>
      <c r="D286" t="s">
        <v>15</v>
      </c>
      <c r="E286" t="s">
        <v>16</v>
      </c>
      <c r="F286">
        <v>30854</v>
      </c>
      <c r="G286" s="2">
        <v>43567</v>
      </c>
      <c r="H286">
        <v>30370</v>
      </c>
      <c r="I286" t="s">
        <v>18</v>
      </c>
      <c r="J286">
        <v>21</v>
      </c>
      <c r="K286" t="str">
        <f t="shared" si="52"/>
        <v>Below 50,000</v>
      </c>
      <c r="L286" s="4" t="str" cm="1">
        <f t="array" ref="L286">_xlfn.IFS(J286&gt;=50,"Excellent",AND(J286&gt;=40,J286&lt;=49),"good",AND(J286&gt;=30,J286&lt;=39),"Average",J286&lt;30,"Poor")</f>
        <v>Poor</v>
      </c>
      <c r="M286" s="4" t="str">
        <f t="shared" si="53"/>
        <v>False</v>
      </c>
      <c r="N286" s="4" t="str">
        <f t="shared" si="54"/>
        <v>False</v>
      </c>
      <c r="O286" s="4" t="str">
        <f t="shared" si="55"/>
        <v>Not From Marketing Department</v>
      </c>
      <c r="P286" s="4">
        <f>SUMIF(E286:$E$1001,"Sales",$F:$F)</f>
        <v>6403903</v>
      </c>
      <c r="Q286" s="4">
        <f t="shared" si="56"/>
        <v>7532860</v>
      </c>
      <c r="R286" s="4">
        <f t="shared" si="57"/>
        <v>180</v>
      </c>
      <c r="S286" s="4">
        <f t="shared" si="58"/>
        <v>97</v>
      </c>
      <c r="T286" s="4">
        <f t="shared" si="59"/>
        <v>55350.020304568527</v>
      </c>
      <c r="U286" s="4">
        <f t="shared" si="60"/>
        <v>25843.824817518249</v>
      </c>
      <c r="V286" s="4">
        <f t="shared" si="61"/>
        <v>79673</v>
      </c>
      <c r="W286" s="4">
        <f t="shared" si="62"/>
        <v>20</v>
      </c>
      <c r="X286" s="4">
        <f t="shared" si="63"/>
        <v>30854</v>
      </c>
      <c r="Y286" t="e" cm="1" vm="2">
        <f t="array" aca="1" ref="Y286" ca="1">HLOOKUP(E286+E286:E1285,F286,0)</f>
        <v>#VALUE!</v>
      </c>
      <c r="Z286" s="4">
        <f t="shared" si="64"/>
        <v>30854</v>
      </c>
    </row>
    <row r="287" spans="1:26" x14ac:dyDescent="0.3">
      <c r="A287" s="4">
        <v>1</v>
      </c>
      <c r="B287" t="s">
        <v>302</v>
      </c>
      <c r="C287">
        <v>52</v>
      </c>
      <c r="D287" t="s">
        <v>11</v>
      </c>
      <c r="E287" t="s">
        <v>12</v>
      </c>
      <c r="F287">
        <v>30426</v>
      </c>
      <c r="G287" s="2">
        <v>43568</v>
      </c>
      <c r="H287">
        <v>11519</v>
      </c>
      <c r="I287" t="s">
        <v>20</v>
      </c>
      <c r="J287">
        <v>40</v>
      </c>
      <c r="K287" t="str">
        <f t="shared" si="52"/>
        <v>Below 50,000</v>
      </c>
      <c r="L287" s="4" t="str" cm="1">
        <f t="array" ref="L287">_xlfn.IFS(J287&gt;=50,"Excellent",AND(J287&gt;=40,J287&lt;=49),"good",AND(J287&gt;=30,J287&lt;=39),"Average",J287&lt;30,"Poor")</f>
        <v>good</v>
      </c>
      <c r="M287" s="4" t="str">
        <f t="shared" si="53"/>
        <v>False</v>
      </c>
      <c r="N287" s="4" t="str">
        <f t="shared" si="54"/>
        <v>False</v>
      </c>
      <c r="O287" s="4" t="str">
        <f t="shared" si="55"/>
        <v xml:space="preserve"> from Marketing Department</v>
      </c>
      <c r="P287" s="4">
        <f>SUMIF(E287:$E$1001,"Sales",$F:$F)</f>
        <v>6522283</v>
      </c>
      <c r="Q287" s="4">
        <f t="shared" si="56"/>
        <v>7532860</v>
      </c>
      <c r="R287" s="4">
        <f t="shared" si="57"/>
        <v>180</v>
      </c>
      <c r="S287" s="4">
        <f t="shared" si="58"/>
        <v>97</v>
      </c>
      <c r="T287" s="4">
        <f t="shared" si="59"/>
        <v>55350.020304568527</v>
      </c>
      <c r="U287" s="4">
        <f t="shared" si="60"/>
        <v>25843.824817518249</v>
      </c>
      <c r="V287" s="4">
        <f t="shared" si="61"/>
        <v>79673</v>
      </c>
      <c r="W287" s="4">
        <f t="shared" si="62"/>
        <v>20</v>
      </c>
      <c r="X287" s="4">
        <f t="shared" si="63"/>
        <v>30426</v>
      </c>
      <c r="Y287" t="e" cm="1" vm="2">
        <f t="array" aca="1" ref="Y287" ca="1">HLOOKUP(E287+E287:E1286,F287,0)</f>
        <v>#VALUE!</v>
      </c>
      <c r="Z287" s="4">
        <f t="shared" si="64"/>
        <v>30426</v>
      </c>
    </row>
    <row r="288" spans="1:26" x14ac:dyDescent="0.3">
      <c r="A288" s="4">
        <v>1</v>
      </c>
      <c r="B288" t="s">
        <v>303</v>
      </c>
      <c r="C288">
        <v>33</v>
      </c>
      <c r="D288" t="s">
        <v>11</v>
      </c>
      <c r="E288" t="s">
        <v>12</v>
      </c>
      <c r="F288">
        <v>74564</v>
      </c>
      <c r="G288" s="2">
        <v>43569</v>
      </c>
      <c r="H288">
        <v>12618</v>
      </c>
      <c r="I288" t="s">
        <v>28</v>
      </c>
      <c r="J288">
        <v>34</v>
      </c>
      <c r="K288" t="str">
        <f t="shared" si="52"/>
        <v>Above 50,000</v>
      </c>
      <c r="L288" s="4" t="str" cm="1">
        <f t="array" ref="L288">_xlfn.IFS(J288&gt;=50,"Excellent",AND(J288&gt;=40,J288&lt;=49),"good",AND(J288&gt;=30,J288&lt;=39),"Average",J288&lt;30,"Poor")</f>
        <v>Average</v>
      </c>
      <c r="M288" s="4" t="str">
        <f t="shared" si="53"/>
        <v>False</v>
      </c>
      <c r="N288" s="4" t="str">
        <f t="shared" si="54"/>
        <v>True</v>
      </c>
      <c r="O288" s="4" t="str">
        <f t="shared" si="55"/>
        <v xml:space="preserve"> from Marketing Department</v>
      </c>
      <c r="P288" s="4">
        <f>SUMIF(E288:$E$1001,"Sales",$F:$F)</f>
        <v>6524497</v>
      </c>
      <c r="Q288" s="4">
        <f t="shared" si="56"/>
        <v>7532860</v>
      </c>
      <c r="R288" s="4">
        <f t="shared" si="57"/>
        <v>180</v>
      </c>
      <c r="S288" s="4">
        <f t="shared" si="58"/>
        <v>97</v>
      </c>
      <c r="T288" s="4">
        <f t="shared" si="59"/>
        <v>55350.020304568527</v>
      </c>
      <c r="U288" s="4">
        <f t="shared" si="60"/>
        <v>25843.824817518249</v>
      </c>
      <c r="V288" s="4">
        <f t="shared" si="61"/>
        <v>79673</v>
      </c>
      <c r="W288" s="4">
        <f t="shared" si="62"/>
        <v>20</v>
      </c>
      <c r="X288" s="4">
        <f t="shared" si="63"/>
        <v>74564</v>
      </c>
      <c r="Y288" t="e" cm="1" vm="2">
        <f t="array" aca="1" ref="Y288" ca="1">HLOOKUP(E288+E288:E1287,F288,0)</f>
        <v>#VALUE!</v>
      </c>
      <c r="Z288" s="4">
        <f t="shared" si="64"/>
        <v>74564</v>
      </c>
    </row>
    <row r="289" spans="1:26" x14ac:dyDescent="0.3">
      <c r="A289" s="4">
        <v>1</v>
      </c>
      <c r="B289" t="s">
        <v>304</v>
      </c>
      <c r="C289">
        <v>52</v>
      </c>
      <c r="D289" t="s">
        <v>15</v>
      </c>
      <c r="E289" t="s">
        <v>12</v>
      </c>
      <c r="F289">
        <v>48968</v>
      </c>
      <c r="G289" s="2">
        <v>43570</v>
      </c>
      <c r="H289">
        <v>29235</v>
      </c>
      <c r="I289" t="s">
        <v>13</v>
      </c>
      <c r="J289">
        <v>34</v>
      </c>
      <c r="K289" t="str">
        <f t="shared" si="52"/>
        <v>Below 50,000</v>
      </c>
      <c r="L289" s="4" t="str" cm="1">
        <f t="array" ref="L289">_xlfn.IFS(J289&gt;=50,"Excellent",AND(J289&gt;=40,J289&lt;=49),"good",AND(J289&gt;=30,J289&lt;=39),"Average",J289&lt;30,"Poor")</f>
        <v>Average</v>
      </c>
      <c r="M289" s="4" t="str">
        <f t="shared" si="53"/>
        <v>True</v>
      </c>
      <c r="N289" s="4" t="str">
        <f t="shared" si="54"/>
        <v>False</v>
      </c>
      <c r="O289" s="4" t="str">
        <f t="shared" si="55"/>
        <v xml:space="preserve"> from Marketing Department</v>
      </c>
      <c r="P289" s="4">
        <f>SUMIF(E289:$E$1001,"Sales",$F:$F)</f>
        <v>6720867</v>
      </c>
      <c r="Q289" s="4">
        <f t="shared" si="56"/>
        <v>7532860</v>
      </c>
      <c r="R289" s="4">
        <f t="shared" si="57"/>
        <v>180</v>
      </c>
      <c r="S289" s="4">
        <f t="shared" si="58"/>
        <v>97</v>
      </c>
      <c r="T289" s="4">
        <f t="shared" si="59"/>
        <v>55350.020304568527</v>
      </c>
      <c r="U289" s="4">
        <f t="shared" si="60"/>
        <v>25843.824817518249</v>
      </c>
      <c r="V289" s="4">
        <f t="shared" si="61"/>
        <v>79673</v>
      </c>
      <c r="W289" s="4">
        <f t="shared" si="62"/>
        <v>20</v>
      </c>
      <c r="X289" s="4">
        <f t="shared" si="63"/>
        <v>48968</v>
      </c>
      <c r="Y289" t="e" cm="1" vm="2">
        <f t="array" aca="1" ref="Y289" ca="1">HLOOKUP(E289+E289:E1288,F289,0)</f>
        <v>#VALUE!</v>
      </c>
      <c r="Z289" s="4">
        <f t="shared" si="64"/>
        <v>48968</v>
      </c>
    </row>
    <row r="290" spans="1:26" x14ac:dyDescent="0.3">
      <c r="A290" s="4">
        <v>1</v>
      </c>
      <c r="B290" t="s">
        <v>305</v>
      </c>
      <c r="C290">
        <v>52</v>
      </c>
      <c r="D290" t="s">
        <v>15</v>
      </c>
      <c r="E290" t="s">
        <v>22</v>
      </c>
      <c r="F290">
        <v>45763</v>
      </c>
      <c r="G290" s="2">
        <v>43571</v>
      </c>
      <c r="H290">
        <v>29356</v>
      </c>
      <c r="I290" t="s">
        <v>18</v>
      </c>
      <c r="J290">
        <v>49</v>
      </c>
      <c r="K290" t="str">
        <f t="shared" si="52"/>
        <v>Below 50,000</v>
      </c>
      <c r="L290" s="4" t="str" cm="1">
        <f t="array" ref="L290">_xlfn.IFS(J290&gt;=50,"Excellent",AND(J290&gt;=40,J290&lt;=49),"good",AND(J290&gt;=30,J290&lt;=39),"Average",J290&lt;30,"Poor")</f>
        <v>good</v>
      </c>
      <c r="M290" s="4" t="str">
        <f t="shared" si="53"/>
        <v>False</v>
      </c>
      <c r="N290" s="4" t="str">
        <f t="shared" si="54"/>
        <v>False</v>
      </c>
      <c r="O290" s="4" t="str">
        <f t="shared" si="55"/>
        <v>Not From Marketing Department</v>
      </c>
      <c r="P290" s="4">
        <f>SUMIF(E290:$E$1001,"Sales",$F:$F)</f>
        <v>6549651</v>
      </c>
      <c r="Q290" s="4">
        <f t="shared" si="56"/>
        <v>7532860</v>
      </c>
      <c r="R290" s="4">
        <f t="shared" si="57"/>
        <v>180</v>
      </c>
      <c r="S290" s="4">
        <f t="shared" si="58"/>
        <v>97</v>
      </c>
      <c r="T290" s="4">
        <f t="shared" si="59"/>
        <v>55350.020304568527</v>
      </c>
      <c r="U290" s="4">
        <f t="shared" si="60"/>
        <v>25843.824817518249</v>
      </c>
      <c r="V290" s="4">
        <f t="shared" si="61"/>
        <v>79673</v>
      </c>
      <c r="W290" s="4">
        <f t="shared" si="62"/>
        <v>20</v>
      </c>
      <c r="X290" s="4">
        <f t="shared" si="63"/>
        <v>45763</v>
      </c>
      <c r="Y290" t="e" cm="1" vm="2">
        <f t="array" aca="1" ref="Y290" ca="1">HLOOKUP(E290+E290:E1289,F290,0)</f>
        <v>#VALUE!</v>
      </c>
      <c r="Z290" s="4">
        <f t="shared" si="64"/>
        <v>45763</v>
      </c>
    </row>
    <row r="291" spans="1:26" x14ac:dyDescent="0.3">
      <c r="A291" s="4">
        <v>1</v>
      </c>
      <c r="B291" t="s">
        <v>306</v>
      </c>
      <c r="C291">
        <v>32</v>
      </c>
      <c r="D291" t="s">
        <v>15</v>
      </c>
      <c r="E291" t="s">
        <v>16</v>
      </c>
      <c r="F291">
        <v>76053</v>
      </c>
      <c r="G291" s="2">
        <v>43572</v>
      </c>
      <c r="H291">
        <v>17563</v>
      </c>
      <c r="I291" t="s">
        <v>13</v>
      </c>
      <c r="J291">
        <v>53</v>
      </c>
      <c r="K291" t="str">
        <f t="shared" si="52"/>
        <v>Above 50,000</v>
      </c>
      <c r="L291" s="4" t="str" cm="1">
        <f t="array" ref="L291">_xlfn.IFS(J291&gt;=50,"Excellent",AND(J291&gt;=40,J291&lt;=49),"good",AND(J291&gt;=30,J291&lt;=39),"Average",J291&lt;30,"Poor")</f>
        <v>Excellent</v>
      </c>
      <c r="M291" s="4" t="str">
        <f t="shared" si="53"/>
        <v>True</v>
      </c>
      <c r="N291" s="4" t="str">
        <f t="shared" si="54"/>
        <v>True</v>
      </c>
      <c r="O291" s="4" t="str">
        <f t="shared" si="55"/>
        <v>Not From Marketing Department</v>
      </c>
      <c r="P291" s="4">
        <f>SUMIF(E291:$E$1001,"Sales",$F:$F)</f>
        <v>6920688</v>
      </c>
      <c r="Q291" s="4">
        <f t="shared" si="56"/>
        <v>7532860</v>
      </c>
      <c r="R291" s="4">
        <f t="shared" si="57"/>
        <v>180</v>
      </c>
      <c r="S291" s="4">
        <f t="shared" si="58"/>
        <v>97</v>
      </c>
      <c r="T291" s="4">
        <f t="shared" si="59"/>
        <v>55350.020304568527</v>
      </c>
      <c r="U291" s="4">
        <f t="shared" si="60"/>
        <v>25843.824817518249</v>
      </c>
      <c r="V291" s="4">
        <f t="shared" si="61"/>
        <v>79673</v>
      </c>
      <c r="W291" s="4">
        <f t="shared" si="62"/>
        <v>20</v>
      </c>
      <c r="X291" s="4">
        <f t="shared" si="63"/>
        <v>76053</v>
      </c>
      <c r="Y291" t="e" cm="1" vm="2">
        <f t="array" aca="1" ref="Y291" ca="1">HLOOKUP(E291+E291:E1290,F291,0)</f>
        <v>#VALUE!</v>
      </c>
      <c r="Z291" s="4">
        <f t="shared" si="64"/>
        <v>76053</v>
      </c>
    </row>
    <row r="292" spans="1:26" x14ac:dyDescent="0.3">
      <c r="A292" s="4">
        <v>1</v>
      </c>
      <c r="B292" t="s">
        <v>307</v>
      </c>
      <c r="C292">
        <v>50</v>
      </c>
      <c r="D292" t="s">
        <v>15</v>
      </c>
      <c r="E292" t="s">
        <v>27</v>
      </c>
      <c r="F292">
        <v>54008</v>
      </c>
      <c r="G292" s="2">
        <v>43573</v>
      </c>
      <c r="H292">
        <v>13535</v>
      </c>
      <c r="I292" t="s">
        <v>28</v>
      </c>
      <c r="J292">
        <v>27</v>
      </c>
      <c r="K292" t="str">
        <f t="shared" si="52"/>
        <v>Above 50,000</v>
      </c>
      <c r="L292" s="4" t="str" cm="1">
        <f t="array" ref="L292">_xlfn.IFS(J292&gt;=50,"Excellent",AND(J292&gt;=40,J292&lt;=49),"good",AND(J292&gt;=30,J292&lt;=39),"Average",J292&lt;30,"Poor")</f>
        <v>Poor</v>
      </c>
      <c r="M292" s="4" t="str">
        <f t="shared" si="53"/>
        <v>False</v>
      </c>
      <c r="N292" s="4" t="str">
        <f t="shared" si="54"/>
        <v>True</v>
      </c>
      <c r="O292" s="4" t="str">
        <f t="shared" si="55"/>
        <v>Not From Marketing Department</v>
      </c>
      <c r="P292" s="4">
        <f>SUMIF(E292:$E$1001,"Sales",$F:$F)</f>
        <v>6501672</v>
      </c>
      <c r="Q292" s="4">
        <f t="shared" si="56"/>
        <v>7532860</v>
      </c>
      <c r="R292" s="4">
        <f t="shared" si="57"/>
        <v>180</v>
      </c>
      <c r="S292" s="4">
        <f t="shared" si="58"/>
        <v>97</v>
      </c>
      <c r="T292" s="4">
        <f t="shared" si="59"/>
        <v>55350.020304568527</v>
      </c>
      <c r="U292" s="4">
        <f t="shared" si="60"/>
        <v>25843.824817518249</v>
      </c>
      <c r="V292" s="4">
        <f t="shared" si="61"/>
        <v>79673</v>
      </c>
      <c r="W292" s="4">
        <f t="shared" si="62"/>
        <v>20</v>
      </c>
      <c r="X292" s="4">
        <f t="shared" si="63"/>
        <v>54008</v>
      </c>
      <c r="Y292" t="e" cm="1" vm="2">
        <f t="array" aca="1" ref="Y292" ca="1">HLOOKUP(E292+E292:E1291,F292,0)</f>
        <v>#VALUE!</v>
      </c>
      <c r="Z292" s="4">
        <f t="shared" si="64"/>
        <v>54008</v>
      </c>
    </row>
    <row r="293" spans="1:26" x14ac:dyDescent="0.3">
      <c r="A293" s="4">
        <v>1</v>
      </c>
      <c r="B293" t="s">
        <v>308</v>
      </c>
      <c r="C293">
        <v>23</v>
      </c>
      <c r="D293" t="s">
        <v>15</v>
      </c>
      <c r="E293" t="s">
        <v>12</v>
      </c>
      <c r="F293">
        <v>72621</v>
      </c>
      <c r="G293" s="2">
        <v>43574</v>
      </c>
      <c r="H293">
        <v>22160</v>
      </c>
      <c r="I293" t="s">
        <v>20</v>
      </c>
      <c r="J293">
        <v>48</v>
      </c>
      <c r="K293" t="str">
        <f t="shared" si="52"/>
        <v>Above 50,000</v>
      </c>
      <c r="L293" s="4" t="str" cm="1">
        <f t="array" ref="L293">_xlfn.IFS(J293&gt;=50,"Excellent",AND(J293&gt;=40,J293&lt;=49),"good",AND(J293&gt;=30,J293&lt;=39),"Average",J293&lt;30,"Poor")</f>
        <v>good</v>
      </c>
      <c r="M293" s="4" t="str">
        <f t="shared" si="53"/>
        <v>False</v>
      </c>
      <c r="N293" s="4" t="str">
        <f t="shared" si="54"/>
        <v>True</v>
      </c>
      <c r="O293" s="4" t="str">
        <f t="shared" si="55"/>
        <v xml:space="preserve"> from Marketing Department</v>
      </c>
      <c r="P293" s="4">
        <f>SUMIF(E293:$E$1001,"Sales",$F:$F)</f>
        <v>6651152</v>
      </c>
      <c r="Q293" s="4">
        <f t="shared" si="56"/>
        <v>7532860</v>
      </c>
      <c r="R293" s="4">
        <f t="shared" si="57"/>
        <v>180</v>
      </c>
      <c r="S293" s="4">
        <f t="shared" si="58"/>
        <v>97</v>
      </c>
      <c r="T293" s="4">
        <f t="shared" si="59"/>
        <v>55350.020304568527</v>
      </c>
      <c r="U293" s="4">
        <f t="shared" si="60"/>
        <v>25843.824817518249</v>
      </c>
      <c r="V293" s="4">
        <f t="shared" si="61"/>
        <v>79673</v>
      </c>
      <c r="W293" s="4">
        <f t="shared" si="62"/>
        <v>20</v>
      </c>
      <c r="X293" s="4">
        <f t="shared" si="63"/>
        <v>72621</v>
      </c>
      <c r="Y293" t="e" cm="1" vm="2">
        <f t="array" aca="1" ref="Y293" ca="1">HLOOKUP(E293+E293:E1292,F293,0)</f>
        <v>#VALUE!</v>
      </c>
      <c r="Z293" s="4">
        <f t="shared" si="64"/>
        <v>72621</v>
      </c>
    </row>
    <row r="294" spans="1:26" x14ac:dyDescent="0.3">
      <c r="A294" s="4">
        <v>1</v>
      </c>
      <c r="B294" t="s">
        <v>309</v>
      </c>
      <c r="C294">
        <v>52</v>
      </c>
      <c r="D294" t="s">
        <v>11</v>
      </c>
      <c r="E294" t="s">
        <v>27</v>
      </c>
      <c r="F294">
        <v>43387</v>
      </c>
      <c r="G294" s="2">
        <v>43575</v>
      </c>
      <c r="H294">
        <v>23101</v>
      </c>
      <c r="I294" t="s">
        <v>28</v>
      </c>
      <c r="J294">
        <v>24</v>
      </c>
      <c r="K294" t="str">
        <f t="shared" si="52"/>
        <v>Below 50,000</v>
      </c>
      <c r="L294" s="4" t="str" cm="1">
        <f t="array" ref="L294">_xlfn.IFS(J294&gt;=50,"Excellent",AND(J294&gt;=40,J294&lt;=49),"good",AND(J294&gt;=30,J294&lt;=39),"Average",J294&lt;30,"Poor")</f>
        <v>Poor</v>
      </c>
      <c r="M294" s="4" t="str">
        <f t="shared" si="53"/>
        <v>False</v>
      </c>
      <c r="N294" s="4" t="str">
        <f t="shared" si="54"/>
        <v>True</v>
      </c>
      <c r="O294" s="4" t="str">
        <f t="shared" si="55"/>
        <v>Not From Marketing Department</v>
      </c>
      <c r="P294" s="4">
        <f>SUMIF(E294:$E$1001,"Sales",$F:$F)</f>
        <v>6593171</v>
      </c>
      <c r="Q294" s="4">
        <f t="shared" si="56"/>
        <v>7532860</v>
      </c>
      <c r="R294" s="4">
        <f t="shared" si="57"/>
        <v>180</v>
      </c>
      <c r="S294" s="4">
        <f t="shared" si="58"/>
        <v>97</v>
      </c>
      <c r="T294" s="4">
        <f t="shared" si="59"/>
        <v>55350.020304568527</v>
      </c>
      <c r="U294" s="4">
        <f t="shared" si="60"/>
        <v>25843.824817518249</v>
      </c>
      <c r="V294" s="4">
        <f t="shared" si="61"/>
        <v>79673</v>
      </c>
      <c r="W294" s="4">
        <f t="shared" si="62"/>
        <v>20</v>
      </c>
      <c r="X294" s="4">
        <f t="shared" si="63"/>
        <v>43387</v>
      </c>
      <c r="Y294" t="e" cm="1" vm="2">
        <f t="array" aca="1" ref="Y294" ca="1">HLOOKUP(E294+E294:E1293,F294,0)</f>
        <v>#VALUE!</v>
      </c>
      <c r="Z294" s="4">
        <f t="shared" si="64"/>
        <v>43387</v>
      </c>
    </row>
    <row r="295" spans="1:26" x14ac:dyDescent="0.3">
      <c r="A295" s="4">
        <v>1</v>
      </c>
      <c r="B295" t="s">
        <v>310</v>
      </c>
      <c r="C295">
        <v>31</v>
      </c>
      <c r="D295" t="s">
        <v>11</v>
      </c>
      <c r="E295" t="s">
        <v>22</v>
      </c>
      <c r="F295">
        <v>71190</v>
      </c>
      <c r="G295" s="2">
        <v>43576</v>
      </c>
      <c r="H295">
        <v>11695</v>
      </c>
      <c r="I295" t="s">
        <v>28</v>
      </c>
      <c r="J295">
        <v>48</v>
      </c>
      <c r="K295" t="str">
        <f t="shared" si="52"/>
        <v>Above 50,000</v>
      </c>
      <c r="L295" s="4" t="str" cm="1">
        <f t="array" ref="L295">_xlfn.IFS(J295&gt;=50,"Excellent",AND(J295&gt;=40,J295&lt;=49),"good",AND(J295&gt;=30,J295&lt;=39),"Average",J295&lt;30,"Poor")</f>
        <v>good</v>
      </c>
      <c r="M295" s="4" t="str">
        <f t="shared" si="53"/>
        <v>False</v>
      </c>
      <c r="N295" s="4" t="str">
        <f t="shared" si="54"/>
        <v>True</v>
      </c>
      <c r="O295" s="4" t="str">
        <f t="shared" si="55"/>
        <v>Not From Marketing Department</v>
      </c>
      <c r="P295" s="4">
        <f>SUMIF(E295:$E$1001,"Sales",$F:$F)</f>
        <v>6373187</v>
      </c>
      <c r="Q295" s="4">
        <f t="shared" si="56"/>
        <v>7532860</v>
      </c>
      <c r="R295" s="4">
        <f t="shared" si="57"/>
        <v>180</v>
      </c>
      <c r="S295" s="4">
        <f t="shared" si="58"/>
        <v>97</v>
      </c>
      <c r="T295" s="4">
        <f t="shared" si="59"/>
        <v>55350.020304568527</v>
      </c>
      <c r="U295" s="4">
        <f t="shared" si="60"/>
        <v>25843.824817518249</v>
      </c>
      <c r="V295" s="4">
        <f t="shared" si="61"/>
        <v>79673</v>
      </c>
      <c r="W295" s="4">
        <f t="shared" si="62"/>
        <v>20</v>
      </c>
      <c r="X295" s="4">
        <f t="shared" si="63"/>
        <v>71190</v>
      </c>
      <c r="Y295" t="e" cm="1" vm="2">
        <f t="array" aca="1" ref="Y295" ca="1">HLOOKUP(E295+E295:E1294,F295,0)</f>
        <v>#VALUE!</v>
      </c>
      <c r="Z295" s="4">
        <f t="shared" si="64"/>
        <v>71190</v>
      </c>
    </row>
    <row r="296" spans="1:26" x14ac:dyDescent="0.3">
      <c r="A296" s="4">
        <v>1</v>
      </c>
      <c r="B296" t="s">
        <v>311</v>
      </c>
      <c r="C296">
        <v>31</v>
      </c>
      <c r="D296" t="s">
        <v>15</v>
      </c>
      <c r="E296" t="s">
        <v>22</v>
      </c>
      <c r="F296">
        <v>79939</v>
      </c>
      <c r="G296" s="2">
        <v>43577</v>
      </c>
      <c r="H296">
        <v>31575</v>
      </c>
      <c r="I296" t="s">
        <v>13</v>
      </c>
      <c r="J296">
        <v>41</v>
      </c>
      <c r="K296" t="str">
        <f t="shared" si="52"/>
        <v>Above 50,000</v>
      </c>
      <c r="L296" s="4" t="str" cm="1">
        <f t="array" ref="L296">_xlfn.IFS(J296&gt;=50,"Excellent",AND(J296&gt;=40,J296&lt;=49),"good",AND(J296&gt;=30,J296&lt;=39),"Average",J296&lt;30,"Poor")</f>
        <v>good</v>
      </c>
      <c r="M296" s="4" t="str">
        <f t="shared" si="53"/>
        <v>True</v>
      </c>
      <c r="N296" s="4" t="str">
        <f t="shared" si="54"/>
        <v>True</v>
      </c>
      <c r="O296" s="4" t="str">
        <f t="shared" si="55"/>
        <v>Not From Marketing Department</v>
      </c>
      <c r="P296" s="4">
        <f>SUMIF(E296:$E$1001,"Sales",$F:$F)</f>
        <v>6429998</v>
      </c>
      <c r="Q296" s="4">
        <f t="shared" si="56"/>
        <v>7532860</v>
      </c>
      <c r="R296" s="4">
        <f t="shared" si="57"/>
        <v>180</v>
      </c>
      <c r="S296" s="4">
        <f t="shared" si="58"/>
        <v>97</v>
      </c>
      <c r="T296" s="4">
        <f t="shared" si="59"/>
        <v>55350.020304568527</v>
      </c>
      <c r="U296" s="4">
        <f t="shared" si="60"/>
        <v>25843.824817518249</v>
      </c>
      <c r="V296" s="4">
        <f t="shared" si="61"/>
        <v>79673</v>
      </c>
      <c r="W296" s="4">
        <f t="shared" si="62"/>
        <v>20</v>
      </c>
      <c r="X296" s="4">
        <f t="shared" si="63"/>
        <v>79939</v>
      </c>
      <c r="Y296" t="e" cm="1" vm="2">
        <f t="array" aca="1" ref="Y296" ca="1">HLOOKUP(E296+E296:E1295,F296,0)</f>
        <v>#VALUE!</v>
      </c>
      <c r="Z296" s="4">
        <f t="shared" si="64"/>
        <v>79939</v>
      </c>
    </row>
    <row r="297" spans="1:26" x14ac:dyDescent="0.3">
      <c r="A297" s="4">
        <v>1</v>
      </c>
      <c r="B297" t="s">
        <v>312</v>
      </c>
      <c r="C297">
        <v>28</v>
      </c>
      <c r="D297" t="s">
        <v>11</v>
      </c>
      <c r="E297" t="s">
        <v>27</v>
      </c>
      <c r="F297">
        <v>69862</v>
      </c>
      <c r="G297" s="2">
        <v>43578</v>
      </c>
      <c r="H297">
        <v>10276</v>
      </c>
      <c r="I297" t="s">
        <v>13</v>
      </c>
      <c r="J297">
        <v>49</v>
      </c>
      <c r="K297" t="str">
        <f t="shared" si="52"/>
        <v>Above 50,000</v>
      </c>
      <c r="L297" s="4" t="str" cm="1">
        <f t="array" ref="L297">_xlfn.IFS(J297&gt;=50,"Excellent",AND(J297&gt;=40,J297&lt;=49),"good",AND(J297&gt;=30,J297&lt;=39),"Average",J297&lt;30,"Poor")</f>
        <v>good</v>
      </c>
      <c r="M297" s="4" t="str">
        <f t="shared" si="53"/>
        <v>False</v>
      </c>
      <c r="N297" s="4" t="str">
        <f t="shared" si="54"/>
        <v>True</v>
      </c>
      <c r="O297" s="4" t="str">
        <f t="shared" si="55"/>
        <v>Not From Marketing Department</v>
      </c>
      <c r="P297" s="4">
        <f>SUMIF(E297:$E$1001,"Sales",$F:$F)</f>
        <v>6543616</v>
      </c>
      <c r="Q297" s="4">
        <f t="shared" si="56"/>
        <v>7532860</v>
      </c>
      <c r="R297" s="4">
        <f t="shared" si="57"/>
        <v>180</v>
      </c>
      <c r="S297" s="4">
        <f t="shared" si="58"/>
        <v>97</v>
      </c>
      <c r="T297" s="4">
        <f t="shared" si="59"/>
        <v>55350.020304568527</v>
      </c>
      <c r="U297" s="4">
        <f t="shared" si="60"/>
        <v>25843.824817518249</v>
      </c>
      <c r="V297" s="4">
        <f t="shared" si="61"/>
        <v>79673</v>
      </c>
      <c r="W297" s="4">
        <f t="shared" si="62"/>
        <v>20</v>
      </c>
      <c r="X297" s="4">
        <f t="shared" si="63"/>
        <v>69862</v>
      </c>
      <c r="Y297" t="e" cm="1" vm="2">
        <f t="array" aca="1" ref="Y297" ca="1">HLOOKUP(E297+E297:E1296,F297,0)</f>
        <v>#VALUE!</v>
      </c>
      <c r="Z297" s="4">
        <f t="shared" si="64"/>
        <v>69862</v>
      </c>
    </row>
    <row r="298" spans="1:26" x14ac:dyDescent="0.3">
      <c r="A298" s="4">
        <v>1</v>
      </c>
      <c r="B298" t="s">
        <v>313</v>
      </c>
      <c r="C298">
        <v>47</v>
      </c>
      <c r="D298" t="s">
        <v>15</v>
      </c>
      <c r="E298" t="s">
        <v>22</v>
      </c>
      <c r="F298">
        <v>72574</v>
      </c>
      <c r="G298" s="2">
        <v>43579</v>
      </c>
      <c r="H298">
        <v>31837</v>
      </c>
      <c r="I298" t="s">
        <v>28</v>
      </c>
      <c r="J298">
        <v>36</v>
      </c>
      <c r="K298" t="str">
        <f t="shared" si="52"/>
        <v>Above 50,000</v>
      </c>
      <c r="L298" s="4" t="str" cm="1">
        <f t="array" ref="L298">_xlfn.IFS(J298&gt;=50,"Excellent",AND(J298&gt;=40,J298&lt;=49),"good",AND(J298&gt;=30,J298&lt;=39),"Average",J298&lt;30,"Poor")</f>
        <v>Average</v>
      </c>
      <c r="M298" s="4" t="str">
        <f t="shared" si="53"/>
        <v>False</v>
      </c>
      <c r="N298" s="4" t="str">
        <f t="shared" si="54"/>
        <v>True</v>
      </c>
      <c r="O298" s="4" t="str">
        <f t="shared" si="55"/>
        <v>Not From Marketing Department</v>
      </c>
      <c r="P298" s="4">
        <f>SUMIF(E298:$E$1001,"Sales",$F:$F)</f>
        <v>6426004</v>
      </c>
      <c r="Q298" s="4">
        <f t="shared" si="56"/>
        <v>7532860</v>
      </c>
      <c r="R298" s="4">
        <f t="shared" si="57"/>
        <v>180</v>
      </c>
      <c r="S298" s="4">
        <f t="shared" si="58"/>
        <v>97</v>
      </c>
      <c r="T298" s="4">
        <f t="shared" si="59"/>
        <v>55350.020304568527</v>
      </c>
      <c r="U298" s="4">
        <f t="shared" si="60"/>
        <v>25843.824817518249</v>
      </c>
      <c r="V298" s="4">
        <f t="shared" si="61"/>
        <v>79673</v>
      </c>
      <c r="W298" s="4">
        <f t="shared" si="62"/>
        <v>20</v>
      </c>
      <c r="X298" s="4">
        <f t="shared" si="63"/>
        <v>72574</v>
      </c>
      <c r="Y298" t="e" cm="1" vm="2">
        <f t="array" aca="1" ref="Y298" ca="1">HLOOKUP(E298+E298:E1297,F298,0)</f>
        <v>#VALUE!</v>
      </c>
      <c r="Z298" s="4">
        <f t="shared" si="64"/>
        <v>72574</v>
      </c>
    </row>
    <row r="299" spans="1:26" x14ac:dyDescent="0.3">
      <c r="A299" s="4">
        <v>1</v>
      </c>
      <c r="B299" t="s">
        <v>314</v>
      </c>
      <c r="C299">
        <v>54</v>
      </c>
      <c r="D299" t="s">
        <v>11</v>
      </c>
      <c r="E299" t="s">
        <v>22</v>
      </c>
      <c r="F299">
        <v>36206</v>
      </c>
      <c r="G299" s="2">
        <v>43580</v>
      </c>
      <c r="H299">
        <v>28200</v>
      </c>
      <c r="I299" t="s">
        <v>18</v>
      </c>
      <c r="J299">
        <v>51</v>
      </c>
      <c r="K299" t="str">
        <f t="shared" si="52"/>
        <v>Below 50,000</v>
      </c>
      <c r="L299" s="4" t="str" cm="1">
        <f t="array" ref="L299">_xlfn.IFS(J299&gt;=50,"Excellent",AND(J299&gt;=40,J299&lt;=49),"good",AND(J299&gt;=30,J299&lt;=39),"Average",J299&lt;30,"Poor")</f>
        <v>Excellent</v>
      </c>
      <c r="M299" s="4" t="str">
        <f t="shared" si="53"/>
        <v>False</v>
      </c>
      <c r="N299" s="4" t="str">
        <f t="shared" si="54"/>
        <v>False</v>
      </c>
      <c r="O299" s="4" t="str">
        <f t="shared" si="55"/>
        <v>Not From Marketing Department</v>
      </c>
      <c r="P299" s="4">
        <f>SUMIF(E299:$E$1001,"Sales",$F:$F)</f>
        <v>6463108</v>
      </c>
      <c r="Q299" s="4">
        <f t="shared" si="56"/>
        <v>7532860</v>
      </c>
      <c r="R299" s="4">
        <f t="shared" si="57"/>
        <v>180</v>
      </c>
      <c r="S299" s="4">
        <f t="shared" si="58"/>
        <v>97</v>
      </c>
      <c r="T299" s="4">
        <f t="shared" si="59"/>
        <v>55350.020304568527</v>
      </c>
      <c r="U299" s="4">
        <f t="shared" si="60"/>
        <v>25843.824817518249</v>
      </c>
      <c r="V299" s="4">
        <f t="shared" si="61"/>
        <v>79673</v>
      </c>
      <c r="W299" s="4">
        <f t="shared" si="62"/>
        <v>20</v>
      </c>
      <c r="X299" s="4">
        <f t="shared" si="63"/>
        <v>36206</v>
      </c>
      <c r="Y299" t="e" cm="1" vm="2">
        <f t="array" aca="1" ref="Y299" ca="1">HLOOKUP(E299+E299:E1298,F299,0)</f>
        <v>#VALUE!</v>
      </c>
      <c r="Z299" s="4">
        <f t="shared" si="64"/>
        <v>36206</v>
      </c>
    </row>
    <row r="300" spans="1:26" x14ac:dyDescent="0.3">
      <c r="A300" s="4">
        <v>1</v>
      </c>
      <c r="B300" t="s">
        <v>315</v>
      </c>
      <c r="C300">
        <v>40</v>
      </c>
      <c r="D300" t="s">
        <v>15</v>
      </c>
      <c r="E300" t="s">
        <v>22</v>
      </c>
      <c r="F300">
        <v>51128</v>
      </c>
      <c r="G300" s="2">
        <v>43581</v>
      </c>
      <c r="H300">
        <v>13225</v>
      </c>
      <c r="I300" t="s">
        <v>13</v>
      </c>
      <c r="J300">
        <v>52</v>
      </c>
      <c r="K300" t="str">
        <f t="shared" si="52"/>
        <v>Above 50,000</v>
      </c>
      <c r="L300" s="4" t="str" cm="1">
        <f t="array" ref="L300">_xlfn.IFS(J300&gt;=50,"Excellent",AND(J300&gt;=40,J300&lt;=49),"good",AND(J300&gt;=30,J300&lt;=39),"Average",J300&lt;30,"Poor")</f>
        <v>Excellent</v>
      </c>
      <c r="M300" s="4" t="str">
        <f t="shared" si="53"/>
        <v>False</v>
      </c>
      <c r="N300" s="4" t="str">
        <f t="shared" si="54"/>
        <v>False</v>
      </c>
      <c r="O300" s="4" t="str">
        <f t="shared" si="55"/>
        <v>Not From Marketing Department</v>
      </c>
      <c r="P300" s="4">
        <f>SUMIF(E300:$E$1001,"Sales",$F:$F)</f>
        <v>6610743</v>
      </c>
      <c r="Q300" s="4">
        <f t="shared" si="56"/>
        <v>7532860</v>
      </c>
      <c r="R300" s="4">
        <f t="shared" si="57"/>
        <v>180</v>
      </c>
      <c r="S300" s="4">
        <f t="shared" si="58"/>
        <v>97</v>
      </c>
      <c r="T300" s="4">
        <f t="shared" si="59"/>
        <v>55350.020304568527</v>
      </c>
      <c r="U300" s="4">
        <f t="shared" si="60"/>
        <v>25843.824817518249</v>
      </c>
      <c r="V300" s="4">
        <f t="shared" si="61"/>
        <v>79673</v>
      </c>
      <c r="W300" s="4">
        <f t="shared" si="62"/>
        <v>20</v>
      </c>
      <c r="X300" s="4">
        <f t="shared" si="63"/>
        <v>51128</v>
      </c>
      <c r="Y300" t="e" cm="1" vm="2">
        <f t="array" aca="1" ref="Y300" ca="1">HLOOKUP(E300+E300:E1299,F300,0)</f>
        <v>#VALUE!</v>
      </c>
      <c r="Z300" s="4">
        <f t="shared" si="64"/>
        <v>51128</v>
      </c>
    </row>
    <row r="301" spans="1:26" x14ac:dyDescent="0.3">
      <c r="A301" s="4">
        <v>1</v>
      </c>
      <c r="B301" t="s">
        <v>316</v>
      </c>
      <c r="C301">
        <v>28</v>
      </c>
      <c r="D301" t="s">
        <v>11</v>
      </c>
      <c r="E301" t="s">
        <v>22</v>
      </c>
      <c r="F301">
        <v>44858</v>
      </c>
      <c r="G301" s="2">
        <v>43582</v>
      </c>
      <c r="H301">
        <v>10930</v>
      </c>
      <c r="I301" t="s">
        <v>18</v>
      </c>
      <c r="J301">
        <v>53</v>
      </c>
      <c r="K301" t="str">
        <f t="shared" si="52"/>
        <v>Below 50,000</v>
      </c>
      <c r="L301" s="4" t="str" cm="1">
        <f t="array" ref="L301">_xlfn.IFS(J301&gt;=50,"Excellent",AND(J301&gt;=40,J301&lt;=49),"good",AND(J301&gt;=30,J301&lt;=39),"Average",J301&lt;30,"Poor")</f>
        <v>Excellent</v>
      </c>
      <c r="M301" s="4" t="str">
        <f t="shared" si="53"/>
        <v>False</v>
      </c>
      <c r="N301" s="4" t="str">
        <f t="shared" si="54"/>
        <v>False</v>
      </c>
      <c r="O301" s="4" t="str">
        <f t="shared" si="55"/>
        <v>Not From Marketing Department</v>
      </c>
      <c r="P301" s="4">
        <f>SUMIF(E301:$E$1001,"Sales",$F:$F)</f>
        <v>6402062</v>
      </c>
      <c r="Q301" s="4">
        <f t="shared" si="56"/>
        <v>7532860</v>
      </c>
      <c r="R301" s="4">
        <f t="shared" si="57"/>
        <v>180</v>
      </c>
      <c r="S301" s="4">
        <f t="shared" si="58"/>
        <v>97</v>
      </c>
      <c r="T301" s="4">
        <f t="shared" si="59"/>
        <v>55350.020304568527</v>
      </c>
      <c r="U301" s="4">
        <f t="shared" si="60"/>
        <v>25843.824817518249</v>
      </c>
      <c r="V301" s="4">
        <f t="shared" si="61"/>
        <v>79673</v>
      </c>
      <c r="W301" s="4">
        <f t="shared" si="62"/>
        <v>20</v>
      </c>
      <c r="X301" s="4">
        <f t="shared" si="63"/>
        <v>44858</v>
      </c>
      <c r="Y301" t="e" cm="1" vm="2">
        <f t="array" aca="1" ref="Y301" ca="1">HLOOKUP(E301+E301:E1300,F301,0)</f>
        <v>#VALUE!</v>
      </c>
      <c r="Z301" s="4">
        <f t="shared" si="64"/>
        <v>44858</v>
      </c>
    </row>
    <row r="302" spans="1:26" x14ac:dyDescent="0.3">
      <c r="A302" s="4">
        <v>1</v>
      </c>
      <c r="B302" t="s">
        <v>317</v>
      </c>
      <c r="C302">
        <v>31</v>
      </c>
      <c r="D302" t="s">
        <v>15</v>
      </c>
      <c r="E302" t="s">
        <v>12</v>
      </c>
      <c r="F302">
        <v>37373</v>
      </c>
      <c r="G302" s="2">
        <v>43583</v>
      </c>
      <c r="H302">
        <v>32525</v>
      </c>
      <c r="I302" t="s">
        <v>28</v>
      </c>
      <c r="J302">
        <v>40</v>
      </c>
      <c r="K302" t="str">
        <f t="shared" si="52"/>
        <v>Below 50,000</v>
      </c>
      <c r="L302" s="4" t="str" cm="1">
        <f t="array" ref="L302">_xlfn.IFS(J302&gt;=50,"Excellent",AND(J302&gt;=40,J302&lt;=49),"good",AND(J302&gt;=30,J302&lt;=39),"Average",J302&lt;30,"Poor")</f>
        <v>good</v>
      </c>
      <c r="M302" s="4" t="str">
        <f t="shared" si="53"/>
        <v>False</v>
      </c>
      <c r="N302" s="4" t="str">
        <f t="shared" si="54"/>
        <v>False</v>
      </c>
      <c r="O302" s="4" t="str">
        <f t="shared" si="55"/>
        <v xml:space="preserve"> from Marketing Department</v>
      </c>
      <c r="P302" s="4">
        <f>SUMIF(E302:$E$1001,"Sales",$F:$F)</f>
        <v>6710278</v>
      </c>
      <c r="Q302" s="4">
        <f t="shared" si="56"/>
        <v>7532860</v>
      </c>
      <c r="R302" s="4">
        <f t="shared" si="57"/>
        <v>180</v>
      </c>
      <c r="S302" s="4">
        <f t="shared" si="58"/>
        <v>97</v>
      </c>
      <c r="T302" s="4">
        <f t="shared" si="59"/>
        <v>55350.020304568527</v>
      </c>
      <c r="U302" s="4">
        <f t="shared" si="60"/>
        <v>25843.824817518249</v>
      </c>
      <c r="V302" s="4">
        <f t="shared" si="61"/>
        <v>79673</v>
      </c>
      <c r="W302" s="4">
        <f t="shared" si="62"/>
        <v>20</v>
      </c>
      <c r="X302" s="4">
        <f t="shared" si="63"/>
        <v>37373</v>
      </c>
      <c r="Y302" t="e" cm="1" vm="2">
        <f t="array" aca="1" ref="Y302" ca="1">HLOOKUP(E302+E302:E1301,F302,0)</f>
        <v>#VALUE!</v>
      </c>
      <c r="Z302" s="4">
        <f t="shared" si="64"/>
        <v>37373</v>
      </c>
    </row>
    <row r="303" spans="1:26" x14ac:dyDescent="0.3">
      <c r="A303" s="4">
        <v>1</v>
      </c>
      <c r="B303" t="s">
        <v>318</v>
      </c>
      <c r="C303">
        <v>37</v>
      </c>
      <c r="D303" t="s">
        <v>15</v>
      </c>
      <c r="E303" t="s">
        <v>7</v>
      </c>
      <c r="F303">
        <v>32158</v>
      </c>
      <c r="G303" s="2">
        <v>43584</v>
      </c>
      <c r="H303">
        <v>26219</v>
      </c>
      <c r="I303" t="s">
        <v>20</v>
      </c>
      <c r="J303">
        <v>43</v>
      </c>
      <c r="K303" t="str">
        <f t="shared" si="52"/>
        <v>Below 50,000</v>
      </c>
      <c r="L303" s="4" t="str" cm="1">
        <f t="array" ref="L303">_xlfn.IFS(J303&gt;=50,"Excellent",AND(J303&gt;=40,J303&lt;=49),"good",AND(J303&gt;=30,J303&lt;=39),"Average",J303&lt;30,"Poor")</f>
        <v>good</v>
      </c>
      <c r="M303" s="4" t="str">
        <f t="shared" si="53"/>
        <v>False</v>
      </c>
      <c r="N303" s="4" t="str">
        <f t="shared" si="54"/>
        <v>False</v>
      </c>
      <c r="O303" s="4" t="str">
        <f t="shared" si="55"/>
        <v>Not From Marketing Department</v>
      </c>
      <c r="P303" s="4">
        <f>SUMIF(E303:$E$1001,"Sales",$F:$F)</f>
        <v>6732470</v>
      </c>
      <c r="Q303" s="4">
        <f t="shared" si="56"/>
        <v>7532860</v>
      </c>
      <c r="R303" s="4">
        <f t="shared" si="57"/>
        <v>180</v>
      </c>
      <c r="S303" s="4">
        <f t="shared" si="58"/>
        <v>97</v>
      </c>
      <c r="T303" s="4">
        <f t="shared" si="59"/>
        <v>55350.020304568527</v>
      </c>
      <c r="U303" s="4">
        <f t="shared" si="60"/>
        <v>25843.824817518249</v>
      </c>
      <c r="V303" s="4">
        <f t="shared" si="61"/>
        <v>79673</v>
      </c>
      <c r="W303" s="4">
        <f t="shared" si="62"/>
        <v>20</v>
      </c>
      <c r="X303" s="4">
        <f t="shared" si="63"/>
        <v>32158</v>
      </c>
      <c r="Y303" t="e" cm="1" vm="2">
        <f t="array" aca="1" ref="Y303" ca="1">HLOOKUP(E303+E303:E1302,F303,0)</f>
        <v>#VALUE!</v>
      </c>
      <c r="Z303" s="4">
        <f t="shared" si="64"/>
        <v>32158</v>
      </c>
    </row>
    <row r="304" spans="1:26" x14ac:dyDescent="0.3">
      <c r="A304" s="4">
        <v>1</v>
      </c>
      <c r="B304" t="s">
        <v>319</v>
      </c>
      <c r="C304">
        <v>55</v>
      </c>
      <c r="D304" t="s">
        <v>11</v>
      </c>
      <c r="E304" t="s">
        <v>7</v>
      </c>
      <c r="F304">
        <v>49004</v>
      </c>
      <c r="G304" s="2">
        <v>43585</v>
      </c>
      <c r="H304">
        <v>19203</v>
      </c>
      <c r="I304" t="s">
        <v>20</v>
      </c>
      <c r="J304">
        <v>22</v>
      </c>
      <c r="K304" t="str">
        <f t="shared" si="52"/>
        <v>Below 50,000</v>
      </c>
      <c r="L304" s="4" t="str" cm="1">
        <f t="array" ref="L304">_xlfn.IFS(J304&gt;=50,"Excellent",AND(J304&gt;=40,J304&lt;=49),"good",AND(J304&gt;=30,J304&lt;=39),"Average",J304&lt;30,"Poor")</f>
        <v>Poor</v>
      </c>
      <c r="M304" s="4" t="str">
        <f t="shared" si="53"/>
        <v>False</v>
      </c>
      <c r="N304" s="4" t="str">
        <f t="shared" si="54"/>
        <v>False</v>
      </c>
      <c r="O304" s="4" t="str">
        <f t="shared" si="55"/>
        <v>Not From Marketing Department</v>
      </c>
      <c r="P304" s="4">
        <f>SUMIF(E304:$E$1001,"Sales",$F:$F)</f>
        <v>6706499</v>
      </c>
      <c r="Q304" s="4">
        <f t="shared" si="56"/>
        <v>7532860</v>
      </c>
      <c r="R304" s="4">
        <f t="shared" si="57"/>
        <v>180</v>
      </c>
      <c r="S304" s="4">
        <f t="shared" si="58"/>
        <v>97</v>
      </c>
      <c r="T304" s="4">
        <f t="shared" si="59"/>
        <v>55350.020304568527</v>
      </c>
      <c r="U304" s="4">
        <f t="shared" si="60"/>
        <v>25843.824817518249</v>
      </c>
      <c r="V304" s="4">
        <f t="shared" si="61"/>
        <v>79673</v>
      </c>
      <c r="W304" s="4">
        <f t="shared" si="62"/>
        <v>20</v>
      </c>
      <c r="X304" s="4">
        <f t="shared" si="63"/>
        <v>49004</v>
      </c>
      <c r="Y304" t="e" cm="1" vm="2">
        <f t="array" aca="1" ref="Y304" ca="1">HLOOKUP(E304+E304:E1303,F304,0)</f>
        <v>#VALUE!</v>
      </c>
      <c r="Z304" s="4">
        <f t="shared" si="64"/>
        <v>49004</v>
      </c>
    </row>
    <row r="305" spans="1:26" x14ac:dyDescent="0.3">
      <c r="A305" s="4">
        <v>1</v>
      </c>
      <c r="B305" t="s">
        <v>320</v>
      </c>
      <c r="C305">
        <v>31</v>
      </c>
      <c r="D305" t="s">
        <v>15</v>
      </c>
      <c r="E305" t="s">
        <v>16</v>
      </c>
      <c r="F305">
        <v>68968</v>
      </c>
      <c r="G305" s="2">
        <v>43586</v>
      </c>
      <c r="H305">
        <v>32574</v>
      </c>
      <c r="I305" t="s">
        <v>20</v>
      </c>
      <c r="J305">
        <v>22</v>
      </c>
      <c r="K305" t="str">
        <f t="shared" si="52"/>
        <v>Above 50,000</v>
      </c>
      <c r="L305" s="4" t="str" cm="1">
        <f t="array" ref="L305">_xlfn.IFS(J305&gt;=50,"Excellent",AND(J305&gt;=40,J305&lt;=49),"good",AND(J305&gt;=30,J305&lt;=39),"Average",J305&lt;30,"Poor")</f>
        <v>Poor</v>
      </c>
      <c r="M305" s="4" t="str">
        <f t="shared" si="53"/>
        <v>False</v>
      </c>
      <c r="N305" s="4" t="str">
        <f t="shared" si="54"/>
        <v>True</v>
      </c>
      <c r="O305" s="4" t="str">
        <f t="shared" si="55"/>
        <v>Not From Marketing Department</v>
      </c>
      <c r="P305" s="4">
        <f>SUMIF(E305:$E$1001,"Sales",$F:$F)</f>
        <v>6624896</v>
      </c>
      <c r="Q305" s="4">
        <f t="shared" si="56"/>
        <v>7532860</v>
      </c>
      <c r="R305" s="4">
        <f t="shared" si="57"/>
        <v>180</v>
      </c>
      <c r="S305" s="4">
        <f t="shared" si="58"/>
        <v>97</v>
      </c>
      <c r="T305" s="4">
        <f t="shared" si="59"/>
        <v>55350.020304568527</v>
      </c>
      <c r="U305" s="4">
        <f t="shared" si="60"/>
        <v>25843.824817518249</v>
      </c>
      <c r="V305" s="4">
        <f t="shared" si="61"/>
        <v>79673</v>
      </c>
      <c r="W305" s="4">
        <f t="shared" si="62"/>
        <v>20</v>
      </c>
      <c r="X305" s="4">
        <f t="shared" si="63"/>
        <v>68968</v>
      </c>
      <c r="Y305" t="e" cm="1" vm="2">
        <f t="array" aca="1" ref="Y305" ca="1">HLOOKUP(E305+E305:E1304,F305,0)</f>
        <v>#VALUE!</v>
      </c>
      <c r="Z305" s="4">
        <f t="shared" si="64"/>
        <v>68968</v>
      </c>
    </row>
    <row r="306" spans="1:26" x14ac:dyDescent="0.3">
      <c r="A306" s="4">
        <v>1</v>
      </c>
      <c r="B306" t="s">
        <v>321</v>
      </c>
      <c r="C306">
        <v>28</v>
      </c>
      <c r="D306" t="s">
        <v>11</v>
      </c>
      <c r="E306" t="s">
        <v>16</v>
      </c>
      <c r="F306">
        <v>38958</v>
      </c>
      <c r="G306" s="2">
        <v>43587</v>
      </c>
      <c r="H306">
        <v>39933</v>
      </c>
      <c r="I306" t="s">
        <v>13</v>
      </c>
      <c r="J306">
        <v>58</v>
      </c>
      <c r="K306" t="str">
        <f t="shared" si="52"/>
        <v>Below 50,000</v>
      </c>
      <c r="L306" s="4" t="str" cm="1">
        <f t="array" ref="L306">_xlfn.IFS(J306&gt;=50,"Excellent",AND(J306&gt;=40,J306&lt;=49),"good",AND(J306&gt;=30,J306&lt;=39),"Average",J306&lt;30,"Poor")</f>
        <v>Excellent</v>
      </c>
      <c r="M306" s="4" t="str">
        <f t="shared" si="53"/>
        <v>True</v>
      </c>
      <c r="N306" s="4" t="str">
        <f t="shared" si="54"/>
        <v>False</v>
      </c>
      <c r="O306" s="4" t="str">
        <f t="shared" si="55"/>
        <v>Not From Marketing Department</v>
      </c>
      <c r="P306" s="4">
        <f>SUMIF(E306:$E$1001,"Sales",$F:$F)</f>
        <v>6576757</v>
      </c>
      <c r="Q306" s="4">
        <f t="shared" si="56"/>
        <v>7532860</v>
      </c>
      <c r="R306" s="4">
        <f t="shared" si="57"/>
        <v>180</v>
      </c>
      <c r="S306" s="4">
        <f t="shared" si="58"/>
        <v>97</v>
      </c>
      <c r="T306" s="4">
        <f t="shared" si="59"/>
        <v>55350.020304568527</v>
      </c>
      <c r="U306" s="4">
        <f t="shared" si="60"/>
        <v>25843.824817518249</v>
      </c>
      <c r="V306" s="4">
        <f t="shared" si="61"/>
        <v>79673</v>
      </c>
      <c r="W306" s="4">
        <f t="shared" si="62"/>
        <v>20</v>
      </c>
      <c r="X306" s="4">
        <f t="shared" si="63"/>
        <v>38958</v>
      </c>
      <c r="Y306" t="e" cm="1" vm="2">
        <f t="array" aca="1" ref="Y306" ca="1">HLOOKUP(E306+E306:E1305,F306,0)</f>
        <v>#VALUE!</v>
      </c>
      <c r="Z306" s="4">
        <f t="shared" si="64"/>
        <v>38958</v>
      </c>
    </row>
    <row r="307" spans="1:26" x14ac:dyDescent="0.3">
      <c r="A307" s="4">
        <v>1</v>
      </c>
      <c r="B307" t="s">
        <v>322</v>
      </c>
      <c r="C307">
        <v>37</v>
      </c>
      <c r="D307" t="s">
        <v>15</v>
      </c>
      <c r="E307" t="s">
        <v>12</v>
      </c>
      <c r="F307">
        <v>42312</v>
      </c>
      <c r="G307" s="2">
        <v>43588</v>
      </c>
      <c r="H307">
        <v>17817</v>
      </c>
      <c r="I307" t="s">
        <v>20</v>
      </c>
      <c r="J307">
        <v>43</v>
      </c>
      <c r="K307" t="str">
        <f t="shared" si="52"/>
        <v>Below 50,000</v>
      </c>
      <c r="L307" s="4" t="str" cm="1">
        <f t="array" ref="L307">_xlfn.IFS(J307&gt;=50,"Excellent",AND(J307&gt;=40,J307&lt;=49),"good",AND(J307&gt;=30,J307&lt;=39),"Average",J307&lt;30,"Poor")</f>
        <v>good</v>
      </c>
      <c r="M307" s="4" t="str">
        <f t="shared" si="53"/>
        <v>False</v>
      </c>
      <c r="N307" s="4" t="str">
        <f t="shared" si="54"/>
        <v>False</v>
      </c>
      <c r="O307" s="4" t="str">
        <f t="shared" si="55"/>
        <v xml:space="preserve"> from Marketing Department</v>
      </c>
      <c r="P307" s="4">
        <f>SUMIF(E307:$E$1001,"Sales",$F:$F)</f>
        <v>6639984</v>
      </c>
      <c r="Q307" s="4">
        <f t="shared" si="56"/>
        <v>7532860</v>
      </c>
      <c r="R307" s="4">
        <f t="shared" si="57"/>
        <v>180</v>
      </c>
      <c r="S307" s="4">
        <f t="shared" si="58"/>
        <v>97</v>
      </c>
      <c r="T307" s="4">
        <f t="shared" si="59"/>
        <v>55350.020304568527</v>
      </c>
      <c r="U307" s="4">
        <f t="shared" si="60"/>
        <v>25843.824817518249</v>
      </c>
      <c r="V307" s="4">
        <f t="shared" si="61"/>
        <v>79673</v>
      </c>
      <c r="W307" s="4">
        <f t="shared" si="62"/>
        <v>20</v>
      </c>
      <c r="X307" s="4">
        <f t="shared" si="63"/>
        <v>42312</v>
      </c>
      <c r="Y307" t="e" cm="1" vm="2">
        <f t="array" aca="1" ref="Y307" ca="1">HLOOKUP(E307+E307:E1306,F307,0)</f>
        <v>#VALUE!</v>
      </c>
      <c r="Z307" s="4">
        <f t="shared" si="64"/>
        <v>42312</v>
      </c>
    </row>
    <row r="308" spans="1:26" x14ac:dyDescent="0.3">
      <c r="A308" s="4">
        <v>1</v>
      </c>
      <c r="B308" t="s">
        <v>323</v>
      </c>
      <c r="C308">
        <v>43</v>
      </c>
      <c r="D308" t="s">
        <v>15</v>
      </c>
      <c r="E308" t="s">
        <v>16</v>
      </c>
      <c r="F308">
        <v>75537</v>
      </c>
      <c r="G308" s="2">
        <v>43589</v>
      </c>
      <c r="H308">
        <v>23441</v>
      </c>
      <c r="I308" t="s">
        <v>20</v>
      </c>
      <c r="J308">
        <v>54</v>
      </c>
      <c r="K308" t="str">
        <f t="shared" si="52"/>
        <v>Above 50,000</v>
      </c>
      <c r="L308" s="4" t="str" cm="1">
        <f t="array" ref="L308">_xlfn.IFS(J308&gt;=50,"Excellent",AND(J308&gt;=40,J308&lt;=49),"good",AND(J308&gt;=30,J308&lt;=39),"Average",J308&lt;30,"Poor")</f>
        <v>Excellent</v>
      </c>
      <c r="M308" s="4" t="str">
        <f t="shared" si="53"/>
        <v>False</v>
      </c>
      <c r="N308" s="4" t="str">
        <f t="shared" si="54"/>
        <v>True</v>
      </c>
      <c r="O308" s="4" t="str">
        <f t="shared" si="55"/>
        <v>Not From Marketing Department</v>
      </c>
      <c r="P308" s="4">
        <f>SUMIF(E308:$E$1001,"Sales",$F:$F)</f>
        <v>6499025</v>
      </c>
      <c r="Q308" s="4">
        <f t="shared" si="56"/>
        <v>7532860</v>
      </c>
      <c r="R308" s="4">
        <f t="shared" si="57"/>
        <v>180</v>
      </c>
      <c r="S308" s="4">
        <f t="shared" si="58"/>
        <v>97</v>
      </c>
      <c r="T308" s="4">
        <f t="shared" si="59"/>
        <v>55350.020304568527</v>
      </c>
      <c r="U308" s="4">
        <f t="shared" si="60"/>
        <v>25843.824817518249</v>
      </c>
      <c r="V308" s="4">
        <f t="shared" si="61"/>
        <v>79673</v>
      </c>
      <c r="W308" s="4">
        <f t="shared" si="62"/>
        <v>20</v>
      </c>
      <c r="X308" s="4">
        <f t="shared" si="63"/>
        <v>75537</v>
      </c>
      <c r="Y308" t="e" cm="1" vm="2">
        <f t="array" aca="1" ref="Y308" ca="1">HLOOKUP(E308+E308:E1307,F308,0)</f>
        <v>#VALUE!</v>
      </c>
      <c r="Z308" s="4">
        <f t="shared" si="64"/>
        <v>75537</v>
      </c>
    </row>
    <row r="309" spans="1:26" x14ac:dyDescent="0.3">
      <c r="A309" s="4">
        <v>1</v>
      </c>
      <c r="B309" t="s">
        <v>324</v>
      </c>
      <c r="C309">
        <v>59</v>
      </c>
      <c r="D309" t="s">
        <v>11</v>
      </c>
      <c r="E309" t="s">
        <v>27</v>
      </c>
      <c r="F309">
        <v>44763</v>
      </c>
      <c r="G309" s="2">
        <v>43590</v>
      </c>
      <c r="H309">
        <v>29052</v>
      </c>
      <c r="I309" t="s">
        <v>20</v>
      </c>
      <c r="J309">
        <v>31</v>
      </c>
      <c r="K309" t="str">
        <f t="shared" si="52"/>
        <v>Below 50,000</v>
      </c>
      <c r="L309" s="4" t="str" cm="1">
        <f t="array" ref="L309">_xlfn.IFS(J309&gt;=50,"Excellent",AND(J309&gt;=40,J309&lt;=49),"good",AND(J309&gt;=30,J309&lt;=39),"Average",J309&lt;30,"Poor")</f>
        <v>Average</v>
      </c>
      <c r="M309" s="4" t="str">
        <f t="shared" si="53"/>
        <v>False</v>
      </c>
      <c r="N309" s="4" t="str">
        <f t="shared" si="54"/>
        <v>True</v>
      </c>
      <c r="O309" s="4" t="str">
        <f t="shared" si="55"/>
        <v>Not From Marketing Department</v>
      </c>
      <c r="P309" s="4">
        <f>SUMIF(E309:$E$1001,"Sales",$F:$F)</f>
        <v>6361386</v>
      </c>
      <c r="Q309" s="4">
        <f t="shared" si="56"/>
        <v>7532860</v>
      </c>
      <c r="R309" s="4">
        <f t="shared" si="57"/>
        <v>180</v>
      </c>
      <c r="S309" s="4">
        <f t="shared" si="58"/>
        <v>97</v>
      </c>
      <c r="T309" s="4">
        <f t="shared" si="59"/>
        <v>55350.020304568527</v>
      </c>
      <c r="U309" s="4">
        <f t="shared" si="60"/>
        <v>25843.824817518249</v>
      </c>
      <c r="V309" s="4">
        <f t="shared" si="61"/>
        <v>79673</v>
      </c>
      <c r="W309" s="4">
        <f t="shared" si="62"/>
        <v>20</v>
      </c>
      <c r="X309" s="4">
        <f t="shared" si="63"/>
        <v>44763</v>
      </c>
      <c r="Y309" t="e" cm="1" vm="2">
        <f t="array" aca="1" ref="Y309" ca="1">HLOOKUP(E309+E309:E1308,F309,0)</f>
        <v>#VALUE!</v>
      </c>
      <c r="Z309" s="4">
        <f t="shared" si="64"/>
        <v>44763</v>
      </c>
    </row>
    <row r="310" spans="1:26" x14ac:dyDescent="0.3">
      <c r="A310" s="4">
        <v>1</v>
      </c>
      <c r="B310" t="s">
        <v>325</v>
      </c>
      <c r="C310">
        <v>50</v>
      </c>
      <c r="D310" t="s">
        <v>11</v>
      </c>
      <c r="E310" t="s">
        <v>27</v>
      </c>
      <c r="F310">
        <v>76157</v>
      </c>
      <c r="G310" s="2">
        <v>43591</v>
      </c>
      <c r="H310">
        <v>25725</v>
      </c>
      <c r="I310" t="s">
        <v>28</v>
      </c>
      <c r="J310">
        <v>51</v>
      </c>
      <c r="K310" t="str">
        <f t="shared" si="52"/>
        <v>Above 50,000</v>
      </c>
      <c r="L310" s="4" t="str" cm="1">
        <f t="array" ref="L310">_xlfn.IFS(J310&gt;=50,"Excellent",AND(J310&gt;=40,J310&lt;=49),"good",AND(J310&gt;=30,J310&lt;=39),"Average",J310&lt;30,"Poor")</f>
        <v>Excellent</v>
      </c>
      <c r="M310" s="4" t="str">
        <f t="shared" si="53"/>
        <v>False</v>
      </c>
      <c r="N310" s="4" t="str">
        <f t="shared" si="54"/>
        <v>True</v>
      </c>
      <c r="O310" s="4" t="str">
        <f t="shared" si="55"/>
        <v>Not From Marketing Department</v>
      </c>
      <c r="P310" s="4">
        <f>SUMIF(E310:$E$1001,"Sales",$F:$F)</f>
        <v>6509415</v>
      </c>
      <c r="Q310" s="4">
        <f t="shared" si="56"/>
        <v>7532860</v>
      </c>
      <c r="R310" s="4">
        <f t="shared" si="57"/>
        <v>180</v>
      </c>
      <c r="S310" s="4">
        <f t="shared" si="58"/>
        <v>97</v>
      </c>
      <c r="T310" s="4">
        <f t="shared" si="59"/>
        <v>55350.020304568527</v>
      </c>
      <c r="U310" s="4">
        <f t="shared" si="60"/>
        <v>25843.824817518249</v>
      </c>
      <c r="V310" s="4">
        <f t="shared" si="61"/>
        <v>79673</v>
      </c>
      <c r="W310" s="4">
        <f t="shared" si="62"/>
        <v>20</v>
      </c>
      <c r="X310" s="4">
        <f t="shared" si="63"/>
        <v>76157</v>
      </c>
      <c r="Y310" t="e" cm="1" vm="2">
        <f t="array" aca="1" ref="Y310" ca="1">HLOOKUP(E310+E310:E1309,F310,0)</f>
        <v>#VALUE!</v>
      </c>
      <c r="Z310" s="4">
        <f t="shared" si="64"/>
        <v>76157</v>
      </c>
    </row>
    <row r="311" spans="1:26" x14ac:dyDescent="0.3">
      <c r="A311" s="4">
        <v>1</v>
      </c>
      <c r="B311" t="s">
        <v>326</v>
      </c>
      <c r="C311">
        <v>23</v>
      </c>
      <c r="D311" t="s">
        <v>11</v>
      </c>
      <c r="E311" t="s">
        <v>7</v>
      </c>
      <c r="F311">
        <v>31895</v>
      </c>
      <c r="G311" s="2">
        <v>43592</v>
      </c>
      <c r="H311">
        <v>22803</v>
      </c>
      <c r="I311" t="s">
        <v>18</v>
      </c>
      <c r="J311">
        <v>55</v>
      </c>
      <c r="K311" t="str">
        <f t="shared" si="52"/>
        <v>Below 50,000</v>
      </c>
      <c r="L311" s="4" t="str" cm="1">
        <f t="array" ref="L311">_xlfn.IFS(J311&gt;=50,"Excellent",AND(J311&gt;=40,J311&lt;=49),"good",AND(J311&gt;=30,J311&lt;=39),"Average",J311&lt;30,"Poor")</f>
        <v>Excellent</v>
      </c>
      <c r="M311" s="4" t="str">
        <f t="shared" si="53"/>
        <v>False</v>
      </c>
      <c r="N311" s="4" t="str">
        <f t="shared" si="54"/>
        <v>False</v>
      </c>
      <c r="O311" s="4" t="str">
        <f t="shared" si="55"/>
        <v>Not From Marketing Department</v>
      </c>
      <c r="P311" s="4">
        <f>SUMIF(E311:$E$1001,"Sales",$F:$F)</f>
        <v>6472978</v>
      </c>
      <c r="Q311" s="4">
        <f t="shared" si="56"/>
        <v>7532860</v>
      </c>
      <c r="R311" s="4">
        <f t="shared" si="57"/>
        <v>180</v>
      </c>
      <c r="S311" s="4">
        <f t="shared" si="58"/>
        <v>97</v>
      </c>
      <c r="T311" s="4">
        <f t="shared" si="59"/>
        <v>55350.020304568527</v>
      </c>
      <c r="U311" s="4">
        <f t="shared" si="60"/>
        <v>25843.824817518249</v>
      </c>
      <c r="V311" s="4">
        <f t="shared" si="61"/>
        <v>79673</v>
      </c>
      <c r="W311" s="4">
        <f t="shared" si="62"/>
        <v>20</v>
      </c>
      <c r="X311" s="4">
        <f t="shared" si="63"/>
        <v>31895</v>
      </c>
      <c r="Y311" t="e" cm="1" vm="2">
        <f t="array" aca="1" ref="Y311" ca="1">HLOOKUP(E311+E311:E1310,F311,0)</f>
        <v>#VALUE!</v>
      </c>
      <c r="Z311" s="4">
        <f t="shared" si="64"/>
        <v>31895</v>
      </c>
    </row>
    <row r="312" spans="1:26" x14ac:dyDescent="0.3">
      <c r="A312" s="4">
        <v>1</v>
      </c>
      <c r="B312" t="s">
        <v>327</v>
      </c>
      <c r="C312">
        <v>38</v>
      </c>
      <c r="D312" t="s">
        <v>15</v>
      </c>
      <c r="E312" t="s">
        <v>12</v>
      </c>
      <c r="F312">
        <v>44685</v>
      </c>
      <c r="G312" s="2">
        <v>43593</v>
      </c>
      <c r="H312">
        <v>30946</v>
      </c>
      <c r="I312" t="s">
        <v>28</v>
      </c>
      <c r="J312">
        <v>60</v>
      </c>
      <c r="K312" t="str">
        <f t="shared" si="52"/>
        <v>Below 50,000</v>
      </c>
      <c r="L312" s="4" t="str" cm="1">
        <f t="array" ref="L312">_xlfn.IFS(J312&gt;=50,"Excellent",AND(J312&gt;=40,J312&lt;=49),"good",AND(J312&gt;=30,J312&lt;=39),"Average",J312&lt;30,"Poor")</f>
        <v>Excellent</v>
      </c>
      <c r="M312" s="4" t="str">
        <f t="shared" si="53"/>
        <v>False</v>
      </c>
      <c r="N312" s="4" t="str">
        <f t="shared" si="54"/>
        <v>False</v>
      </c>
      <c r="O312" s="4" t="str">
        <f t="shared" si="55"/>
        <v xml:space="preserve"> from Marketing Department</v>
      </c>
      <c r="P312" s="4">
        <f>SUMIF(E312:$E$1001,"Sales",$F:$F)</f>
        <v>6253244</v>
      </c>
      <c r="Q312" s="4">
        <f t="shared" si="56"/>
        <v>7532860</v>
      </c>
      <c r="R312" s="4">
        <f t="shared" si="57"/>
        <v>180</v>
      </c>
      <c r="S312" s="4">
        <f t="shared" si="58"/>
        <v>97</v>
      </c>
      <c r="T312" s="4">
        <f t="shared" si="59"/>
        <v>55350.020304568527</v>
      </c>
      <c r="U312" s="4">
        <f t="shared" si="60"/>
        <v>25843.824817518249</v>
      </c>
      <c r="V312" s="4">
        <f t="shared" si="61"/>
        <v>79673</v>
      </c>
      <c r="W312" s="4">
        <f t="shared" si="62"/>
        <v>20</v>
      </c>
      <c r="X312" s="4">
        <f t="shared" si="63"/>
        <v>44685</v>
      </c>
      <c r="Y312" t="e" cm="1" vm="2">
        <f t="array" aca="1" ref="Y312" ca="1">HLOOKUP(E312+E312:E1311,F312,0)</f>
        <v>#VALUE!</v>
      </c>
      <c r="Z312" s="4">
        <f t="shared" si="64"/>
        <v>44685</v>
      </c>
    </row>
    <row r="313" spans="1:26" x14ac:dyDescent="0.3">
      <c r="A313" s="4">
        <v>1</v>
      </c>
      <c r="B313" t="s">
        <v>328</v>
      </c>
      <c r="C313">
        <v>24</v>
      </c>
      <c r="D313" t="s">
        <v>15</v>
      </c>
      <c r="E313" t="s">
        <v>12</v>
      </c>
      <c r="F313">
        <v>46552</v>
      </c>
      <c r="G313" s="2">
        <v>43594</v>
      </c>
      <c r="H313">
        <v>23815</v>
      </c>
      <c r="I313" t="s">
        <v>13</v>
      </c>
      <c r="J313">
        <v>48</v>
      </c>
      <c r="K313" t="str">
        <f t="shared" si="52"/>
        <v>Below 50,000</v>
      </c>
      <c r="L313" s="4" t="str" cm="1">
        <f t="array" ref="L313">_xlfn.IFS(J313&gt;=50,"Excellent",AND(J313&gt;=40,J313&lt;=49),"good",AND(J313&gt;=30,J313&lt;=39),"Average",J313&lt;30,"Poor")</f>
        <v>good</v>
      </c>
      <c r="M313" s="4" t="str">
        <f t="shared" si="53"/>
        <v>True</v>
      </c>
      <c r="N313" s="4" t="str">
        <f t="shared" si="54"/>
        <v>False</v>
      </c>
      <c r="O313" s="4" t="str">
        <f t="shared" si="55"/>
        <v xml:space="preserve"> from Marketing Department</v>
      </c>
      <c r="P313" s="4">
        <f>SUMIF(E313:$E$1001,"Sales",$F:$F)</f>
        <v>6558734</v>
      </c>
      <c r="Q313" s="4">
        <f t="shared" si="56"/>
        <v>7532860</v>
      </c>
      <c r="R313" s="4">
        <f t="shared" si="57"/>
        <v>180</v>
      </c>
      <c r="S313" s="4">
        <f t="shared" si="58"/>
        <v>97</v>
      </c>
      <c r="T313" s="4">
        <f t="shared" si="59"/>
        <v>55350.020304568527</v>
      </c>
      <c r="U313" s="4">
        <f t="shared" si="60"/>
        <v>25843.824817518249</v>
      </c>
      <c r="V313" s="4">
        <f t="shared" si="61"/>
        <v>79673</v>
      </c>
      <c r="W313" s="4">
        <f t="shared" si="62"/>
        <v>20</v>
      </c>
      <c r="X313" s="4">
        <f t="shared" si="63"/>
        <v>46552</v>
      </c>
      <c r="Y313" t="e" cm="1" vm="2">
        <f t="array" aca="1" ref="Y313" ca="1">HLOOKUP(E313+E313:E1312,F313,0)</f>
        <v>#VALUE!</v>
      </c>
      <c r="Z313" s="4">
        <f t="shared" si="64"/>
        <v>46552</v>
      </c>
    </row>
    <row r="314" spans="1:26" x14ac:dyDescent="0.3">
      <c r="A314" s="4">
        <v>1</v>
      </c>
      <c r="B314" t="s">
        <v>329</v>
      </c>
      <c r="C314">
        <v>56</v>
      </c>
      <c r="D314" t="s">
        <v>11</v>
      </c>
      <c r="E314" t="s">
        <v>16</v>
      </c>
      <c r="F314">
        <v>62601</v>
      </c>
      <c r="G314" s="2">
        <v>43595</v>
      </c>
      <c r="H314">
        <v>21354</v>
      </c>
      <c r="I314" t="s">
        <v>18</v>
      </c>
      <c r="J314">
        <v>40</v>
      </c>
      <c r="K314" t="str">
        <f t="shared" si="52"/>
        <v>Above 50,000</v>
      </c>
      <c r="L314" s="4" t="str" cm="1">
        <f t="array" ref="L314">_xlfn.IFS(J314&gt;=50,"Excellent",AND(J314&gt;=40,J314&lt;=49),"good",AND(J314&gt;=30,J314&lt;=39),"Average",J314&lt;30,"Poor")</f>
        <v>good</v>
      </c>
      <c r="M314" s="4" t="str">
        <f t="shared" si="53"/>
        <v>False</v>
      </c>
      <c r="N314" s="4" t="str">
        <f t="shared" si="54"/>
        <v>True</v>
      </c>
      <c r="O314" s="4" t="str">
        <f t="shared" si="55"/>
        <v>Not From Marketing Department</v>
      </c>
      <c r="P314" s="4">
        <f>SUMIF(E314:$E$1001,"Sales",$F:$F)</f>
        <v>6513421</v>
      </c>
      <c r="Q314" s="4">
        <f t="shared" si="56"/>
        <v>7532860</v>
      </c>
      <c r="R314" s="4">
        <f t="shared" si="57"/>
        <v>180</v>
      </c>
      <c r="S314" s="4">
        <f t="shared" si="58"/>
        <v>97</v>
      </c>
      <c r="T314" s="4">
        <f t="shared" si="59"/>
        <v>55350.020304568527</v>
      </c>
      <c r="U314" s="4">
        <f t="shared" si="60"/>
        <v>25843.824817518249</v>
      </c>
      <c r="V314" s="4">
        <f t="shared" si="61"/>
        <v>79673</v>
      </c>
      <c r="W314" s="4">
        <f t="shared" si="62"/>
        <v>20</v>
      </c>
      <c r="X314" s="4">
        <f t="shared" si="63"/>
        <v>62601</v>
      </c>
      <c r="Y314" t="e" cm="1" vm="2">
        <f t="array" aca="1" ref="Y314" ca="1">HLOOKUP(E314+E314:E1313,F314,0)</f>
        <v>#VALUE!</v>
      </c>
      <c r="Z314" s="4">
        <f t="shared" si="64"/>
        <v>62601</v>
      </c>
    </row>
    <row r="315" spans="1:26" x14ac:dyDescent="0.3">
      <c r="A315" s="4">
        <v>1</v>
      </c>
      <c r="B315" t="s">
        <v>330</v>
      </c>
      <c r="C315">
        <v>38</v>
      </c>
      <c r="D315" t="s">
        <v>11</v>
      </c>
      <c r="E315" t="s">
        <v>22</v>
      </c>
      <c r="F315">
        <v>70327</v>
      </c>
      <c r="G315" s="2">
        <v>43596</v>
      </c>
      <c r="H315">
        <v>38076</v>
      </c>
      <c r="I315" t="s">
        <v>20</v>
      </c>
      <c r="J315">
        <v>34</v>
      </c>
      <c r="K315" t="str">
        <f t="shared" si="52"/>
        <v>Above 50,000</v>
      </c>
      <c r="L315" s="4" t="str" cm="1">
        <f t="array" ref="L315">_xlfn.IFS(J315&gt;=50,"Excellent",AND(J315&gt;=40,J315&lt;=49),"good",AND(J315&gt;=30,J315&lt;=39),"Average",J315&lt;30,"Poor")</f>
        <v>Average</v>
      </c>
      <c r="M315" s="4" t="str">
        <f t="shared" si="53"/>
        <v>False</v>
      </c>
      <c r="N315" s="4" t="str">
        <f t="shared" si="54"/>
        <v>True</v>
      </c>
      <c r="O315" s="4" t="str">
        <f t="shared" si="55"/>
        <v>Not From Marketing Department</v>
      </c>
      <c r="P315" s="4">
        <f>SUMIF(E315:$E$1001,"Sales",$F:$F)</f>
        <v>6454351</v>
      </c>
      <c r="Q315" s="4">
        <f t="shared" si="56"/>
        <v>7532860</v>
      </c>
      <c r="R315" s="4">
        <f t="shared" si="57"/>
        <v>180</v>
      </c>
      <c r="S315" s="4">
        <f t="shared" si="58"/>
        <v>97</v>
      </c>
      <c r="T315" s="4">
        <f t="shared" si="59"/>
        <v>55350.020304568527</v>
      </c>
      <c r="U315" s="4">
        <f t="shared" si="60"/>
        <v>25843.824817518249</v>
      </c>
      <c r="V315" s="4">
        <f t="shared" si="61"/>
        <v>79673</v>
      </c>
      <c r="W315" s="4">
        <f t="shared" si="62"/>
        <v>20</v>
      </c>
      <c r="X315" s="4">
        <f t="shared" si="63"/>
        <v>70327</v>
      </c>
      <c r="Y315" t="e" cm="1" vm="2">
        <f t="array" aca="1" ref="Y315" ca="1">HLOOKUP(E315+E315:E1314,F315,0)</f>
        <v>#VALUE!</v>
      </c>
      <c r="Z315" s="4">
        <f t="shared" si="64"/>
        <v>70327</v>
      </c>
    </row>
    <row r="316" spans="1:26" x14ac:dyDescent="0.3">
      <c r="A316" s="4">
        <v>1</v>
      </c>
      <c r="B316" t="s">
        <v>331</v>
      </c>
      <c r="C316">
        <v>27</v>
      </c>
      <c r="D316" t="s">
        <v>11</v>
      </c>
      <c r="E316" t="s">
        <v>12</v>
      </c>
      <c r="F316">
        <v>73068</v>
      </c>
      <c r="G316" s="2">
        <v>43597</v>
      </c>
      <c r="H316">
        <v>33625</v>
      </c>
      <c r="I316" t="s">
        <v>18</v>
      </c>
      <c r="J316">
        <v>31</v>
      </c>
      <c r="K316" t="str">
        <f t="shared" si="52"/>
        <v>Above 50,000</v>
      </c>
      <c r="L316" s="4" t="str" cm="1">
        <f t="array" ref="L316">_xlfn.IFS(J316&gt;=50,"Excellent",AND(J316&gt;=40,J316&lt;=49),"good",AND(J316&gt;=30,J316&lt;=39),"Average",J316&lt;30,"Poor")</f>
        <v>Average</v>
      </c>
      <c r="M316" s="4" t="str">
        <f t="shared" si="53"/>
        <v>False</v>
      </c>
      <c r="N316" s="4" t="str">
        <f t="shared" si="54"/>
        <v>True</v>
      </c>
      <c r="O316" s="4" t="str">
        <f t="shared" si="55"/>
        <v xml:space="preserve"> from Marketing Department</v>
      </c>
      <c r="P316" s="4">
        <f>SUMIF(E316:$E$1001,"Sales",$F:$F)</f>
        <v>6575518</v>
      </c>
      <c r="Q316" s="4">
        <f t="shared" si="56"/>
        <v>7532860</v>
      </c>
      <c r="R316" s="4">
        <f t="shared" si="57"/>
        <v>180</v>
      </c>
      <c r="S316" s="4">
        <f t="shared" si="58"/>
        <v>97</v>
      </c>
      <c r="T316" s="4">
        <f t="shared" si="59"/>
        <v>55350.020304568527</v>
      </c>
      <c r="U316" s="4">
        <f t="shared" si="60"/>
        <v>25843.824817518249</v>
      </c>
      <c r="V316" s="4">
        <f t="shared" si="61"/>
        <v>79673</v>
      </c>
      <c r="W316" s="4">
        <f t="shared" si="62"/>
        <v>20</v>
      </c>
      <c r="X316" s="4">
        <f t="shared" si="63"/>
        <v>73068</v>
      </c>
      <c r="Y316" t="e" cm="1" vm="2">
        <f t="array" aca="1" ref="Y316" ca="1">HLOOKUP(E316+E316:E1315,F316,0)</f>
        <v>#VALUE!</v>
      </c>
      <c r="Z316" s="4">
        <f t="shared" si="64"/>
        <v>73068</v>
      </c>
    </row>
    <row r="317" spans="1:26" x14ac:dyDescent="0.3">
      <c r="A317" s="4">
        <v>1</v>
      </c>
      <c r="B317" t="s">
        <v>332</v>
      </c>
      <c r="C317">
        <v>49</v>
      </c>
      <c r="D317" t="s">
        <v>15</v>
      </c>
      <c r="E317" t="s">
        <v>27</v>
      </c>
      <c r="F317">
        <v>62646</v>
      </c>
      <c r="G317" s="2">
        <v>43598</v>
      </c>
      <c r="H317">
        <v>16150</v>
      </c>
      <c r="I317" t="s">
        <v>18</v>
      </c>
      <c r="J317">
        <v>55</v>
      </c>
      <c r="K317" t="str">
        <f t="shared" si="52"/>
        <v>Above 50,000</v>
      </c>
      <c r="L317" s="4" t="str" cm="1">
        <f t="array" ref="L317">_xlfn.IFS(J317&gt;=50,"Excellent",AND(J317&gt;=40,J317&lt;=49),"good",AND(J317&gt;=30,J317&lt;=39),"Average",J317&lt;30,"Poor")</f>
        <v>Excellent</v>
      </c>
      <c r="M317" s="4" t="str">
        <f t="shared" si="53"/>
        <v>False</v>
      </c>
      <c r="N317" s="4" t="str">
        <f t="shared" si="54"/>
        <v>True</v>
      </c>
      <c r="O317" s="4" t="str">
        <f t="shared" si="55"/>
        <v>Not From Marketing Department</v>
      </c>
      <c r="P317" s="4">
        <f>SUMIF(E317:$E$1001,"Sales",$F:$F)</f>
        <v>6449347</v>
      </c>
      <c r="Q317" s="4">
        <f t="shared" si="56"/>
        <v>7532860</v>
      </c>
      <c r="R317" s="4">
        <f t="shared" si="57"/>
        <v>180</v>
      </c>
      <c r="S317" s="4">
        <f t="shared" si="58"/>
        <v>97</v>
      </c>
      <c r="T317" s="4">
        <f t="shared" si="59"/>
        <v>55350.020304568527</v>
      </c>
      <c r="U317" s="4">
        <f t="shared" si="60"/>
        <v>25843.824817518249</v>
      </c>
      <c r="V317" s="4">
        <f t="shared" si="61"/>
        <v>79673</v>
      </c>
      <c r="W317" s="4">
        <f t="shared" si="62"/>
        <v>20</v>
      </c>
      <c r="X317" s="4">
        <f t="shared" si="63"/>
        <v>62646</v>
      </c>
      <c r="Y317" t="e" cm="1" vm="2">
        <f t="array" aca="1" ref="Y317" ca="1">HLOOKUP(E317+E317:E1316,F317,0)</f>
        <v>#VALUE!</v>
      </c>
      <c r="Z317" s="4">
        <f t="shared" si="64"/>
        <v>62646</v>
      </c>
    </row>
    <row r="318" spans="1:26" x14ac:dyDescent="0.3">
      <c r="A318" s="4">
        <v>1</v>
      </c>
      <c r="B318" t="s">
        <v>333</v>
      </c>
      <c r="C318">
        <v>39</v>
      </c>
      <c r="D318" t="s">
        <v>15</v>
      </c>
      <c r="E318" t="s">
        <v>22</v>
      </c>
      <c r="F318">
        <v>79532</v>
      </c>
      <c r="G318" s="2">
        <v>43599</v>
      </c>
      <c r="H318">
        <v>31870</v>
      </c>
      <c r="I318" t="s">
        <v>28</v>
      </c>
      <c r="J318">
        <v>30</v>
      </c>
      <c r="K318" t="str">
        <f t="shared" si="52"/>
        <v>Above 50,000</v>
      </c>
      <c r="L318" s="4" t="str" cm="1">
        <f t="array" ref="L318">_xlfn.IFS(J318&gt;=50,"Excellent",AND(J318&gt;=40,J318&lt;=49),"good",AND(J318&gt;=30,J318&lt;=39),"Average",J318&lt;30,"Poor")</f>
        <v>Average</v>
      </c>
      <c r="M318" s="4" t="str">
        <f t="shared" si="53"/>
        <v>False</v>
      </c>
      <c r="N318" s="4" t="str">
        <f t="shared" si="54"/>
        <v>True</v>
      </c>
      <c r="O318" s="4" t="str">
        <f t="shared" si="55"/>
        <v>Not From Marketing Department</v>
      </c>
      <c r="P318" s="4">
        <f>SUMIF(E318:$E$1001,"Sales",$F:$F)</f>
        <v>6420482</v>
      </c>
      <c r="Q318" s="4">
        <f t="shared" si="56"/>
        <v>7532860</v>
      </c>
      <c r="R318" s="4">
        <f t="shared" si="57"/>
        <v>180</v>
      </c>
      <c r="S318" s="4">
        <f t="shared" si="58"/>
        <v>97</v>
      </c>
      <c r="T318" s="4">
        <f t="shared" si="59"/>
        <v>55350.020304568527</v>
      </c>
      <c r="U318" s="4">
        <f t="shared" si="60"/>
        <v>25843.824817518249</v>
      </c>
      <c r="V318" s="4">
        <f t="shared" si="61"/>
        <v>79673</v>
      </c>
      <c r="W318" s="4">
        <f t="shared" si="62"/>
        <v>20</v>
      </c>
      <c r="X318" s="4">
        <f t="shared" si="63"/>
        <v>79532</v>
      </c>
      <c r="Y318" t="e" cm="1" vm="2">
        <f t="array" aca="1" ref="Y318" ca="1">HLOOKUP(E318+E318:E1317,F318,0)</f>
        <v>#VALUE!</v>
      </c>
      <c r="Z318" s="4">
        <f t="shared" si="64"/>
        <v>79532</v>
      </c>
    </row>
    <row r="319" spans="1:26" x14ac:dyDescent="0.3">
      <c r="A319" s="4">
        <v>1</v>
      </c>
      <c r="B319" t="s">
        <v>334</v>
      </c>
      <c r="C319">
        <v>49</v>
      </c>
      <c r="D319" t="s">
        <v>15</v>
      </c>
      <c r="E319" t="s">
        <v>12</v>
      </c>
      <c r="F319">
        <v>65119</v>
      </c>
      <c r="G319" s="2">
        <v>43600</v>
      </c>
      <c r="H319">
        <v>38035</v>
      </c>
      <c r="I319" t="s">
        <v>20</v>
      </c>
      <c r="J319">
        <v>51</v>
      </c>
      <c r="K319" t="str">
        <f t="shared" si="52"/>
        <v>Above 50,000</v>
      </c>
      <c r="L319" s="4" t="str" cm="1">
        <f t="array" ref="L319">_xlfn.IFS(J319&gt;=50,"Excellent",AND(J319&gt;=40,J319&lt;=49),"good",AND(J319&gt;=30,J319&lt;=39),"Average",J319&lt;30,"Poor")</f>
        <v>Excellent</v>
      </c>
      <c r="M319" s="4" t="str">
        <f t="shared" si="53"/>
        <v>False</v>
      </c>
      <c r="N319" s="4" t="str">
        <f t="shared" si="54"/>
        <v>True</v>
      </c>
      <c r="O319" s="4" t="str">
        <f t="shared" si="55"/>
        <v xml:space="preserve"> from Marketing Department</v>
      </c>
      <c r="P319" s="4">
        <f>SUMIF(E319:$E$1001,"Sales",$F:$F)</f>
        <v>6451898</v>
      </c>
      <c r="Q319" s="4">
        <f t="shared" si="56"/>
        <v>7532860</v>
      </c>
      <c r="R319" s="4">
        <f t="shared" si="57"/>
        <v>180</v>
      </c>
      <c r="S319" s="4">
        <f t="shared" si="58"/>
        <v>97</v>
      </c>
      <c r="T319" s="4">
        <f t="shared" si="59"/>
        <v>55350.020304568527</v>
      </c>
      <c r="U319" s="4">
        <f t="shared" si="60"/>
        <v>25843.824817518249</v>
      </c>
      <c r="V319" s="4">
        <f t="shared" si="61"/>
        <v>79673</v>
      </c>
      <c r="W319" s="4">
        <f t="shared" si="62"/>
        <v>20</v>
      </c>
      <c r="X319" s="4">
        <f t="shared" si="63"/>
        <v>65119</v>
      </c>
      <c r="Y319" t="e" cm="1" vm="2">
        <f t="array" aca="1" ref="Y319" ca="1">HLOOKUP(E319+E319:E1318,F319,0)</f>
        <v>#VALUE!</v>
      </c>
      <c r="Z319" s="4">
        <f t="shared" si="64"/>
        <v>65119</v>
      </c>
    </row>
    <row r="320" spans="1:26" x14ac:dyDescent="0.3">
      <c r="A320" s="4">
        <v>1</v>
      </c>
      <c r="B320" t="s">
        <v>335</v>
      </c>
      <c r="C320">
        <v>50</v>
      </c>
      <c r="D320" t="s">
        <v>15</v>
      </c>
      <c r="E320" t="s">
        <v>16</v>
      </c>
      <c r="F320">
        <v>52596</v>
      </c>
      <c r="G320" s="2">
        <v>43601</v>
      </c>
      <c r="H320">
        <v>17021</v>
      </c>
      <c r="I320" t="s">
        <v>28</v>
      </c>
      <c r="J320">
        <v>29</v>
      </c>
      <c r="K320" t="str">
        <f t="shared" si="52"/>
        <v>Above 50,000</v>
      </c>
      <c r="L320" s="4" t="str" cm="1">
        <f t="array" ref="L320">_xlfn.IFS(J320&gt;=50,"Excellent",AND(J320&gt;=40,J320&lt;=49),"good",AND(J320&gt;=30,J320&lt;=39),"Average",J320&lt;30,"Poor")</f>
        <v>Poor</v>
      </c>
      <c r="M320" s="4" t="str">
        <f t="shared" si="53"/>
        <v>False</v>
      </c>
      <c r="N320" s="4" t="str">
        <f t="shared" si="54"/>
        <v>False</v>
      </c>
      <c r="O320" s="4" t="str">
        <f t="shared" si="55"/>
        <v>Not From Marketing Department</v>
      </c>
      <c r="P320" s="4">
        <f>SUMIF(E320:$E$1001,"Sales",$F:$F)</f>
        <v>6436078</v>
      </c>
      <c r="Q320" s="4">
        <f t="shared" si="56"/>
        <v>7532860</v>
      </c>
      <c r="R320" s="4">
        <f t="shared" si="57"/>
        <v>180</v>
      </c>
      <c r="S320" s="4">
        <f t="shared" si="58"/>
        <v>97</v>
      </c>
      <c r="T320" s="4">
        <f t="shared" si="59"/>
        <v>55350.020304568527</v>
      </c>
      <c r="U320" s="4">
        <f t="shared" si="60"/>
        <v>25843.824817518249</v>
      </c>
      <c r="V320" s="4">
        <f t="shared" si="61"/>
        <v>79673</v>
      </c>
      <c r="W320" s="4">
        <f t="shared" si="62"/>
        <v>20</v>
      </c>
      <c r="X320" s="4">
        <f t="shared" si="63"/>
        <v>52596</v>
      </c>
      <c r="Y320" t="e" cm="1" vm="2">
        <f t="array" aca="1" ref="Y320" ca="1">HLOOKUP(E320+E320:E1319,F320,0)</f>
        <v>#VALUE!</v>
      </c>
      <c r="Z320" s="4">
        <f t="shared" si="64"/>
        <v>52596</v>
      </c>
    </row>
    <row r="321" spans="1:26" x14ac:dyDescent="0.3">
      <c r="A321" s="4">
        <v>1</v>
      </c>
      <c r="B321" t="s">
        <v>336</v>
      </c>
      <c r="C321">
        <v>36</v>
      </c>
      <c r="D321" t="s">
        <v>11</v>
      </c>
      <c r="E321" t="s">
        <v>16</v>
      </c>
      <c r="F321">
        <v>56270</v>
      </c>
      <c r="G321" s="2">
        <v>43602</v>
      </c>
      <c r="H321">
        <v>39988</v>
      </c>
      <c r="I321" t="s">
        <v>18</v>
      </c>
      <c r="J321">
        <v>22</v>
      </c>
      <c r="K321" t="str">
        <f t="shared" si="52"/>
        <v>Above 50,000</v>
      </c>
      <c r="L321" s="4" t="str" cm="1">
        <f t="array" ref="L321">_xlfn.IFS(J321&gt;=50,"Excellent",AND(J321&gt;=40,J321&lt;=49),"good",AND(J321&gt;=30,J321&lt;=39),"Average",J321&lt;30,"Poor")</f>
        <v>Poor</v>
      </c>
      <c r="M321" s="4" t="str">
        <f t="shared" si="53"/>
        <v>False</v>
      </c>
      <c r="N321" s="4" t="str">
        <f t="shared" si="54"/>
        <v>False</v>
      </c>
      <c r="O321" s="4" t="str">
        <f t="shared" si="55"/>
        <v>Not From Marketing Department</v>
      </c>
      <c r="P321" s="4">
        <f>SUMIF(E321:$E$1001,"Sales",$F:$F)</f>
        <v>6492626</v>
      </c>
      <c r="Q321" s="4">
        <f t="shared" si="56"/>
        <v>7532860</v>
      </c>
      <c r="R321" s="4">
        <f t="shared" si="57"/>
        <v>180</v>
      </c>
      <c r="S321" s="4">
        <f t="shared" si="58"/>
        <v>97</v>
      </c>
      <c r="T321" s="4">
        <f t="shared" si="59"/>
        <v>55350.020304568527</v>
      </c>
      <c r="U321" s="4">
        <f t="shared" si="60"/>
        <v>25843.824817518249</v>
      </c>
      <c r="V321" s="4">
        <f t="shared" si="61"/>
        <v>79673</v>
      </c>
      <c r="W321" s="4">
        <f t="shared" si="62"/>
        <v>20</v>
      </c>
      <c r="X321" s="4">
        <f t="shared" si="63"/>
        <v>56270</v>
      </c>
      <c r="Y321" t="e" cm="1" vm="2">
        <f t="array" aca="1" ref="Y321" ca="1">HLOOKUP(E321+E321:E1320,F321,0)</f>
        <v>#VALUE!</v>
      </c>
      <c r="Z321" s="4">
        <f t="shared" si="64"/>
        <v>56270</v>
      </c>
    </row>
    <row r="322" spans="1:26" x14ac:dyDescent="0.3">
      <c r="A322" s="4">
        <v>1</v>
      </c>
      <c r="B322" t="s">
        <v>337</v>
      </c>
      <c r="C322">
        <v>47</v>
      </c>
      <c r="D322" t="s">
        <v>11</v>
      </c>
      <c r="E322" t="s">
        <v>22</v>
      </c>
      <c r="F322">
        <v>41737</v>
      </c>
      <c r="G322" s="2">
        <v>43603</v>
      </c>
      <c r="H322">
        <v>16401</v>
      </c>
      <c r="I322" t="s">
        <v>13</v>
      </c>
      <c r="J322">
        <v>24</v>
      </c>
      <c r="K322" t="str">
        <f t="shared" si="52"/>
        <v>Below 50,000</v>
      </c>
      <c r="L322" s="4" t="str" cm="1">
        <f t="array" ref="L322">_xlfn.IFS(J322&gt;=50,"Excellent",AND(J322&gt;=40,J322&lt;=49),"good",AND(J322&gt;=30,J322&lt;=39),"Average",J322&lt;30,"Poor")</f>
        <v>Poor</v>
      </c>
      <c r="M322" s="4" t="str">
        <f t="shared" si="53"/>
        <v>True</v>
      </c>
      <c r="N322" s="4" t="str">
        <f t="shared" si="54"/>
        <v>False</v>
      </c>
      <c r="O322" s="4" t="str">
        <f t="shared" si="55"/>
        <v>Not From Marketing Department</v>
      </c>
      <c r="P322" s="4">
        <f>SUMIF(E322:$E$1001,"Sales",$F:$F)</f>
        <v>6372676</v>
      </c>
      <c r="Q322" s="4">
        <f t="shared" si="56"/>
        <v>7532860</v>
      </c>
      <c r="R322" s="4">
        <f t="shared" si="57"/>
        <v>180</v>
      </c>
      <c r="S322" s="4">
        <f t="shared" si="58"/>
        <v>97</v>
      </c>
      <c r="T322" s="4">
        <f t="shared" si="59"/>
        <v>55350.020304568527</v>
      </c>
      <c r="U322" s="4">
        <f t="shared" si="60"/>
        <v>25843.824817518249</v>
      </c>
      <c r="V322" s="4">
        <f t="shared" si="61"/>
        <v>79673</v>
      </c>
      <c r="W322" s="4">
        <f t="shared" si="62"/>
        <v>20</v>
      </c>
      <c r="X322" s="4">
        <f t="shared" si="63"/>
        <v>41737</v>
      </c>
      <c r="Y322" t="e" cm="1" vm="2">
        <f t="array" aca="1" ref="Y322" ca="1">HLOOKUP(E322+E322:E1321,F322,0)</f>
        <v>#VALUE!</v>
      </c>
      <c r="Z322" s="4">
        <f t="shared" si="64"/>
        <v>41737</v>
      </c>
    </row>
    <row r="323" spans="1:26" x14ac:dyDescent="0.3">
      <c r="A323" s="4">
        <v>1</v>
      </c>
      <c r="B323" t="s">
        <v>338</v>
      </c>
      <c r="C323">
        <v>35</v>
      </c>
      <c r="D323" t="s">
        <v>11</v>
      </c>
      <c r="E323" t="s">
        <v>7</v>
      </c>
      <c r="F323">
        <v>69545</v>
      </c>
      <c r="G323" s="2">
        <v>43604</v>
      </c>
      <c r="H323">
        <v>22375</v>
      </c>
      <c r="I323" t="s">
        <v>13</v>
      </c>
      <c r="J323">
        <v>46</v>
      </c>
      <c r="K323" t="str">
        <f t="shared" ref="K323:K386" si="65">IF(F323 &gt; 50000, "Above 50,000", "Below 50,000")</f>
        <v>Above 50,000</v>
      </c>
      <c r="L323" s="4" t="str" cm="1">
        <f t="array" ref="L323">_xlfn.IFS(J323&gt;=50,"Excellent",AND(J323&gt;=40,J323&lt;=49),"good",AND(J323&gt;=30,J323&lt;=39),"Average",J323&lt;30,"Poor")</f>
        <v>good</v>
      </c>
      <c r="M323" s="4" t="str">
        <f t="shared" ref="M323:M386" si="66">IF(AND(H323&gt;=15000,I323="North"),"True","False")</f>
        <v>True</v>
      </c>
      <c r="N323" s="4" t="str">
        <f t="shared" ref="N323:N386" si="67">IF(OR(E323="IT",F323&gt;=60000),"True","False")</f>
        <v>True</v>
      </c>
      <c r="O323" s="4" t="str">
        <f t="shared" ref="O323:O386" si="68">IF(E323="Marketing"," from Marketing Department","Not From Marketing Department")</f>
        <v>Not From Marketing Department</v>
      </c>
      <c r="P323" s="4">
        <f>SUMIF(E323:$E$1001,"Sales",$F:$F)</f>
        <v>6688699</v>
      </c>
      <c r="Q323" s="4">
        <f t="shared" ref="Q323:Q386" si="69">SUMIFS($F$2:$F$1001,$E$2:$E$1001,"IT",$J$2:$J$1001,"&gt;35")</f>
        <v>7532860</v>
      </c>
      <c r="R323" s="4">
        <f t="shared" ref="R323:R386" si="70">COUNTIF($E$2:$E$1001,"HR")</f>
        <v>180</v>
      </c>
      <c r="S323" s="4">
        <f t="shared" ref="S323:S386" si="71">COUNTIFS($D$2:$D$1001,"F",$E$2:$E$1001,"Finance")</f>
        <v>97</v>
      </c>
      <c r="T323" s="4">
        <f t="shared" ref="T323:T386" si="72">AVERAGEIF($E$2:$E$1001,"Marketing",$F$2:$F$1001)</f>
        <v>55350.020304568527</v>
      </c>
      <c r="U323" s="4">
        <f t="shared" ref="U323:U386" si="73">AVERAGEIFS($H$2:$H$1001,$I$2:$I$1001,"North",$J$2:$J$1001,"&gt;40")</f>
        <v>25843.824817518249</v>
      </c>
      <c r="V323" s="4">
        <f t="shared" ref="V323:V386" si="74">_xlfn.MAXIFS($F$2:$F$1001,$I$2:$I$1001,"South")</f>
        <v>79673</v>
      </c>
      <c r="W323" s="4">
        <f t="shared" ref="W323:W386" si="75">_xlfn.MINIFS($J$2:$J$1001,$E$2:$E$1001,"Finance")</f>
        <v>20</v>
      </c>
      <c r="X323" s="4">
        <f t="shared" ref="X323:X386" si="76">VLOOKUP(A323,A323:X1322,6,FALSE)</f>
        <v>69545</v>
      </c>
      <c r="Y323" t="e" cm="1" vm="2">
        <f t="array" aca="1" ref="Y323" ca="1">HLOOKUP(E323+E323:E1322,F323,0)</f>
        <v>#VALUE!</v>
      </c>
      <c r="Z323" s="4">
        <f t="shared" ref="Z323:Z386" si="77">X323</f>
        <v>69545</v>
      </c>
    </row>
    <row r="324" spans="1:26" x14ac:dyDescent="0.3">
      <c r="A324" s="4">
        <v>1</v>
      </c>
      <c r="B324" t="s">
        <v>339</v>
      </c>
      <c r="C324">
        <v>50</v>
      </c>
      <c r="D324" t="s">
        <v>15</v>
      </c>
      <c r="E324" t="s">
        <v>16</v>
      </c>
      <c r="F324">
        <v>65471</v>
      </c>
      <c r="G324" s="2">
        <v>43605</v>
      </c>
      <c r="H324">
        <v>24535</v>
      </c>
      <c r="I324" t="s">
        <v>28</v>
      </c>
      <c r="J324">
        <v>22</v>
      </c>
      <c r="K324" t="str">
        <f t="shared" si="65"/>
        <v>Above 50,000</v>
      </c>
      <c r="L324" s="4" t="str" cm="1">
        <f t="array" ref="L324">_xlfn.IFS(J324&gt;=50,"Excellent",AND(J324&gt;=40,J324&lt;=49),"good",AND(J324&gt;=30,J324&lt;=39),"Average",J324&lt;30,"Poor")</f>
        <v>Poor</v>
      </c>
      <c r="M324" s="4" t="str">
        <f t="shared" si="66"/>
        <v>False</v>
      </c>
      <c r="N324" s="4" t="str">
        <f t="shared" si="67"/>
        <v>True</v>
      </c>
      <c r="O324" s="4" t="str">
        <f t="shared" si="68"/>
        <v>Not From Marketing Department</v>
      </c>
      <c r="P324" s="4">
        <f>SUMIF(E324:$E$1001,"Sales",$F:$F)</f>
        <v>6518460</v>
      </c>
      <c r="Q324" s="4">
        <f t="shared" si="69"/>
        <v>7532860</v>
      </c>
      <c r="R324" s="4">
        <f t="shared" si="70"/>
        <v>180</v>
      </c>
      <c r="S324" s="4">
        <f t="shared" si="71"/>
        <v>97</v>
      </c>
      <c r="T324" s="4">
        <f t="shared" si="72"/>
        <v>55350.020304568527</v>
      </c>
      <c r="U324" s="4">
        <f t="shared" si="73"/>
        <v>25843.824817518249</v>
      </c>
      <c r="V324" s="4">
        <f t="shared" si="74"/>
        <v>79673</v>
      </c>
      <c r="W324" s="4">
        <f t="shared" si="75"/>
        <v>20</v>
      </c>
      <c r="X324" s="4">
        <f t="shared" si="76"/>
        <v>65471</v>
      </c>
      <c r="Y324" t="e" cm="1" vm="2">
        <f t="array" aca="1" ref="Y324" ca="1">HLOOKUP(E324+E324:E1323,F324,0)</f>
        <v>#VALUE!</v>
      </c>
      <c r="Z324" s="4">
        <f t="shared" si="77"/>
        <v>65471</v>
      </c>
    </row>
    <row r="325" spans="1:26" x14ac:dyDescent="0.3">
      <c r="A325" s="4">
        <v>1</v>
      </c>
      <c r="B325" t="s">
        <v>340</v>
      </c>
      <c r="C325">
        <v>36</v>
      </c>
      <c r="D325" t="s">
        <v>15</v>
      </c>
      <c r="E325" t="s">
        <v>22</v>
      </c>
      <c r="F325">
        <v>38612</v>
      </c>
      <c r="G325" s="2">
        <v>43606</v>
      </c>
      <c r="H325">
        <v>38756</v>
      </c>
      <c r="I325" t="s">
        <v>20</v>
      </c>
      <c r="J325">
        <v>31</v>
      </c>
      <c r="K325" t="str">
        <f t="shared" si="65"/>
        <v>Below 50,000</v>
      </c>
      <c r="L325" s="4" t="str" cm="1">
        <f t="array" ref="L325">_xlfn.IFS(J325&gt;=50,"Excellent",AND(J325&gt;=40,J325&lt;=49),"good",AND(J325&gt;=30,J325&lt;=39),"Average",J325&lt;30,"Poor")</f>
        <v>Average</v>
      </c>
      <c r="M325" s="4" t="str">
        <f t="shared" si="66"/>
        <v>False</v>
      </c>
      <c r="N325" s="4" t="str">
        <f t="shared" si="67"/>
        <v>False</v>
      </c>
      <c r="O325" s="4" t="str">
        <f t="shared" si="68"/>
        <v>Not From Marketing Department</v>
      </c>
      <c r="P325" s="4">
        <f>SUMIF(E325:$E$1001,"Sales",$F:$F)</f>
        <v>6193882</v>
      </c>
      <c r="Q325" s="4">
        <f t="shared" si="69"/>
        <v>7532860</v>
      </c>
      <c r="R325" s="4">
        <f t="shared" si="70"/>
        <v>180</v>
      </c>
      <c r="S325" s="4">
        <f t="shared" si="71"/>
        <v>97</v>
      </c>
      <c r="T325" s="4">
        <f t="shared" si="72"/>
        <v>55350.020304568527</v>
      </c>
      <c r="U325" s="4">
        <f t="shared" si="73"/>
        <v>25843.824817518249</v>
      </c>
      <c r="V325" s="4">
        <f t="shared" si="74"/>
        <v>79673</v>
      </c>
      <c r="W325" s="4">
        <f t="shared" si="75"/>
        <v>20</v>
      </c>
      <c r="X325" s="4">
        <f t="shared" si="76"/>
        <v>38612</v>
      </c>
      <c r="Y325" t="e" cm="1" vm="2">
        <f t="array" aca="1" ref="Y325" ca="1">HLOOKUP(E325+E325:E1324,F325,0)</f>
        <v>#VALUE!</v>
      </c>
      <c r="Z325" s="4">
        <f t="shared" si="77"/>
        <v>38612</v>
      </c>
    </row>
    <row r="326" spans="1:26" x14ac:dyDescent="0.3">
      <c r="A326" s="4">
        <v>1</v>
      </c>
      <c r="B326" t="s">
        <v>341</v>
      </c>
      <c r="C326">
        <v>57</v>
      </c>
      <c r="D326" t="s">
        <v>11</v>
      </c>
      <c r="E326" t="s">
        <v>16</v>
      </c>
      <c r="F326">
        <v>42942</v>
      </c>
      <c r="G326" s="2">
        <v>43607</v>
      </c>
      <c r="H326">
        <v>16464</v>
      </c>
      <c r="I326" t="s">
        <v>18</v>
      </c>
      <c r="J326">
        <v>24</v>
      </c>
      <c r="K326" t="str">
        <f t="shared" si="65"/>
        <v>Below 50,000</v>
      </c>
      <c r="L326" s="4" t="str" cm="1">
        <f t="array" ref="L326">_xlfn.IFS(J326&gt;=50,"Excellent",AND(J326&gt;=40,J326&lt;=49),"good",AND(J326&gt;=30,J326&lt;=39),"Average",J326&lt;30,"Poor")</f>
        <v>Poor</v>
      </c>
      <c r="M326" s="4" t="str">
        <f t="shared" si="66"/>
        <v>False</v>
      </c>
      <c r="N326" s="4" t="str">
        <f t="shared" si="67"/>
        <v>False</v>
      </c>
      <c r="O326" s="4" t="str">
        <f t="shared" si="68"/>
        <v>Not From Marketing Department</v>
      </c>
      <c r="P326" s="4">
        <f>SUMIF(E326:$E$1001,"Sales",$F:$F)</f>
        <v>6259087</v>
      </c>
      <c r="Q326" s="4">
        <f t="shared" si="69"/>
        <v>7532860</v>
      </c>
      <c r="R326" s="4">
        <f t="shared" si="70"/>
        <v>180</v>
      </c>
      <c r="S326" s="4">
        <f t="shared" si="71"/>
        <v>97</v>
      </c>
      <c r="T326" s="4">
        <f t="shared" si="72"/>
        <v>55350.020304568527</v>
      </c>
      <c r="U326" s="4">
        <f t="shared" si="73"/>
        <v>25843.824817518249</v>
      </c>
      <c r="V326" s="4">
        <f t="shared" si="74"/>
        <v>79673</v>
      </c>
      <c r="W326" s="4">
        <f t="shared" si="75"/>
        <v>20</v>
      </c>
      <c r="X326" s="4">
        <f t="shared" si="76"/>
        <v>42942</v>
      </c>
      <c r="Y326" t="e" cm="1" vm="2">
        <f t="array" aca="1" ref="Y326" ca="1">HLOOKUP(E326+E326:E1325,F326,0)</f>
        <v>#VALUE!</v>
      </c>
      <c r="Z326" s="4">
        <f t="shared" si="77"/>
        <v>42942</v>
      </c>
    </row>
    <row r="327" spans="1:26" x14ac:dyDescent="0.3">
      <c r="A327" s="4">
        <v>1</v>
      </c>
      <c r="B327" t="s">
        <v>342</v>
      </c>
      <c r="C327">
        <v>23</v>
      </c>
      <c r="D327" t="s">
        <v>11</v>
      </c>
      <c r="E327" t="s">
        <v>12</v>
      </c>
      <c r="F327">
        <v>65952</v>
      </c>
      <c r="G327" s="2">
        <v>43608</v>
      </c>
      <c r="H327">
        <v>12153</v>
      </c>
      <c r="I327" t="s">
        <v>20</v>
      </c>
      <c r="J327">
        <v>41</v>
      </c>
      <c r="K327" t="str">
        <f t="shared" si="65"/>
        <v>Above 50,000</v>
      </c>
      <c r="L327" s="4" t="str" cm="1">
        <f t="array" ref="L327">_xlfn.IFS(J327&gt;=50,"Excellent",AND(J327&gt;=40,J327&lt;=49),"good",AND(J327&gt;=30,J327&lt;=39),"Average",J327&lt;30,"Poor")</f>
        <v>good</v>
      </c>
      <c r="M327" s="4" t="str">
        <f t="shared" si="66"/>
        <v>False</v>
      </c>
      <c r="N327" s="4" t="str">
        <f t="shared" si="67"/>
        <v>True</v>
      </c>
      <c r="O327" s="4" t="str">
        <f t="shared" si="68"/>
        <v xml:space="preserve"> from Marketing Department</v>
      </c>
      <c r="P327" s="4">
        <f>SUMIF(E327:$E$1001,"Sales",$F:$F)</f>
        <v>6670337</v>
      </c>
      <c r="Q327" s="4">
        <f t="shared" si="69"/>
        <v>7532860</v>
      </c>
      <c r="R327" s="4">
        <f t="shared" si="70"/>
        <v>180</v>
      </c>
      <c r="S327" s="4">
        <f t="shared" si="71"/>
        <v>97</v>
      </c>
      <c r="T327" s="4">
        <f t="shared" si="72"/>
        <v>55350.020304568527</v>
      </c>
      <c r="U327" s="4">
        <f t="shared" si="73"/>
        <v>25843.824817518249</v>
      </c>
      <c r="V327" s="4">
        <f t="shared" si="74"/>
        <v>79673</v>
      </c>
      <c r="W327" s="4">
        <f t="shared" si="75"/>
        <v>20</v>
      </c>
      <c r="X327" s="4">
        <f t="shared" si="76"/>
        <v>65952</v>
      </c>
      <c r="Y327" t="e" cm="1" vm="2">
        <f t="array" aca="1" ref="Y327" ca="1">HLOOKUP(E327+E327:E1326,F327,0)</f>
        <v>#VALUE!</v>
      </c>
      <c r="Z327" s="4">
        <f t="shared" si="77"/>
        <v>65952</v>
      </c>
    </row>
    <row r="328" spans="1:26" x14ac:dyDescent="0.3">
      <c r="A328" s="4">
        <v>1</v>
      </c>
      <c r="B328" t="s">
        <v>343</v>
      </c>
      <c r="C328">
        <v>52</v>
      </c>
      <c r="D328" t="s">
        <v>15</v>
      </c>
      <c r="E328" t="s">
        <v>27</v>
      </c>
      <c r="F328">
        <v>42134</v>
      </c>
      <c r="G328" s="2">
        <v>43609</v>
      </c>
      <c r="H328">
        <v>27093</v>
      </c>
      <c r="I328" t="s">
        <v>18</v>
      </c>
      <c r="J328">
        <v>37</v>
      </c>
      <c r="K328" t="str">
        <f t="shared" si="65"/>
        <v>Below 50,000</v>
      </c>
      <c r="L328" s="4" t="str" cm="1">
        <f t="array" ref="L328">_xlfn.IFS(J328&gt;=50,"Excellent",AND(J328&gt;=40,J328&lt;=49),"good",AND(J328&gt;=30,J328&lt;=39),"Average",J328&lt;30,"Poor")</f>
        <v>Average</v>
      </c>
      <c r="M328" s="4" t="str">
        <f t="shared" si="66"/>
        <v>False</v>
      </c>
      <c r="N328" s="4" t="str">
        <f t="shared" si="67"/>
        <v>True</v>
      </c>
      <c r="O328" s="4" t="str">
        <f t="shared" si="68"/>
        <v>Not From Marketing Department</v>
      </c>
      <c r="P328" s="4">
        <f>SUMIF(E328:$E$1001,"Sales",$F:$F)</f>
        <v>6574352</v>
      </c>
      <c r="Q328" s="4">
        <f t="shared" si="69"/>
        <v>7532860</v>
      </c>
      <c r="R328" s="4">
        <f t="shared" si="70"/>
        <v>180</v>
      </c>
      <c r="S328" s="4">
        <f t="shared" si="71"/>
        <v>97</v>
      </c>
      <c r="T328" s="4">
        <f t="shared" si="72"/>
        <v>55350.020304568527</v>
      </c>
      <c r="U328" s="4">
        <f t="shared" si="73"/>
        <v>25843.824817518249</v>
      </c>
      <c r="V328" s="4">
        <f t="shared" si="74"/>
        <v>79673</v>
      </c>
      <c r="W328" s="4">
        <f t="shared" si="75"/>
        <v>20</v>
      </c>
      <c r="X328" s="4">
        <f t="shared" si="76"/>
        <v>42134</v>
      </c>
      <c r="Y328" t="e" cm="1" vm="2">
        <f t="array" aca="1" ref="Y328" ca="1">HLOOKUP(E328+E328:E1327,F328,0)</f>
        <v>#VALUE!</v>
      </c>
      <c r="Z328" s="4">
        <f t="shared" si="77"/>
        <v>42134</v>
      </c>
    </row>
    <row r="329" spans="1:26" x14ac:dyDescent="0.3">
      <c r="A329" s="4">
        <v>1</v>
      </c>
      <c r="B329" t="s">
        <v>344</v>
      </c>
      <c r="C329">
        <v>54</v>
      </c>
      <c r="D329" t="s">
        <v>11</v>
      </c>
      <c r="E329" t="s">
        <v>27</v>
      </c>
      <c r="F329">
        <v>44988</v>
      </c>
      <c r="G329" s="2">
        <v>43610</v>
      </c>
      <c r="H329">
        <v>37693</v>
      </c>
      <c r="I329" t="s">
        <v>28</v>
      </c>
      <c r="J329">
        <v>21</v>
      </c>
      <c r="K329" t="str">
        <f t="shared" si="65"/>
        <v>Below 50,000</v>
      </c>
      <c r="L329" s="4" t="str" cm="1">
        <f t="array" ref="L329">_xlfn.IFS(J329&gt;=50,"Excellent",AND(J329&gt;=40,J329&lt;=49),"good",AND(J329&gt;=30,J329&lt;=39),"Average",J329&lt;30,"Poor")</f>
        <v>Poor</v>
      </c>
      <c r="M329" s="4" t="str">
        <f t="shared" si="66"/>
        <v>False</v>
      </c>
      <c r="N329" s="4" t="str">
        <f t="shared" si="67"/>
        <v>True</v>
      </c>
      <c r="O329" s="4" t="str">
        <f t="shared" si="68"/>
        <v>Not From Marketing Department</v>
      </c>
      <c r="P329" s="4">
        <f>SUMIF(E329:$E$1001,"Sales",$F:$F)</f>
        <v>6498220</v>
      </c>
      <c r="Q329" s="4">
        <f t="shared" si="69"/>
        <v>7532860</v>
      </c>
      <c r="R329" s="4">
        <f t="shared" si="70"/>
        <v>180</v>
      </c>
      <c r="S329" s="4">
        <f t="shared" si="71"/>
        <v>97</v>
      </c>
      <c r="T329" s="4">
        <f t="shared" si="72"/>
        <v>55350.020304568527</v>
      </c>
      <c r="U329" s="4">
        <f t="shared" si="73"/>
        <v>25843.824817518249</v>
      </c>
      <c r="V329" s="4">
        <f t="shared" si="74"/>
        <v>79673</v>
      </c>
      <c r="W329" s="4">
        <f t="shared" si="75"/>
        <v>20</v>
      </c>
      <c r="X329" s="4">
        <f t="shared" si="76"/>
        <v>44988</v>
      </c>
      <c r="Y329" t="e" cm="1" vm="2">
        <f t="array" aca="1" ref="Y329" ca="1">HLOOKUP(E329+E329:E1328,F329,0)</f>
        <v>#VALUE!</v>
      </c>
      <c r="Z329" s="4">
        <f t="shared" si="77"/>
        <v>44988</v>
      </c>
    </row>
    <row r="330" spans="1:26" x14ac:dyDescent="0.3">
      <c r="A330" s="4">
        <v>1</v>
      </c>
      <c r="B330" t="s">
        <v>345</v>
      </c>
      <c r="C330">
        <v>55</v>
      </c>
      <c r="D330" t="s">
        <v>15</v>
      </c>
      <c r="E330" t="s">
        <v>27</v>
      </c>
      <c r="F330">
        <v>43982</v>
      </c>
      <c r="G330" s="2">
        <v>43611</v>
      </c>
      <c r="H330">
        <v>20898</v>
      </c>
      <c r="I330" t="s">
        <v>20</v>
      </c>
      <c r="J330">
        <v>52</v>
      </c>
      <c r="K330" t="str">
        <f t="shared" si="65"/>
        <v>Below 50,000</v>
      </c>
      <c r="L330" s="4" t="str" cm="1">
        <f t="array" ref="L330">_xlfn.IFS(J330&gt;=50,"Excellent",AND(J330&gt;=40,J330&lt;=49),"good",AND(J330&gt;=30,J330&lt;=39),"Average",J330&lt;30,"Poor")</f>
        <v>Excellent</v>
      </c>
      <c r="M330" s="4" t="str">
        <f t="shared" si="66"/>
        <v>False</v>
      </c>
      <c r="N330" s="4" t="str">
        <f t="shared" si="67"/>
        <v>True</v>
      </c>
      <c r="O330" s="4" t="str">
        <f t="shared" si="68"/>
        <v>Not From Marketing Department</v>
      </c>
      <c r="P330" s="4">
        <f>SUMIF(E330:$E$1001,"Sales",$F:$F)</f>
        <v>6782547</v>
      </c>
      <c r="Q330" s="4">
        <f t="shared" si="69"/>
        <v>7532860</v>
      </c>
      <c r="R330" s="4">
        <f t="shared" si="70"/>
        <v>180</v>
      </c>
      <c r="S330" s="4">
        <f t="shared" si="71"/>
        <v>97</v>
      </c>
      <c r="T330" s="4">
        <f t="shared" si="72"/>
        <v>55350.020304568527</v>
      </c>
      <c r="U330" s="4">
        <f t="shared" si="73"/>
        <v>25843.824817518249</v>
      </c>
      <c r="V330" s="4">
        <f t="shared" si="74"/>
        <v>79673</v>
      </c>
      <c r="W330" s="4">
        <f t="shared" si="75"/>
        <v>20</v>
      </c>
      <c r="X330" s="4">
        <f t="shared" si="76"/>
        <v>43982</v>
      </c>
      <c r="Y330" t="e" cm="1" vm="2">
        <f t="array" aca="1" ref="Y330" ca="1">HLOOKUP(E330+E330:E1329,F330,0)</f>
        <v>#VALUE!</v>
      </c>
      <c r="Z330" s="4">
        <f t="shared" si="77"/>
        <v>43982</v>
      </c>
    </row>
    <row r="331" spans="1:26" x14ac:dyDescent="0.3">
      <c r="A331" s="4">
        <v>1</v>
      </c>
      <c r="B331" t="s">
        <v>346</v>
      </c>
      <c r="C331">
        <v>27</v>
      </c>
      <c r="D331" t="s">
        <v>11</v>
      </c>
      <c r="E331" t="s">
        <v>27</v>
      </c>
      <c r="F331">
        <v>73863</v>
      </c>
      <c r="G331" s="2">
        <v>43612</v>
      </c>
      <c r="H331">
        <v>10486</v>
      </c>
      <c r="I331" t="s">
        <v>18</v>
      </c>
      <c r="J331">
        <v>46</v>
      </c>
      <c r="K331" t="str">
        <f t="shared" si="65"/>
        <v>Above 50,000</v>
      </c>
      <c r="L331" s="4" t="str" cm="1">
        <f t="array" ref="L331">_xlfn.IFS(J331&gt;=50,"Excellent",AND(J331&gt;=40,J331&lt;=49),"good",AND(J331&gt;=30,J331&lt;=39),"Average",J331&lt;30,"Poor")</f>
        <v>good</v>
      </c>
      <c r="M331" s="4" t="str">
        <f t="shared" si="66"/>
        <v>False</v>
      </c>
      <c r="N331" s="4" t="str">
        <f t="shared" si="67"/>
        <v>True</v>
      </c>
      <c r="O331" s="4" t="str">
        <f t="shared" si="68"/>
        <v>Not From Marketing Department</v>
      </c>
      <c r="P331" s="4">
        <f>SUMIF(E331:$E$1001,"Sales",$F:$F)</f>
        <v>6536805</v>
      </c>
      <c r="Q331" s="4">
        <f t="shared" si="69"/>
        <v>7532860</v>
      </c>
      <c r="R331" s="4">
        <f t="shared" si="70"/>
        <v>180</v>
      </c>
      <c r="S331" s="4">
        <f t="shared" si="71"/>
        <v>97</v>
      </c>
      <c r="T331" s="4">
        <f t="shared" si="72"/>
        <v>55350.020304568527</v>
      </c>
      <c r="U331" s="4">
        <f t="shared" si="73"/>
        <v>25843.824817518249</v>
      </c>
      <c r="V331" s="4">
        <f t="shared" si="74"/>
        <v>79673</v>
      </c>
      <c r="W331" s="4">
        <f t="shared" si="75"/>
        <v>20</v>
      </c>
      <c r="X331" s="4">
        <f t="shared" si="76"/>
        <v>73863</v>
      </c>
      <c r="Y331" t="e" cm="1" vm="2">
        <f t="array" aca="1" ref="Y331" ca="1">HLOOKUP(E331+E331:E1330,F331,0)</f>
        <v>#VALUE!</v>
      </c>
      <c r="Z331" s="4">
        <f t="shared" si="77"/>
        <v>73863</v>
      </c>
    </row>
    <row r="332" spans="1:26" x14ac:dyDescent="0.3">
      <c r="A332" s="4">
        <v>1</v>
      </c>
      <c r="B332" t="s">
        <v>347</v>
      </c>
      <c r="C332">
        <v>40</v>
      </c>
      <c r="D332" t="s">
        <v>15</v>
      </c>
      <c r="E332" t="s">
        <v>12</v>
      </c>
      <c r="F332">
        <v>44824</v>
      </c>
      <c r="G332" s="2">
        <v>43613</v>
      </c>
      <c r="H332">
        <v>33363</v>
      </c>
      <c r="I332" t="s">
        <v>20</v>
      </c>
      <c r="J332">
        <v>32</v>
      </c>
      <c r="K332" t="str">
        <f t="shared" si="65"/>
        <v>Below 50,000</v>
      </c>
      <c r="L332" s="4" t="str" cm="1">
        <f t="array" ref="L332">_xlfn.IFS(J332&gt;=50,"Excellent",AND(J332&gt;=40,J332&lt;=49),"good",AND(J332&gt;=30,J332&lt;=39),"Average",J332&lt;30,"Poor")</f>
        <v>Average</v>
      </c>
      <c r="M332" s="4" t="str">
        <f t="shared" si="66"/>
        <v>False</v>
      </c>
      <c r="N332" s="4" t="str">
        <f t="shared" si="67"/>
        <v>False</v>
      </c>
      <c r="O332" s="4" t="str">
        <f t="shared" si="68"/>
        <v xml:space="preserve"> from Marketing Department</v>
      </c>
      <c r="P332" s="4">
        <f>SUMIF(E332:$E$1001,"Sales",$F:$F)</f>
        <v>6158640</v>
      </c>
      <c r="Q332" s="4">
        <f t="shared" si="69"/>
        <v>7532860</v>
      </c>
      <c r="R332" s="4">
        <f t="shared" si="70"/>
        <v>180</v>
      </c>
      <c r="S332" s="4">
        <f t="shared" si="71"/>
        <v>97</v>
      </c>
      <c r="T332" s="4">
        <f t="shared" si="72"/>
        <v>55350.020304568527</v>
      </c>
      <c r="U332" s="4">
        <f t="shared" si="73"/>
        <v>25843.824817518249</v>
      </c>
      <c r="V332" s="4">
        <f t="shared" si="74"/>
        <v>79673</v>
      </c>
      <c r="W332" s="4">
        <f t="shared" si="75"/>
        <v>20</v>
      </c>
      <c r="X332" s="4">
        <f t="shared" si="76"/>
        <v>44824</v>
      </c>
      <c r="Y332" t="e" cm="1" vm="2">
        <f t="array" aca="1" ref="Y332" ca="1">HLOOKUP(E332+E332:E1331,F332,0)</f>
        <v>#VALUE!</v>
      </c>
      <c r="Z332" s="4">
        <f t="shared" si="77"/>
        <v>44824</v>
      </c>
    </row>
    <row r="333" spans="1:26" x14ac:dyDescent="0.3">
      <c r="A333" s="4">
        <v>1</v>
      </c>
      <c r="B333" t="s">
        <v>348</v>
      </c>
      <c r="C333">
        <v>34</v>
      </c>
      <c r="D333" t="s">
        <v>11</v>
      </c>
      <c r="E333" t="s">
        <v>16</v>
      </c>
      <c r="F333">
        <v>61526</v>
      </c>
      <c r="G333" s="2">
        <v>43614</v>
      </c>
      <c r="H333">
        <v>19969</v>
      </c>
      <c r="I333" t="s">
        <v>18</v>
      </c>
      <c r="J333">
        <v>50</v>
      </c>
      <c r="K333" t="str">
        <f t="shared" si="65"/>
        <v>Above 50,000</v>
      </c>
      <c r="L333" s="4" t="str" cm="1">
        <f t="array" ref="L333">_xlfn.IFS(J333&gt;=50,"Excellent",AND(J333&gt;=40,J333&lt;=49),"good",AND(J333&gt;=30,J333&lt;=39),"Average",J333&lt;30,"Poor")</f>
        <v>Excellent</v>
      </c>
      <c r="M333" s="4" t="str">
        <f t="shared" si="66"/>
        <v>False</v>
      </c>
      <c r="N333" s="4" t="str">
        <f t="shared" si="67"/>
        <v>True</v>
      </c>
      <c r="O333" s="4" t="str">
        <f t="shared" si="68"/>
        <v>Not From Marketing Department</v>
      </c>
      <c r="P333" s="4">
        <f>SUMIF(E333:$E$1001,"Sales",$F:$F)</f>
        <v>6525447</v>
      </c>
      <c r="Q333" s="4">
        <f t="shared" si="69"/>
        <v>7532860</v>
      </c>
      <c r="R333" s="4">
        <f t="shared" si="70"/>
        <v>180</v>
      </c>
      <c r="S333" s="4">
        <f t="shared" si="71"/>
        <v>97</v>
      </c>
      <c r="T333" s="4">
        <f t="shared" si="72"/>
        <v>55350.020304568527</v>
      </c>
      <c r="U333" s="4">
        <f t="shared" si="73"/>
        <v>25843.824817518249</v>
      </c>
      <c r="V333" s="4">
        <f t="shared" si="74"/>
        <v>79673</v>
      </c>
      <c r="W333" s="4">
        <f t="shared" si="75"/>
        <v>20</v>
      </c>
      <c r="X333" s="4">
        <f t="shared" si="76"/>
        <v>61526</v>
      </c>
      <c r="Y333" t="e" cm="1" vm="2">
        <f t="array" aca="1" ref="Y333" ca="1">HLOOKUP(E333+E333:E1332,F333,0)</f>
        <v>#VALUE!</v>
      </c>
      <c r="Z333" s="4">
        <f t="shared" si="77"/>
        <v>61526</v>
      </c>
    </row>
    <row r="334" spans="1:26" x14ac:dyDescent="0.3">
      <c r="A334" s="4">
        <v>1</v>
      </c>
      <c r="B334" t="s">
        <v>349</v>
      </c>
      <c r="C334">
        <v>29</v>
      </c>
      <c r="D334" t="s">
        <v>15</v>
      </c>
      <c r="E334" t="s">
        <v>7</v>
      </c>
      <c r="F334">
        <v>45828</v>
      </c>
      <c r="G334" s="2">
        <v>43615</v>
      </c>
      <c r="H334">
        <v>35285</v>
      </c>
      <c r="I334" t="s">
        <v>28</v>
      </c>
      <c r="J334">
        <v>51</v>
      </c>
      <c r="K334" t="str">
        <f t="shared" si="65"/>
        <v>Below 50,000</v>
      </c>
      <c r="L334" s="4" t="str" cm="1">
        <f t="array" ref="L334">_xlfn.IFS(J334&gt;=50,"Excellent",AND(J334&gt;=40,J334&lt;=49),"good",AND(J334&gt;=30,J334&lt;=39),"Average",J334&lt;30,"Poor")</f>
        <v>Excellent</v>
      </c>
      <c r="M334" s="4" t="str">
        <f t="shared" si="66"/>
        <v>False</v>
      </c>
      <c r="N334" s="4" t="str">
        <f t="shared" si="67"/>
        <v>False</v>
      </c>
      <c r="O334" s="4" t="str">
        <f t="shared" si="68"/>
        <v>Not From Marketing Department</v>
      </c>
      <c r="P334" s="4">
        <f>SUMIF(E334:$E$1001,"Sales",$F:$F)</f>
        <v>6370938</v>
      </c>
      <c r="Q334" s="4">
        <f t="shared" si="69"/>
        <v>7532860</v>
      </c>
      <c r="R334" s="4">
        <f t="shared" si="70"/>
        <v>180</v>
      </c>
      <c r="S334" s="4">
        <f t="shared" si="71"/>
        <v>97</v>
      </c>
      <c r="T334" s="4">
        <f t="shared" si="72"/>
        <v>55350.020304568527</v>
      </c>
      <c r="U334" s="4">
        <f t="shared" si="73"/>
        <v>25843.824817518249</v>
      </c>
      <c r="V334" s="4">
        <f t="shared" si="74"/>
        <v>79673</v>
      </c>
      <c r="W334" s="4">
        <f t="shared" si="75"/>
        <v>20</v>
      </c>
      <c r="X334" s="4">
        <f t="shared" si="76"/>
        <v>45828</v>
      </c>
      <c r="Y334" t="e" cm="1" vm="2">
        <f t="array" aca="1" ref="Y334" ca="1">HLOOKUP(E334+E334:E1333,F334,0)</f>
        <v>#VALUE!</v>
      </c>
      <c r="Z334" s="4">
        <f t="shared" si="77"/>
        <v>45828</v>
      </c>
    </row>
    <row r="335" spans="1:26" x14ac:dyDescent="0.3">
      <c r="A335" s="4">
        <v>1</v>
      </c>
      <c r="B335" t="s">
        <v>350</v>
      </c>
      <c r="C335">
        <v>27</v>
      </c>
      <c r="D335" t="s">
        <v>11</v>
      </c>
      <c r="E335" t="s">
        <v>16</v>
      </c>
      <c r="F335">
        <v>68537</v>
      </c>
      <c r="G335" s="2">
        <v>43616</v>
      </c>
      <c r="H335">
        <v>34668</v>
      </c>
      <c r="I335" t="s">
        <v>18</v>
      </c>
      <c r="J335">
        <v>46</v>
      </c>
      <c r="K335" t="str">
        <f t="shared" si="65"/>
        <v>Above 50,000</v>
      </c>
      <c r="L335" s="4" t="str" cm="1">
        <f t="array" ref="L335">_xlfn.IFS(J335&gt;=50,"Excellent",AND(J335&gt;=40,J335&lt;=49),"good",AND(J335&gt;=30,J335&lt;=39),"Average",J335&lt;30,"Poor")</f>
        <v>good</v>
      </c>
      <c r="M335" s="4" t="str">
        <f t="shared" si="66"/>
        <v>False</v>
      </c>
      <c r="N335" s="4" t="str">
        <f t="shared" si="67"/>
        <v>True</v>
      </c>
      <c r="O335" s="4" t="str">
        <f t="shared" si="68"/>
        <v>Not From Marketing Department</v>
      </c>
      <c r="P335" s="4">
        <f>SUMIF(E335:$E$1001,"Sales",$F:$F)</f>
        <v>6573516</v>
      </c>
      <c r="Q335" s="4">
        <f t="shared" si="69"/>
        <v>7532860</v>
      </c>
      <c r="R335" s="4">
        <f t="shared" si="70"/>
        <v>180</v>
      </c>
      <c r="S335" s="4">
        <f t="shared" si="71"/>
        <v>97</v>
      </c>
      <c r="T335" s="4">
        <f t="shared" si="72"/>
        <v>55350.020304568527</v>
      </c>
      <c r="U335" s="4">
        <f t="shared" si="73"/>
        <v>25843.824817518249</v>
      </c>
      <c r="V335" s="4">
        <f t="shared" si="74"/>
        <v>79673</v>
      </c>
      <c r="W335" s="4">
        <f t="shared" si="75"/>
        <v>20</v>
      </c>
      <c r="X335" s="4">
        <f t="shared" si="76"/>
        <v>68537</v>
      </c>
      <c r="Y335" t="e" cm="1" vm="2">
        <f t="array" aca="1" ref="Y335" ca="1">HLOOKUP(E335+E335:E1334,F335,0)</f>
        <v>#VALUE!</v>
      </c>
      <c r="Z335" s="4">
        <f t="shared" si="77"/>
        <v>68537</v>
      </c>
    </row>
    <row r="336" spans="1:26" x14ac:dyDescent="0.3">
      <c r="A336" s="4">
        <v>1</v>
      </c>
      <c r="B336" t="s">
        <v>351</v>
      </c>
      <c r="C336">
        <v>50</v>
      </c>
      <c r="D336" t="s">
        <v>11</v>
      </c>
      <c r="E336" t="s">
        <v>27</v>
      </c>
      <c r="F336">
        <v>76875</v>
      </c>
      <c r="G336" s="2">
        <v>43617</v>
      </c>
      <c r="H336">
        <v>17760</v>
      </c>
      <c r="I336" t="s">
        <v>18</v>
      </c>
      <c r="J336">
        <v>54</v>
      </c>
      <c r="K336" t="str">
        <f t="shared" si="65"/>
        <v>Above 50,000</v>
      </c>
      <c r="L336" s="4" t="str" cm="1">
        <f t="array" ref="L336">_xlfn.IFS(J336&gt;=50,"Excellent",AND(J336&gt;=40,J336&lt;=49),"good",AND(J336&gt;=30,J336&lt;=39),"Average",J336&lt;30,"Poor")</f>
        <v>Excellent</v>
      </c>
      <c r="M336" s="4" t="str">
        <f t="shared" si="66"/>
        <v>False</v>
      </c>
      <c r="N336" s="4" t="str">
        <f t="shared" si="67"/>
        <v>True</v>
      </c>
      <c r="O336" s="4" t="str">
        <f t="shared" si="68"/>
        <v>Not From Marketing Department</v>
      </c>
      <c r="P336" s="4">
        <f>SUMIF(E336:$E$1001,"Sales",$F:$F)</f>
        <v>6336225</v>
      </c>
      <c r="Q336" s="4">
        <f t="shared" si="69"/>
        <v>7532860</v>
      </c>
      <c r="R336" s="4">
        <f t="shared" si="70"/>
        <v>180</v>
      </c>
      <c r="S336" s="4">
        <f t="shared" si="71"/>
        <v>97</v>
      </c>
      <c r="T336" s="4">
        <f t="shared" si="72"/>
        <v>55350.020304568527</v>
      </c>
      <c r="U336" s="4">
        <f t="shared" si="73"/>
        <v>25843.824817518249</v>
      </c>
      <c r="V336" s="4">
        <f t="shared" si="74"/>
        <v>79673</v>
      </c>
      <c r="W336" s="4">
        <f t="shared" si="75"/>
        <v>20</v>
      </c>
      <c r="X336" s="4">
        <f t="shared" si="76"/>
        <v>76875</v>
      </c>
      <c r="Y336" t="e" cm="1" vm="2">
        <f t="array" aca="1" ref="Y336" ca="1">HLOOKUP(E336+E336:E1335,F336,0)</f>
        <v>#VALUE!</v>
      </c>
      <c r="Z336" s="4">
        <f t="shared" si="77"/>
        <v>76875</v>
      </c>
    </row>
    <row r="337" spans="1:26" x14ac:dyDescent="0.3">
      <c r="A337" s="4">
        <v>1</v>
      </c>
      <c r="B337" t="s">
        <v>352</v>
      </c>
      <c r="C337">
        <v>34</v>
      </c>
      <c r="D337" t="s">
        <v>15</v>
      </c>
      <c r="E337" t="s">
        <v>22</v>
      </c>
      <c r="F337">
        <v>71010</v>
      </c>
      <c r="G337" s="2">
        <v>43618</v>
      </c>
      <c r="H337">
        <v>23973</v>
      </c>
      <c r="I337" t="s">
        <v>18</v>
      </c>
      <c r="J337">
        <v>21</v>
      </c>
      <c r="K337" t="str">
        <f t="shared" si="65"/>
        <v>Above 50,000</v>
      </c>
      <c r="L337" s="4" t="str" cm="1">
        <f t="array" ref="L337">_xlfn.IFS(J337&gt;=50,"Excellent",AND(J337&gt;=40,J337&lt;=49),"good",AND(J337&gt;=30,J337&lt;=39),"Average",J337&lt;30,"Poor")</f>
        <v>Poor</v>
      </c>
      <c r="M337" s="4" t="str">
        <f t="shared" si="66"/>
        <v>False</v>
      </c>
      <c r="N337" s="4" t="str">
        <f t="shared" si="67"/>
        <v>True</v>
      </c>
      <c r="O337" s="4" t="str">
        <f t="shared" si="68"/>
        <v>Not From Marketing Department</v>
      </c>
      <c r="P337" s="4">
        <f>SUMIF(E337:$E$1001,"Sales",$F:$F)</f>
        <v>6213640</v>
      </c>
      <c r="Q337" s="4">
        <f t="shared" si="69"/>
        <v>7532860</v>
      </c>
      <c r="R337" s="4">
        <f t="shared" si="70"/>
        <v>180</v>
      </c>
      <c r="S337" s="4">
        <f t="shared" si="71"/>
        <v>97</v>
      </c>
      <c r="T337" s="4">
        <f t="shared" si="72"/>
        <v>55350.020304568527</v>
      </c>
      <c r="U337" s="4">
        <f t="shared" si="73"/>
        <v>25843.824817518249</v>
      </c>
      <c r="V337" s="4">
        <f t="shared" si="74"/>
        <v>79673</v>
      </c>
      <c r="W337" s="4">
        <f t="shared" si="75"/>
        <v>20</v>
      </c>
      <c r="X337" s="4">
        <f t="shared" si="76"/>
        <v>71010</v>
      </c>
      <c r="Y337" t="e" cm="1" vm="2">
        <f t="array" aca="1" ref="Y337" ca="1">HLOOKUP(E337+E337:E1336,F337,0)</f>
        <v>#VALUE!</v>
      </c>
      <c r="Z337" s="4">
        <f t="shared" si="77"/>
        <v>71010</v>
      </c>
    </row>
    <row r="338" spans="1:26" x14ac:dyDescent="0.3">
      <c r="A338" s="4">
        <v>1</v>
      </c>
      <c r="B338" t="s">
        <v>353</v>
      </c>
      <c r="C338">
        <v>50</v>
      </c>
      <c r="D338" t="s">
        <v>11</v>
      </c>
      <c r="E338" t="s">
        <v>16</v>
      </c>
      <c r="F338">
        <v>46075</v>
      </c>
      <c r="G338" s="2">
        <v>43619</v>
      </c>
      <c r="H338">
        <v>26303</v>
      </c>
      <c r="I338" t="s">
        <v>18</v>
      </c>
      <c r="J338">
        <v>29</v>
      </c>
      <c r="K338" t="str">
        <f t="shared" si="65"/>
        <v>Below 50,000</v>
      </c>
      <c r="L338" s="4" t="str" cm="1">
        <f t="array" ref="L338">_xlfn.IFS(J338&gt;=50,"Excellent",AND(J338&gt;=40,J338&lt;=49),"good",AND(J338&gt;=30,J338&lt;=39),"Average",J338&lt;30,"Poor")</f>
        <v>Poor</v>
      </c>
      <c r="M338" s="4" t="str">
        <f t="shared" si="66"/>
        <v>False</v>
      </c>
      <c r="N338" s="4" t="str">
        <f t="shared" si="67"/>
        <v>False</v>
      </c>
      <c r="O338" s="4" t="str">
        <f t="shared" si="68"/>
        <v>Not From Marketing Department</v>
      </c>
      <c r="P338" s="4">
        <f>SUMIF(E338:$E$1001,"Sales",$F:$F)</f>
        <v>6380313</v>
      </c>
      <c r="Q338" s="4">
        <f t="shared" si="69"/>
        <v>7532860</v>
      </c>
      <c r="R338" s="4">
        <f t="shared" si="70"/>
        <v>180</v>
      </c>
      <c r="S338" s="4">
        <f t="shared" si="71"/>
        <v>97</v>
      </c>
      <c r="T338" s="4">
        <f t="shared" si="72"/>
        <v>55350.020304568527</v>
      </c>
      <c r="U338" s="4">
        <f t="shared" si="73"/>
        <v>25843.824817518249</v>
      </c>
      <c r="V338" s="4">
        <f t="shared" si="74"/>
        <v>79673</v>
      </c>
      <c r="W338" s="4">
        <f t="shared" si="75"/>
        <v>20</v>
      </c>
      <c r="X338" s="4">
        <f t="shared" si="76"/>
        <v>46075</v>
      </c>
      <c r="Y338" t="e" cm="1" vm="2">
        <f t="array" aca="1" ref="Y338" ca="1">HLOOKUP(E338+E338:E1337,F338,0)</f>
        <v>#VALUE!</v>
      </c>
      <c r="Z338" s="4">
        <f t="shared" si="77"/>
        <v>46075</v>
      </c>
    </row>
    <row r="339" spans="1:26" x14ac:dyDescent="0.3">
      <c r="A339" s="4">
        <v>1</v>
      </c>
      <c r="B339" t="s">
        <v>354</v>
      </c>
      <c r="C339">
        <v>34</v>
      </c>
      <c r="D339" t="s">
        <v>11</v>
      </c>
      <c r="E339" t="s">
        <v>7</v>
      </c>
      <c r="F339">
        <v>75290</v>
      </c>
      <c r="G339" s="2">
        <v>43620</v>
      </c>
      <c r="H339">
        <v>38820</v>
      </c>
      <c r="I339" t="s">
        <v>13</v>
      </c>
      <c r="J339">
        <v>31</v>
      </c>
      <c r="K339" t="str">
        <f t="shared" si="65"/>
        <v>Above 50,000</v>
      </c>
      <c r="L339" s="4" t="str" cm="1">
        <f t="array" ref="L339">_xlfn.IFS(J339&gt;=50,"Excellent",AND(J339&gt;=40,J339&lt;=49),"good",AND(J339&gt;=30,J339&lt;=39),"Average",J339&lt;30,"Poor")</f>
        <v>Average</v>
      </c>
      <c r="M339" s="4" t="str">
        <f t="shared" si="66"/>
        <v>True</v>
      </c>
      <c r="N339" s="4" t="str">
        <f t="shared" si="67"/>
        <v>True</v>
      </c>
      <c r="O339" s="4" t="str">
        <f t="shared" si="68"/>
        <v>Not From Marketing Department</v>
      </c>
      <c r="P339" s="4">
        <f>SUMIF(E339:$E$1001,"Sales",$F:$F)</f>
        <v>6526316</v>
      </c>
      <c r="Q339" s="4">
        <f t="shared" si="69"/>
        <v>7532860</v>
      </c>
      <c r="R339" s="4">
        <f t="shared" si="70"/>
        <v>180</v>
      </c>
      <c r="S339" s="4">
        <f t="shared" si="71"/>
        <v>97</v>
      </c>
      <c r="T339" s="4">
        <f t="shared" si="72"/>
        <v>55350.020304568527</v>
      </c>
      <c r="U339" s="4">
        <f t="shared" si="73"/>
        <v>25843.824817518249</v>
      </c>
      <c r="V339" s="4">
        <f t="shared" si="74"/>
        <v>79673</v>
      </c>
      <c r="W339" s="4">
        <f t="shared" si="75"/>
        <v>20</v>
      </c>
      <c r="X339" s="4">
        <f t="shared" si="76"/>
        <v>75290</v>
      </c>
      <c r="Y339" t="e" cm="1" vm="2">
        <f t="array" aca="1" ref="Y339" ca="1">HLOOKUP(E339+E339:E1338,F339,0)</f>
        <v>#VALUE!</v>
      </c>
      <c r="Z339" s="4">
        <f t="shared" si="77"/>
        <v>75290</v>
      </c>
    </row>
    <row r="340" spans="1:26" x14ac:dyDescent="0.3">
      <c r="A340" s="4">
        <v>1</v>
      </c>
      <c r="B340" t="s">
        <v>355</v>
      </c>
      <c r="C340">
        <v>29</v>
      </c>
      <c r="D340" t="s">
        <v>15</v>
      </c>
      <c r="E340" t="s">
        <v>22</v>
      </c>
      <c r="F340">
        <v>65286</v>
      </c>
      <c r="G340" s="2">
        <v>43621</v>
      </c>
      <c r="H340">
        <v>33549</v>
      </c>
      <c r="I340" t="s">
        <v>13</v>
      </c>
      <c r="J340">
        <v>60</v>
      </c>
      <c r="K340" t="str">
        <f t="shared" si="65"/>
        <v>Above 50,000</v>
      </c>
      <c r="L340" s="4" t="str" cm="1">
        <f t="array" ref="L340">_xlfn.IFS(J340&gt;=50,"Excellent",AND(J340&gt;=40,J340&lt;=49),"good",AND(J340&gt;=30,J340&lt;=39),"Average",J340&lt;30,"Poor")</f>
        <v>Excellent</v>
      </c>
      <c r="M340" s="4" t="str">
        <f t="shared" si="66"/>
        <v>True</v>
      </c>
      <c r="N340" s="4" t="str">
        <f t="shared" si="67"/>
        <v>True</v>
      </c>
      <c r="O340" s="4" t="str">
        <f t="shared" si="68"/>
        <v>Not From Marketing Department</v>
      </c>
      <c r="P340" s="4">
        <f>SUMIF(E340:$E$1001,"Sales",$F:$F)</f>
        <v>6334545</v>
      </c>
      <c r="Q340" s="4">
        <f t="shared" si="69"/>
        <v>7532860</v>
      </c>
      <c r="R340" s="4">
        <f t="shared" si="70"/>
        <v>180</v>
      </c>
      <c r="S340" s="4">
        <f t="shared" si="71"/>
        <v>97</v>
      </c>
      <c r="T340" s="4">
        <f t="shared" si="72"/>
        <v>55350.020304568527</v>
      </c>
      <c r="U340" s="4">
        <f t="shared" si="73"/>
        <v>25843.824817518249</v>
      </c>
      <c r="V340" s="4">
        <f t="shared" si="74"/>
        <v>79673</v>
      </c>
      <c r="W340" s="4">
        <f t="shared" si="75"/>
        <v>20</v>
      </c>
      <c r="X340" s="4">
        <f t="shared" si="76"/>
        <v>65286</v>
      </c>
      <c r="Y340" t="e" cm="1" vm="2">
        <f t="array" aca="1" ref="Y340" ca="1">HLOOKUP(E340+E340:E1339,F340,0)</f>
        <v>#VALUE!</v>
      </c>
      <c r="Z340" s="4">
        <f t="shared" si="77"/>
        <v>65286</v>
      </c>
    </row>
    <row r="341" spans="1:26" x14ac:dyDescent="0.3">
      <c r="A341" s="4">
        <v>1</v>
      </c>
      <c r="B341" t="s">
        <v>356</v>
      </c>
      <c r="C341">
        <v>41</v>
      </c>
      <c r="D341" t="s">
        <v>15</v>
      </c>
      <c r="E341" t="s">
        <v>12</v>
      </c>
      <c r="F341">
        <v>40695</v>
      </c>
      <c r="G341" s="2">
        <v>43622</v>
      </c>
      <c r="H341">
        <v>35018</v>
      </c>
      <c r="I341" t="s">
        <v>13</v>
      </c>
      <c r="J341">
        <v>56</v>
      </c>
      <c r="K341" t="str">
        <f t="shared" si="65"/>
        <v>Below 50,000</v>
      </c>
      <c r="L341" s="4" t="str" cm="1">
        <f t="array" ref="L341">_xlfn.IFS(J341&gt;=50,"Excellent",AND(J341&gt;=40,J341&lt;=49),"good",AND(J341&gt;=30,J341&lt;=39),"Average",J341&lt;30,"Poor")</f>
        <v>Excellent</v>
      </c>
      <c r="M341" s="4" t="str">
        <f t="shared" si="66"/>
        <v>True</v>
      </c>
      <c r="N341" s="4" t="str">
        <f t="shared" si="67"/>
        <v>False</v>
      </c>
      <c r="O341" s="4" t="str">
        <f t="shared" si="68"/>
        <v xml:space="preserve"> from Marketing Department</v>
      </c>
      <c r="P341" s="4">
        <f>SUMIF(E341:$E$1001,"Sales",$F:$F)</f>
        <v>6385346</v>
      </c>
      <c r="Q341" s="4">
        <f t="shared" si="69"/>
        <v>7532860</v>
      </c>
      <c r="R341" s="4">
        <f t="shared" si="70"/>
        <v>180</v>
      </c>
      <c r="S341" s="4">
        <f t="shared" si="71"/>
        <v>97</v>
      </c>
      <c r="T341" s="4">
        <f t="shared" si="72"/>
        <v>55350.020304568527</v>
      </c>
      <c r="U341" s="4">
        <f t="shared" si="73"/>
        <v>25843.824817518249</v>
      </c>
      <c r="V341" s="4">
        <f t="shared" si="74"/>
        <v>79673</v>
      </c>
      <c r="W341" s="4">
        <f t="shared" si="75"/>
        <v>20</v>
      </c>
      <c r="X341" s="4">
        <f t="shared" si="76"/>
        <v>40695</v>
      </c>
      <c r="Y341" t="e" cm="1" vm="2">
        <f t="array" aca="1" ref="Y341" ca="1">HLOOKUP(E341+E341:E1340,F341,0)</f>
        <v>#VALUE!</v>
      </c>
      <c r="Z341" s="4">
        <f t="shared" si="77"/>
        <v>40695</v>
      </c>
    </row>
    <row r="342" spans="1:26" x14ac:dyDescent="0.3">
      <c r="A342" s="4">
        <v>1</v>
      </c>
      <c r="B342" t="s">
        <v>357</v>
      </c>
      <c r="C342">
        <v>59</v>
      </c>
      <c r="D342" t="s">
        <v>15</v>
      </c>
      <c r="E342" t="s">
        <v>7</v>
      </c>
      <c r="F342">
        <v>39290</v>
      </c>
      <c r="G342" s="2">
        <v>43623</v>
      </c>
      <c r="H342">
        <v>16143</v>
      </c>
      <c r="I342" t="s">
        <v>28</v>
      </c>
      <c r="J342">
        <v>26</v>
      </c>
      <c r="K342" t="str">
        <f t="shared" si="65"/>
        <v>Below 50,000</v>
      </c>
      <c r="L342" s="4" t="str" cm="1">
        <f t="array" ref="L342">_xlfn.IFS(J342&gt;=50,"Excellent",AND(J342&gt;=40,J342&lt;=49),"good",AND(J342&gt;=30,J342&lt;=39),"Average",J342&lt;30,"Poor")</f>
        <v>Poor</v>
      </c>
      <c r="M342" s="4" t="str">
        <f t="shared" si="66"/>
        <v>False</v>
      </c>
      <c r="N342" s="4" t="str">
        <f t="shared" si="67"/>
        <v>False</v>
      </c>
      <c r="O342" s="4" t="str">
        <f t="shared" si="68"/>
        <v>Not From Marketing Department</v>
      </c>
      <c r="P342" s="4">
        <f>SUMIF(E342:$E$1001,"Sales",$F:$F)</f>
        <v>6587901</v>
      </c>
      <c r="Q342" s="4">
        <f t="shared" si="69"/>
        <v>7532860</v>
      </c>
      <c r="R342" s="4">
        <f t="shared" si="70"/>
        <v>180</v>
      </c>
      <c r="S342" s="4">
        <f t="shared" si="71"/>
        <v>97</v>
      </c>
      <c r="T342" s="4">
        <f t="shared" si="72"/>
        <v>55350.020304568527</v>
      </c>
      <c r="U342" s="4">
        <f t="shared" si="73"/>
        <v>25843.824817518249</v>
      </c>
      <c r="V342" s="4">
        <f t="shared" si="74"/>
        <v>79673</v>
      </c>
      <c r="W342" s="4">
        <f t="shared" si="75"/>
        <v>20</v>
      </c>
      <c r="X342" s="4">
        <f t="shared" si="76"/>
        <v>39290</v>
      </c>
      <c r="Y342" t="e" cm="1" vm="2">
        <f t="array" aca="1" ref="Y342" ca="1">HLOOKUP(E342+E342:E1341,F342,0)</f>
        <v>#VALUE!</v>
      </c>
      <c r="Z342" s="4">
        <f t="shared" si="77"/>
        <v>39290</v>
      </c>
    </row>
    <row r="343" spans="1:26" x14ac:dyDescent="0.3">
      <c r="A343" s="4">
        <v>1</v>
      </c>
      <c r="B343" t="s">
        <v>21</v>
      </c>
      <c r="C343">
        <v>47</v>
      </c>
      <c r="D343" t="s">
        <v>15</v>
      </c>
      <c r="E343" t="s">
        <v>22</v>
      </c>
      <c r="F343">
        <v>56903</v>
      </c>
      <c r="G343" s="2">
        <v>43624</v>
      </c>
      <c r="H343">
        <v>13351</v>
      </c>
      <c r="I343" t="s">
        <v>18</v>
      </c>
      <c r="J343">
        <v>53</v>
      </c>
      <c r="K343" t="str">
        <f t="shared" si="65"/>
        <v>Above 50,000</v>
      </c>
      <c r="L343" s="4" t="str" cm="1">
        <f t="array" ref="L343">_xlfn.IFS(J343&gt;=50,"Excellent",AND(J343&gt;=40,J343&lt;=49),"good",AND(J343&gt;=30,J343&lt;=39),"Average",J343&lt;30,"Poor")</f>
        <v>Excellent</v>
      </c>
      <c r="M343" s="4" t="str">
        <f t="shared" si="66"/>
        <v>False</v>
      </c>
      <c r="N343" s="4" t="str">
        <f t="shared" si="67"/>
        <v>False</v>
      </c>
      <c r="O343" s="4" t="str">
        <f t="shared" si="68"/>
        <v>Not From Marketing Department</v>
      </c>
      <c r="P343" s="4">
        <f>SUMIF(E343:$E$1001,"Sales",$F:$F)</f>
        <v>6318398</v>
      </c>
      <c r="Q343" s="4">
        <f t="shared" si="69"/>
        <v>7532860</v>
      </c>
      <c r="R343" s="4">
        <f t="shared" si="70"/>
        <v>180</v>
      </c>
      <c r="S343" s="4">
        <f t="shared" si="71"/>
        <v>97</v>
      </c>
      <c r="T343" s="4">
        <f t="shared" si="72"/>
        <v>55350.020304568527</v>
      </c>
      <c r="U343" s="4">
        <f t="shared" si="73"/>
        <v>25843.824817518249</v>
      </c>
      <c r="V343" s="4">
        <f t="shared" si="74"/>
        <v>79673</v>
      </c>
      <c r="W343" s="4">
        <f t="shared" si="75"/>
        <v>20</v>
      </c>
      <c r="X343" s="4">
        <f t="shared" si="76"/>
        <v>56903</v>
      </c>
      <c r="Y343" t="e" cm="1" vm="2">
        <f t="array" aca="1" ref="Y343" ca="1">HLOOKUP(E343+E343:E1342,F343,0)</f>
        <v>#VALUE!</v>
      </c>
      <c r="Z343" s="4">
        <f t="shared" si="77"/>
        <v>56903</v>
      </c>
    </row>
    <row r="344" spans="1:26" x14ac:dyDescent="0.3">
      <c r="A344" s="4">
        <v>1</v>
      </c>
      <c r="B344" t="s">
        <v>358</v>
      </c>
      <c r="C344">
        <v>20</v>
      </c>
      <c r="D344" t="s">
        <v>15</v>
      </c>
      <c r="E344" t="s">
        <v>7</v>
      </c>
      <c r="F344">
        <v>45470</v>
      </c>
      <c r="G344" s="2">
        <v>43625</v>
      </c>
      <c r="H344">
        <v>13721</v>
      </c>
      <c r="I344" t="s">
        <v>13</v>
      </c>
      <c r="J344">
        <v>31</v>
      </c>
      <c r="K344" t="str">
        <f t="shared" si="65"/>
        <v>Below 50,000</v>
      </c>
      <c r="L344" s="4" t="str" cm="1">
        <f t="array" ref="L344">_xlfn.IFS(J344&gt;=50,"Excellent",AND(J344&gt;=40,J344&lt;=49),"good",AND(J344&gt;=30,J344&lt;=39),"Average",J344&lt;30,"Poor")</f>
        <v>Average</v>
      </c>
      <c r="M344" s="4" t="str">
        <f t="shared" si="66"/>
        <v>False</v>
      </c>
      <c r="N344" s="4" t="str">
        <f t="shared" si="67"/>
        <v>False</v>
      </c>
      <c r="O344" s="4" t="str">
        <f t="shared" si="68"/>
        <v>Not From Marketing Department</v>
      </c>
      <c r="P344" s="4">
        <f>SUMIF(E344:$E$1001,"Sales",$F:$F)</f>
        <v>6424590</v>
      </c>
      <c r="Q344" s="4">
        <f t="shared" si="69"/>
        <v>7532860</v>
      </c>
      <c r="R344" s="4">
        <f t="shared" si="70"/>
        <v>180</v>
      </c>
      <c r="S344" s="4">
        <f t="shared" si="71"/>
        <v>97</v>
      </c>
      <c r="T344" s="4">
        <f t="shared" si="72"/>
        <v>55350.020304568527</v>
      </c>
      <c r="U344" s="4">
        <f t="shared" si="73"/>
        <v>25843.824817518249</v>
      </c>
      <c r="V344" s="4">
        <f t="shared" si="74"/>
        <v>79673</v>
      </c>
      <c r="W344" s="4">
        <f t="shared" si="75"/>
        <v>20</v>
      </c>
      <c r="X344" s="4">
        <f t="shared" si="76"/>
        <v>45470</v>
      </c>
      <c r="Y344" t="e" cm="1" vm="2">
        <f t="array" aca="1" ref="Y344" ca="1">HLOOKUP(E344+E344:E1343,F344,0)</f>
        <v>#VALUE!</v>
      </c>
      <c r="Z344" s="4">
        <f t="shared" si="77"/>
        <v>45470</v>
      </c>
    </row>
    <row r="345" spans="1:26" x14ac:dyDescent="0.3">
      <c r="A345" s="4">
        <v>1</v>
      </c>
      <c r="B345" t="s">
        <v>359</v>
      </c>
      <c r="C345">
        <v>52</v>
      </c>
      <c r="D345" t="s">
        <v>11</v>
      </c>
      <c r="E345" t="s">
        <v>22</v>
      </c>
      <c r="F345">
        <v>79673</v>
      </c>
      <c r="G345" s="2">
        <v>43626</v>
      </c>
      <c r="H345">
        <v>26391</v>
      </c>
      <c r="I345" t="s">
        <v>20</v>
      </c>
      <c r="J345">
        <v>27</v>
      </c>
      <c r="K345" t="str">
        <f t="shared" si="65"/>
        <v>Above 50,000</v>
      </c>
      <c r="L345" s="4" t="str" cm="1">
        <f t="array" ref="L345">_xlfn.IFS(J345&gt;=50,"Excellent",AND(J345&gt;=40,J345&lt;=49),"good",AND(J345&gt;=30,J345&lt;=39),"Average",J345&lt;30,"Poor")</f>
        <v>Poor</v>
      </c>
      <c r="M345" s="4" t="str">
        <f t="shared" si="66"/>
        <v>False</v>
      </c>
      <c r="N345" s="4" t="str">
        <f t="shared" si="67"/>
        <v>True</v>
      </c>
      <c r="O345" s="4" t="str">
        <f t="shared" si="68"/>
        <v>Not From Marketing Department</v>
      </c>
      <c r="P345" s="4">
        <f>SUMIF(E345:$E$1001,"Sales",$F:$F)</f>
        <v>6079139</v>
      </c>
      <c r="Q345" s="4">
        <f t="shared" si="69"/>
        <v>7532860</v>
      </c>
      <c r="R345" s="4">
        <f t="shared" si="70"/>
        <v>180</v>
      </c>
      <c r="S345" s="4">
        <f t="shared" si="71"/>
        <v>97</v>
      </c>
      <c r="T345" s="4">
        <f t="shared" si="72"/>
        <v>55350.020304568527</v>
      </c>
      <c r="U345" s="4">
        <f t="shared" si="73"/>
        <v>25843.824817518249</v>
      </c>
      <c r="V345" s="4">
        <f t="shared" si="74"/>
        <v>79673</v>
      </c>
      <c r="W345" s="4">
        <f t="shared" si="75"/>
        <v>20</v>
      </c>
      <c r="X345" s="4">
        <f t="shared" si="76"/>
        <v>79673</v>
      </c>
      <c r="Y345" t="e" cm="1" vm="2">
        <f t="array" aca="1" ref="Y345" ca="1">HLOOKUP(E345+E345:E1344,F345,0)</f>
        <v>#VALUE!</v>
      </c>
      <c r="Z345" s="4">
        <f t="shared" si="77"/>
        <v>79673</v>
      </c>
    </row>
    <row r="346" spans="1:26" x14ac:dyDescent="0.3">
      <c r="A346" s="4">
        <v>1</v>
      </c>
      <c r="B346" t="s">
        <v>360</v>
      </c>
      <c r="C346">
        <v>28</v>
      </c>
      <c r="D346" t="s">
        <v>15</v>
      </c>
      <c r="E346" t="s">
        <v>27</v>
      </c>
      <c r="F346">
        <v>50765</v>
      </c>
      <c r="G346" s="2">
        <v>43627</v>
      </c>
      <c r="H346">
        <v>26920</v>
      </c>
      <c r="I346" t="s">
        <v>18</v>
      </c>
      <c r="J346">
        <v>54</v>
      </c>
      <c r="K346" t="str">
        <f t="shared" si="65"/>
        <v>Above 50,000</v>
      </c>
      <c r="L346" s="4" t="str" cm="1">
        <f t="array" ref="L346">_xlfn.IFS(J346&gt;=50,"Excellent",AND(J346&gt;=40,J346&lt;=49),"good",AND(J346&gt;=30,J346&lt;=39),"Average",J346&lt;30,"Poor")</f>
        <v>Excellent</v>
      </c>
      <c r="M346" s="4" t="str">
        <f t="shared" si="66"/>
        <v>False</v>
      </c>
      <c r="N346" s="4" t="str">
        <f t="shared" si="67"/>
        <v>True</v>
      </c>
      <c r="O346" s="4" t="str">
        <f t="shared" si="68"/>
        <v>Not From Marketing Department</v>
      </c>
      <c r="P346" s="4">
        <f>SUMIF(E346:$E$1001,"Sales",$F:$F)</f>
        <v>6479508</v>
      </c>
      <c r="Q346" s="4">
        <f t="shared" si="69"/>
        <v>7532860</v>
      </c>
      <c r="R346" s="4">
        <f t="shared" si="70"/>
        <v>180</v>
      </c>
      <c r="S346" s="4">
        <f t="shared" si="71"/>
        <v>97</v>
      </c>
      <c r="T346" s="4">
        <f t="shared" si="72"/>
        <v>55350.020304568527</v>
      </c>
      <c r="U346" s="4">
        <f t="shared" si="73"/>
        <v>25843.824817518249</v>
      </c>
      <c r="V346" s="4">
        <f t="shared" si="74"/>
        <v>79673</v>
      </c>
      <c r="W346" s="4">
        <f t="shared" si="75"/>
        <v>20</v>
      </c>
      <c r="X346" s="4">
        <f t="shared" si="76"/>
        <v>50765</v>
      </c>
      <c r="Y346" t="e" cm="1" vm="2">
        <f t="array" aca="1" ref="Y346" ca="1">HLOOKUP(E346+E346:E1345,F346,0)</f>
        <v>#VALUE!</v>
      </c>
      <c r="Z346" s="4">
        <f t="shared" si="77"/>
        <v>50765</v>
      </c>
    </row>
    <row r="347" spans="1:26" x14ac:dyDescent="0.3">
      <c r="A347" s="4">
        <v>1</v>
      </c>
      <c r="B347" t="s">
        <v>361</v>
      </c>
      <c r="C347">
        <v>44</v>
      </c>
      <c r="D347" t="s">
        <v>11</v>
      </c>
      <c r="E347" t="s">
        <v>12</v>
      </c>
      <c r="F347">
        <v>67572</v>
      </c>
      <c r="G347" s="2">
        <v>43628</v>
      </c>
      <c r="H347">
        <v>38903</v>
      </c>
      <c r="I347" t="s">
        <v>28</v>
      </c>
      <c r="J347">
        <v>51</v>
      </c>
      <c r="K347" t="str">
        <f t="shared" si="65"/>
        <v>Above 50,000</v>
      </c>
      <c r="L347" s="4" t="str" cm="1">
        <f t="array" ref="L347">_xlfn.IFS(J347&gt;=50,"Excellent",AND(J347&gt;=40,J347&lt;=49),"good",AND(J347&gt;=30,J347&lt;=39),"Average",J347&lt;30,"Poor")</f>
        <v>Excellent</v>
      </c>
      <c r="M347" s="4" t="str">
        <f t="shared" si="66"/>
        <v>False</v>
      </c>
      <c r="N347" s="4" t="str">
        <f t="shared" si="67"/>
        <v>True</v>
      </c>
      <c r="O347" s="4" t="str">
        <f t="shared" si="68"/>
        <v xml:space="preserve"> from Marketing Department</v>
      </c>
      <c r="P347" s="4">
        <f>SUMIF(E347:$E$1001,"Sales",$F:$F)</f>
        <v>5977178</v>
      </c>
      <c r="Q347" s="4">
        <f t="shared" si="69"/>
        <v>7532860</v>
      </c>
      <c r="R347" s="4">
        <f t="shared" si="70"/>
        <v>180</v>
      </c>
      <c r="S347" s="4">
        <f t="shared" si="71"/>
        <v>97</v>
      </c>
      <c r="T347" s="4">
        <f t="shared" si="72"/>
        <v>55350.020304568527</v>
      </c>
      <c r="U347" s="4">
        <f t="shared" si="73"/>
        <v>25843.824817518249</v>
      </c>
      <c r="V347" s="4">
        <f t="shared" si="74"/>
        <v>79673</v>
      </c>
      <c r="W347" s="4">
        <f t="shared" si="75"/>
        <v>20</v>
      </c>
      <c r="X347" s="4">
        <f t="shared" si="76"/>
        <v>67572</v>
      </c>
      <c r="Y347" t="e" cm="1" vm="2">
        <f t="array" aca="1" ref="Y347" ca="1">HLOOKUP(E347+E347:E1346,F347,0)</f>
        <v>#VALUE!</v>
      </c>
      <c r="Z347" s="4">
        <f t="shared" si="77"/>
        <v>67572</v>
      </c>
    </row>
    <row r="348" spans="1:26" x14ac:dyDescent="0.3">
      <c r="A348" s="4">
        <v>1</v>
      </c>
      <c r="B348" t="s">
        <v>362</v>
      </c>
      <c r="C348">
        <v>45</v>
      </c>
      <c r="D348" t="s">
        <v>15</v>
      </c>
      <c r="E348" t="s">
        <v>7</v>
      </c>
      <c r="F348">
        <v>67600</v>
      </c>
      <c r="G348" s="2">
        <v>43629</v>
      </c>
      <c r="H348">
        <v>26743</v>
      </c>
      <c r="I348" t="s">
        <v>18</v>
      </c>
      <c r="J348">
        <v>23</v>
      </c>
      <c r="K348" t="str">
        <f t="shared" si="65"/>
        <v>Above 50,000</v>
      </c>
      <c r="L348" s="4" t="str" cm="1">
        <f t="array" ref="L348">_xlfn.IFS(J348&gt;=50,"Excellent",AND(J348&gt;=40,J348&lt;=49),"good",AND(J348&gt;=30,J348&lt;=39),"Average",J348&lt;30,"Poor")</f>
        <v>Poor</v>
      </c>
      <c r="M348" s="4" t="str">
        <f t="shared" si="66"/>
        <v>False</v>
      </c>
      <c r="N348" s="4" t="str">
        <f t="shared" si="67"/>
        <v>True</v>
      </c>
      <c r="O348" s="4" t="str">
        <f t="shared" si="68"/>
        <v>Not From Marketing Department</v>
      </c>
      <c r="P348" s="4">
        <f>SUMIF(E348:$E$1001,"Sales",$F:$F)</f>
        <v>6227891</v>
      </c>
      <c r="Q348" s="4">
        <f t="shared" si="69"/>
        <v>7532860</v>
      </c>
      <c r="R348" s="4">
        <f t="shared" si="70"/>
        <v>180</v>
      </c>
      <c r="S348" s="4">
        <f t="shared" si="71"/>
        <v>97</v>
      </c>
      <c r="T348" s="4">
        <f t="shared" si="72"/>
        <v>55350.020304568527</v>
      </c>
      <c r="U348" s="4">
        <f t="shared" si="73"/>
        <v>25843.824817518249</v>
      </c>
      <c r="V348" s="4">
        <f t="shared" si="74"/>
        <v>79673</v>
      </c>
      <c r="W348" s="4">
        <f t="shared" si="75"/>
        <v>20</v>
      </c>
      <c r="X348" s="4">
        <f t="shared" si="76"/>
        <v>67600</v>
      </c>
      <c r="Y348" t="e" cm="1" vm="2">
        <f t="array" aca="1" ref="Y348" ca="1">HLOOKUP(E348+E348:E1347,F348,0)</f>
        <v>#VALUE!</v>
      </c>
      <c r="Z348" s="4">
        <f t="shared" si="77"/>
        <v>67600</v>
      </c>
    </row>
    <row r="349" spans="1:26" x14ac:dyDescent="0.3">
      <c r="A349" s="4">
        <v>1</v>
      </c>
      <c r="B349" t="s">
        <v>363</v>
      </c>
      <c r="C349">
        <v>41</v>
      </c>
      <c r="D349" t="s">
        <v>15</v>
      </c>
      <c r="E349" t="s">
        <v>7</v>
      </c>
      <c r="F349">
        <v>54133</v>
      </c>
      <c r="G349" s="2">
        <v>43630</v>
      </c>
      <c r="H349">
        <v>32930</v>
      </c>
      <c r="I349" t="s">
        <v>28</v>
      </c>
      <c r="J349">
        <v>27</v>
      </c>
      <c r="K349" t="str">
        <f t="shared" si="65"/>
        <v>Above 50,000</v>
      </c>
      <c r="L349" s="4" t="str" cm="1">
        <f t="array" ref="L349">_xlfn.IFS(J349&gt;=50,"Excellent",AND(J349&gt;=40,J349&lt;=49),"good",AND(J349&gt;=30,J349&lt;=39),"Average",J349&lt;30,"Poor")</f>
        <v>Poor</v>
      </c>
      <c r="M349" s="4" t="str">
        <f t="shared" si="66"/>
        <v>False</v>
      </c>
      <c r="N349" s="4" t="str">
        <f t="shared" si="67"/>
        <v>False</v>
      </c>
      <c r="O349" s="4" t="str">
        <f t="shared" si="68"/>
        <v>Not From Marketing Department</v>
      </c>
      <c r="P349" s="4">
        <f>SUMIF(E349:$E$1001,"Sales",$F:$F)</f>
        <v>6063270</v>
      </c>
      <c r="Q349" s="4">
        <f t="shared" si="69"/>
        <v>7532860</v>
      </c>
      <c r="R349" s="4">
        <f t="shared" si="70"/>
        <v>180</v>
      </c>
      <c r="S349" s="4">
        <f t="shared" si="71"/>
        <v>97</v>
      </c>
      <c r="T349" s="4">
        <f t="shared" si="72"/>
        <v>55350.020304568527</v>
      </c>
      <c r="U349" s="4">
        <f t="shared" si="73"/>
        <v>25843.824817518249</v>
      </c>
      <c r="V349" s="4">
        <f t="shared" si="74"/>
        <v>79673</v>
      </c>
      <c r="W349" s="4">
        <f t="shared" si="75"/>
        <v>20</v>
      </c>
      <c r="X349" s="4">
        <f t="shared" si="76"/>
        <v>54133</v>
      </c>
      <c r="Y349" t="e" cm="1" vm="2">
        <f t="array" aca="1" ref="Y349" ca="1">HLOOKUP(E349+E349:E1348,F349,0)</f>
        <v>#VALUE!</v>
      </c>
      <c r="Z349" s="4">
        <f t="shared" si="77"/>
        <v>54133</v>
      </c>
    </row>
    <row r="350" spans="1:26" x14ac:dyDescent="0.3">
      <c r="A350" s="4">
        <v>1</v>
      </c>
      <c r="B350" t="s">
        <v>364</v>
      </c>
      <c r="C350">
        <v>35</v>
      </c>
      <c r="D350" t="s">
        <v>11</v>
      </c>
      <c r="E350" t="s">
        <v>12</v>
      </c>
      <c r="F350">
        <v>54193</v>
      </c>
      <c r="G350" s="2">
        <v>43631</v>
      </c>
      <c r="H350">
        <v>26562</v>
      </c>
      <c r="I350" t="s">
        <v>18</v>
      </c>
      <c r="J350">
        <v>29</v>
      </c>
      <c r="K350" t="str">
        <f t="shared" si="65"/>
        <v>Above 50,000</v>
      </c>
      <c r="L350" s="4" t="str" cm="1">
        <f t="array" ref="L350">_xlfn.IFS(J350&gt;=50,"Excellent",AND(J350&gt;=40,J350&lt;=49),"good",AND(J350&gt;=30,J350&lt;=39),"Average",J350&lt;30,"Poor")</f>
        <v>Poor</v>
      </c>
      <c r="M350" s="4" t="str">
        <f t="shared" si="66"/>
        <v>False</v>
      </c>
      <c r="N350" s="4" t="str">
        <f t="shared" si="67"/>
        <v>False</v>
      </c>
      <c r="O350" s="4" t="str">
        <f t="shared" si="68"/>
        <v xml:space="preserve"> from Marketing Department</v>
      </c>
      <c r="P350" s="4">
        <f>SUMIF(E350:$E$1001,"Sales",$F:$F)</f>
        <v>6043489</v>
      </c>
      <c r="Q350" s="4">
        <f t="shared" si="69"/>
        <v>7532860</v>
      </c>
      <c r="R350" s="4">
        <f t="shared" si="70"/>
        <v>180</v>
      </c>
      <c r="S350" s="4">
        <f t="shared" si="71"/>
        <v>97</v>
      </c>
      <c r="T350" s="4">
        <f t="shared" si="72"/>
        <v>55350.020304568527</v>
      </c>
      <c r="U350" s="4">
        <f t="shared" si="73"/>
        <v>25843.824817518249</v>
      </c>
      <c r="V350" s="4">
        <f t="shared" si="74"/>
        <v>79673</v>
      </c>
      <c r="W350" s="4">
        <f t="shared" si="75"/>
        <v>20</v>
      </c>
      <c r="X350" s="4">
        <f t="shared" si="76"/>
        <v>54193</v>
      </c>
      <c r="Y350" t="e" cm="1" vm="2">
        <f t="array" aca="1" ref="Y350" ca="1">HLOOKUP(E350+E350:E1349,F350,0)</f>
        <v>#VALUE!</v>
      </c>
      <c r="Z350" s="4">
        <f t="shared" si="77"/>
        <v>54193</v>
      </c>
    </row>
    <row r="351" spans="1:26" x14ac:dyDescent="0.3">
      <c r="A351" s="4">
        <v>1</v>
      </c>
      <c r="B351" t="s">
        <v>365</v>
      </c>
      <c r="C351">
        <v>44</v>
      </c>
      <c r="D351" t="s">
        <v>11</v>
      </c>
      <c r="E351" t="s">
        <v>16</v>
      </c>
      <c r="F351">
        <v>72962</v>
      </c>
      <c r="G351" s="2">
        <v>43632</v>
      </c>
      <c r="H351">
        <v>37643</v>
      </c>
      <c r="I351" t="s">
        <v>18</v>
      </c>
      <c r="J351">
        <v>40</v>
      </c>
      <c r="K351" t="str">
        <f t="shared" si="65"/>
        <v>Above 50,000</v>
      </c>
      <c r="L351" s="4" t="str" cm="1">
        <f t="array" ref="L351">_xlfn.IFS(J351&gt;=50,"Excellent",AND(J351&gt;=40,J351&lt;=49),"good",AND(J351&gt;=30,J351&lt;=39),"Average",J351&lt;30,"Poor")</f>
        <v>good</v>
      </c>
      <c r="M351" s="4" t="str">
        <f t="shared" si="66"/>
        <v>False</v>
      </c>
      <c r="N351" s="4" t="str">
        <f t="shared" si="67"/>
        <v>True</v>
      </c>
      <c r="O351" s="4" t="str">
        <f t="shared" si="68"/>
        <v>Not From Marketing Department</v>
      </c>
      <c r="P351" s="4">
        <f>SUMIF(E351:$E$1001,"Sales",$F:$F)</f>
        <v>6025893</v>
      </c>
      <c r="Q351" s="4">
        <f t="shared" si="69"/>
        <v>7532860</v>
      </c>
      <c r="R351" s="4">
        <f t="shared" si="70"/>
        <v>180</v>
      </c>
      <c r="S351" s="4">
        <f t="shared" si="71"/>
        <v>97</v>
      </c>
      <c r="T351" s="4">
        <f t="shared" si="72"/>
        <v>55350.020304568527</v>
      </c>
      <c r="U351" s="4">
        <f t="shared" si="73"/>
        <v>25843.824817518249</v>
      </c>
      <c r="V351" s="4">
        <f t="shared" si="74"/>
        <v>79673</v>
      </c>
      <c r="W351" s="4">
        <f t="shared" si="75"/>
        <v>20</v>
      </c>
      <c r="X351" s="4">
        <f t="shared" si="76"/>
        <v>72962</v>
      </c>
      <c r="Y351" t="e" cm="1" vm="2">
        <f t="array" aca="1" ref="Y351" ca="1">HLOOKUP(E351+E351:E1350,F351,0)</f>
        <v>#VALUE!</v>
      </c>
      <c r="Z351" s="4">
        <f t="shared" si="77"/>
        <v>72962</v>
      </c>
    </row>
    <row r="352" spans="1:26" x14ac:dyDescent="0.3">
      <c r="A352" s="4">
        <v>1</v>
      </c>
      <c r="B352" t="s">
        <v>366</v>
      </c>
      <c r="C352">
        <v>58</v>
      </c>
      <c r="D352" t="s">
        <v>11</v>
      </c>
      <c r="E352" t="s">
        <v>16</v>
      </c>
      <c r="F352">
        <v>61515</v>
      </c>
      <c r="G352" s="2">
        <v>43633</v>
      </c>
      <c r="H352">
        <v>13856</v>
      </c>
      <c r="I352" t="s">
        <v>20</v>
      </c>
      <c r="J352">
        <v>22</v>
      </c>
      <c r="K352" t="str">
        <f t="shared" si="65"/>
        <v>Above 50,000</v>
      </c>
      <c r="L352" s="4" t="str" cm="1">
        <f t="array" ref="L352">_xlfn.IFS(J352&gt;=50,"Excellent",AND(J352&gt;=40,J352&lt;=49),"good",AND(J352&gt;=30,J352&lt;=39),"Average",J352&lt;30,"Poor")</f>
        <v>Poor</v>
      </c>
      <c r="M352" s="4" t="str">
        <f t="shared" si="66"/>
        <v>False</v>
      </c>
      <c r="N352" s="4" t="str">
        <f t="shared" si="67"/>
        <v>True</v>
      </c>
      <c r="O352" s="4" t="str">
        <f t="shared" si="68"/>
        <v>Not From Marketing Department</v>
      </c>
      <c r="P352" s="4">
        <f>SUMIF(E352:$E$1001,"Sales",$F:$F)</f>
        <v>5968951</v>
      </c>
      <c r="Q352" s="4">
        <f t="shared" si="69"/>
        <v>7532860</v>
      </c>
      <c r="R352" s="4">
        <f t="shared" si="70"/>
        <v>180</v>
      </c>
      <c r="S352" s="4">
        <f t="shared" si="71"/>
        <v>97</v>
      </c>
      <c r="T352" s="4">
        <f t="shared" si="72"/>
        <v>55350.020304568527</v>
      </c>
      <c r="U352" s="4">
        <f t="shared" si="73"/>
        <v>25843.824817518249</v>
      </c>
      <c r="V352" s="4">
        <f t="shared" si="74"/>
        <v>79673</v>
      </c>
      <c r="W352" s="4">
        <f t="shared" si="75"/>
        <v>20</v>
      </c>
      <c r="X352" s="4">
        <f t="shared" si="76"/>
        <v>61515</v>
      </c>
      <c r="Y352" t="e" cm="1" vm="2">
        <f t="array" aca="1" ref="Y352" ca="1">HLOOKUP(E352+E352:E1351,F352,0)</f>
        <v>#VALUE!</v>
      </c>
      <c r="Z352" s="4">
        <f t="shared" si="77"/>
        <v>61515</v>
      </c>
    </row>
    <row r="353" spans="1:26" x14ac:dyDescent="0.3">
      <c r="A353" s="4">
        <v>1</v>
      </c>
      <c r="B353" t="s">
        <v>367</v>
      </c>
      <c r="C353">
        <v>43</v>
      </c>
      <c r="D353" t="s">
        <v>11</v>
      </c>
      <c r="E353" t="s">
        <v>22</v>
      </c>
      <c r="F353">
        <v>51021</v>
      </c>
      <c r="G353" s="2">
        <v>43634</v>
      </c>
      <c r="H353">
        <v>35544</v>
      </c>
      <c r="I353" t="s">
        <v>18</v>
      </c>
      <c r="J353">
        <v>59</v>
      </c>
      <c r="K353" t="str">
        <f t="shared" si="65"/>
        <v>Above 50,000</v>
      </c>
      <c r="L353" s="4" t="str" cm="1">
        <f t="array" ref="L353">_xlfn.IFS(J353&gt;=50,"Excellent",AND(J353&gt;=40,J353&lt;=49),"good",AND(J353&gt;=30,J353&lt;=39),"Average",J353&lt;30,"Poor")</f>
        <v>Excellent</v>
      </c>
      <c r="M353" s="4" t="str">
        <f t="shared" si="66"/>
        <v>False</v>
      </c>
      <c r="N353" s="4" t="str">
        <f t="shared" si="67"/>
        <v>False</v>
      </c>
      <c r="O353" s="4" t="str">
        <f t="shared" si="68"/>
        <v>Not From Marketing Department</v>
      </c>
      <c r="P353" s="4">
        <f>SUMIF(E353:$E$1001,"Sales",$F:$F)</f>
        <v>6084017</v>
      </c>
      <c r="Q353" s="4">
        <f t="shared" si="69"/>
        <v>7532860</v>
      </c>
      <c r="R353" s="4">
        <f t="shared" si="70"/>
        <v>180</v>
      </c>
      <c r="S353" s="4">
        <f t="shared" si="71"/>
        <v>97</v>
      </c>
      <c r="T353" s="4">
        <f t="shared" si="72"/>
        <v>55350.020304568527</v>
      </c>
      <c r="U353" s="4">
        <f t="shared" si="73"/>
        <v>25843.824817518249</v>
      </c>
      <c r="V353" s="4">
        <f t="shared" si="74"/>
        <v>79673</v>
      </c>
      <c r="W353" s="4">
        <f t="shared" si="75"/>
        <v>20</v>
      </c>
      <c r="X353" s="4">
        <f t="shared" si="76"/>
        <v>51021</v>
      </c>
      <c r="Y353" t="e" cm="1" vm="2">
        <f t="array" aca="1" ref="Y353" ca="1">HLOOKUP(E353+E353:E1352,F353,0)</f>
        <v>#VALUE!</v>
      </c>
      <c r="Z353" s="4">
        <f t="shared" si="77"/>
        <v>51021</v>
      </c>
    </row>
    <row r="354" spans="1:26" x14ac:dyDescent="0.3">
      <c r="A354" s="4">
        <v>1</v>
      </c>
      <c r="B354" t="s">
        <v>368</v>
      </c>
      <c r="C354">
        <v>45</v>
      </c>
      <c r="D354" t="s">
        <v>15</v>
      </c>
      <c r="E354" t="s">
        <v>27</v>
      </c>
      <c r="F354">
        <v>63575</v>
      </c>
      <c r="G354" s="2">
        <v>43635</v>
      </c>
      <c r="H354">
        <v>23976</v>
      </c>
      <c r="I354" t="s">
        <v>20</v>
      </c>
      <c r="J354">
        <v>29</v>
      </c>
      <c r="K354" t="str">
        <f t="shared" si="65"/>
        <v>Above 50,000</v>
      </c>
      <c r="L354" s="4" t="str" cm="1">
        <f t="array" ref="L354">_xlfn.IFS(J354&gt;=50,"Excellent",AND(J354&gt;=40,J354&lt;=49),"good",AND(J354&gt;=30,J354&lt;=39),"Average",J354&lt;30,"Poor")</f>
        <v>Poor</v>
      </c>
      <c r="M354" s="4" t="str">
        <f t="shared" si="66"/>
        <v>False</v>
      </c>
      <c r="N354" s="4" t="str">
        <f t="shared" si="67"/>
        <v>True</v>
      </c>
      <c r="O354" s="4" t="str">
        <f t="shared" si="68"/>
        <v>Not From Marketing Department</v>
      </c>
      <c r="P354" s="4">
        <f>SUMIF(E354:$E$1001,"Sales",$F:$F)</f>
        <v>6380488</v>
      </c>
      <c r="Q354" s="4">
        <f t="shared" si="69"/>
        <v>7532860</v>
      </c>
      <c r="R354" s="4">
        <f t="shared" si="70"/>
        <v>180</v>
      </c>
      <c r="S354" s="4">
        <f t="shared" si="71"/>
        <v>97</v>
      </c>
      <c r="T354" s="4">
        <f t="shared" si="72"/>
        <v>55350.020304568527</v>
      </c>
      <c r="U354" s="4">
        <f t="shared" si="73"/>
        <v>25843.824817518249</v>
      </c>
      <c r="V354" s="4">
        <f t="shared" si="74"/>
        <v>79673</v>
      </c>
      <c r="W354" s="4">
        <f t="shared" si="75"/>
        <v>20</v>
      </c>
      <c r="X354" s="4">
        <f t="shared" si="76"/>
        <v>63575</v>
      </c>
      <c r="Y354" t="e" cm="1" vm="2">
        <f t="array" aca="1" ref="Y354" ca="1">HLOOKUP(E354+E354:E1353,F354,0)</f>
        <v>#VALUE!</v>
      </c>
      <c r="Z354" s="4">
        <f t="shared" si="77"/>
        <v>63575</v>
      </c>
    </row>
    <row r="355" spans="1:26" x14ac:dyDescent="0.3">
      <c r="A355" s="4">
        <v>1</v>
      </c>
      <c r="B355" t="s">
        <v>369</v>
      </c>
      <c r="C355">
        <v>22</v>
      </c>
      <c r="D355" t="s">
        <v>11</v>
      </c>
      <c r="E355" t="s">
        <v>12</v>
      </c>
      <c r="F355">
        <v>72504</v>
      </c>
      <c r="G355" s="2">
        <v>43636</v>
      </c>
      <c r="H355">
        <v>36513</v>
      </c>
      <c r="I355" t="s">
        <v>18</v>
      </c>
      <c r="J355">
        <v>45</v>
      </c>
      <c r="K355" t="str">
        <f t="shared" si="65"/>
        <v>Above 50,000</v>
      </c>
      <c r="L355" s="4" t="str" cm="1">
        <f t="array" ref="L355">_xlfn.IFS(J355&gt;=50,"Excellent",AND(J355&gt;=40,J355&lt;=49),"good",AND(J355&gt;=30,J355&lt;=39),"Average",J355&lt;30,"Poor")</f>
        <v>good</v>
      </c>
      <c r="M355" s="4" t="str">
        <f t="shared" si="66"/>
        <v>False</v>
      </c>
      <c r="N355" s="4" t="str">
        <f t="shared" si="67"/>
        <v>True</v>
      </c>
      <c r="O355" s="4" t="str">
        <f t="shared" si="68"/>
        <v xml:space="preserve"> from Marketing Department</v>
      </c>
      <c r="P355" s="4">
        <f>SUMIF(E355:$E$1001,"Sales",$F:$F)</f>
        <v>6321132</v>
      </c>
      <c r="Q355" s="4">
        <f t="shared" si="69"/>
        <v>7532860</v>
      </c>
      <c r="R355" s="4">
        <f t="shared" si="70"/>
        <v>180</v>
      </c>
      <c r="S355" s="4">
        <f t="shared" si="71"/>
        <v>97</v>
      </c>
      <c r="T355" s="4">
        <f t="shared" si="72"/>
        <v>55350.020304568527</v>
      </c>
      <c r="U355" s="4">
        <f t="shared" si="73"/>
        <v>25843.824817518249</v>
      </c>
      <c r="V355" s="4">
        <f t="shared" si="74"/>
        <v>79673</v>
      </c>
      <c r="W355" s="4">
        <f t="shared" si="75"/>
        <v>20</v>
      </c>
      <c r="X355" s="4">
        <f t="shared" si="76"/>
        <v>72504</v>
      </c>
      <c r="Y355" t="e" cm="1" vm="2">
        <f t="array" aca="1" ref="Y355" ca="1">HLOOKUP(E355+E355:E1354,F355,0)</f>
        <v>#VALUE!</v>
      </c>
      <c r="Z355" s="4">
        <f t="shared" si="77"/>
        <v>72504</v>
      </c>
    </row>
    <row r="356" spans="1:26" x14ac:dyDescent="0.3">
      <c r="A356" s="4">
        <v>1</v>
      </c>
      <c r="B356" t="s">
        <v>370</v>
      </c>
      <c r="C356">
        <v>35</v>
      </c>
      <c r="D356" t="s">
        <v>15</v>
      </c>
      <c r="E356" t="s">
        <v>12</v>
      </c>
      <c r="F356">
        <v>76365</v>
      </c>
      <c r="G356" s="2">
        <v>43637</v>
      </c>
      <c r="H356">
        <v>11509</v>
      </c>
      <c r="I356" t="s">
        <v>20</v>
      </c>
      <c r="J356">
        <v>57</v>
      </c>
      <c r="K356" t="str">
        <f t="shared" si="65"/>
        <v>Above 50,000</v>
      </c>
      <c r="L356" s="4" t="str" cm="1">
        <f t="array" ref="L356">_xlfn.IFS(J356&gt;=50,"Excellent",AND(J356&gt;=40,J356&lt;=49),"good",AND(J356&gt;=30,J356&lt;=39),"Average",J356&lt;30,"Poor")</f>
        <v>Excellent</v>
      </c>
      <c r="M356" s="4" t="str">
        <f t="shared" si="66"/>
        <v>False</v>
      </c>
      <c r="N356" s="4" t="str">
        <f t="shared" si="67"/>
        <v>True</v>
      </c>
      <c r="O356" s="4" t="str">
        <f t="shared" si="68"/>
        <v xml:space="preserve"> from Marketing Department</v>
      </c>
      <c r="P356" s="4">
        <f>SUMIF(E356:$E$1001,"Sales",$F:$F)</f>
        <v>6300830</v>
      </c>
      <c r="Q356" s="4">
        <f t="shared" si="69"/>
        <v>7532860</v>
      </c>
      <c r="R356" s="4">
        <f t="shared" si="70"/>
        <v>180</v>
      </c>
      <c r="S356" s="4">
        <f t="shared" si="71"/>
        <v>97</v>
      </c>
      <c r="T356" s="4">
        <f t="shared" si="72"/>
        <v>55350.020304568527</v>
      </c>
      <c r="U356" s="4">
        <f t="shared" si="73"/>
        <v>25843.824817518249</v>
      </c>
      <c r="V356" s="4">
        <f t="shared" si="74"/>
        <v>79673</v>
      </c>
      <c r="W356" s="4">
        <f t="shared" si="75"/>
        <v>20</v>
      </c>
      <c r="X356" s="4">
        <f t="shared" si="76"/>
        <v>76365</v>
      </c>
      <c r="Y356" t="e" cm="1" vm="2">
        <f t="array" aca="1" ref="Y356" ca="1">HLOOKUP(E356+E356:E1355,F356,0)</f>
        <v>#VALUE!</v>
      </c>
      <c r="Z356" s="4">
        <f t="shared" si="77"/>
        <v>76365</v>
      </c>
    </row>
    <row r="357" spans="1:26" x14ac:dyDescent="0.3">
      <c r="A357" s="4">
        <v>1</v>
      </c>
      <c r="B357" t="s">
        <v>371</v>
      </c>
      <c r="C357">
        <v>35</v>
      </c>
      <c r="D357" t="s">
        <v>15</v>
      </c>
      <c r="E357" t="s">
        <v>22</v>
      </c>
      <c r="F357">
        <v>67098</v>
      </c>
      <c r="G357" s="2">
        <v>43638</v>
      </c>
      <c r="H357">
        <v>26741</v>
      </c>
      <c r="I357" t="s">
        <v>18</v>
      </c>
      <c r="J357">
        <v>59</v>
      </c>
      <c r="K357" t="str">
        <f t="shared" si="65"/>
        <v>Above 50,000</v>
      </c>
      <c r="L357" s="4" t="str" cm="1">
        <f t="array" ref="L357">_xlfn.IFS(J357&gt;=50,"Excellent",AND(J357&gt;=40,J357&lt;=49),"good",AND(J357&gt;=30,J357&lt;=39),"Average",J357&lt;30,"Poor")</f>
        <v>Excellent</v>
      </c>
      <c r="M357" s="4" t="str">
        <f t="shared" si="66"/>
        <v>False</v>
      </c>
      <c r="N357" s="4" t="str">
        <f t="shared" si="67"/>
        <v>True</v>
      </c>
      <c r="O357" s="4" t="str">
        <f t="shared" si="68"/>
        <v>Not From Marketing Department</v>
      </c>
      <c r="P357" s="4">
        <f>SUMIF(E357:$E$1001,"Sales",$F:$F)</f>
        <v>5873191</v>
      </c>
      <c r="Q357" s="4">
        <f t="shared" si="69"/>
        <v>7532860</v>
      </c>
      <c r="R357" s="4">
        <f t="shared" si="70"/>
        <v>180</v>
      </c>
      <c r="S357" s="4">
        <f t="shared" si="71"/>
        <v>97</v>
      </c>
      <c r="T357" s="4">
        <f t="shared" si="72"/>
        <v>55350.020304568527</v>
      </c>
      <c r="U357" s="4">
        <f t="shared" si="73"/>
        <v>25843.824817518249</v>
      </c>
      <c r="V357" s="4">
        <f t="shared" si="74"/>
        <v>79673</v>
      </c>
      <c r="W357" s="4">
        <f t="shared" si="75"/>
        <v>20</v>
      </c>
      <c r="X357" s="4">
        <f t="shared" si="76"/>
        <v>67098</v>
      </c>
      <c r="Y357" t="e" cm="1" vm="2">
        <f t="array" aca="1" ref="Y357" ca="1">HLOOKUP(E357+E357:E1356,F357,0)</f>
        <v>#VALUE!</v>
      </c>
      <c r="Z357" s="4">
        <f t="shared" si="77"/>
        <v>67098</v>
      </c>
    </row>
    <row r="358" spans="1:26" x14ac:dyDescent="0.3">
      <c r="A358" s="4">
        <v>1</v>
      </c>
      <c r="B358" t="s">
        <v>372</v>
      </c>
      <c r="C358">
        <v>32</v>
      </c>
      <c r="D358" t="s">
        <v>11</v>
      </c>
      <c r="E358" t="s">
        <v>12</v>
      </c>
      <c r="F358">
        <v>57427</v>
      </c>
      <c r="G358" s="2">
        <v>43639</v>
      </c>
      <c r="H358">
        <v>23445</v>
      </c>
      <c r="I358" t="s">
        <v>28</v>
      </c>
      <c r="J358">
        <v>60</v>
      </c>
      <c r="K358" t="str">
        <f t="shared" si="65"/>
        <v>Above 50,000</v>
      </c>
      <c r="L358" s="4" t="str" cm="1">
        <f t="array" ref="L358">_xlfn.IFS(J358&gt;=50,"Excellent",AND(J358&gt;=40,J358&lt;=49),"good",AND(J358&gt;=30,J358&lt;=39),"Average",J358&lt;30,"Poor")</f>
        <v>Excellent</v>
      </c>
      <c r="M358" s="4" t="str">
        <f t="shared" si="66"/>
        <v>False</v>
      </c>
      <c r="N358" s="4" t="str">
        <f t="shared" si="67"/>
        <v>False</v>
      </c>
      <c r="O358" s="4" t="str">
        <f t="shared" si="68"/>
        <v xml:space="preserve"> from Marketing Department</v>
      </c>
      <c r="P358" s="4">
        <f>SUMIF(E358:$E$1001,"Sales",$F:$F)</f>
        <v>6116635</v>
      </c>
      <c r="Q358" s="4">
        <f t="shared" si="69"/>
        <v>7532860</v>
      </c>
      <c r="R358" s="4">
        <f t="shared" si="70"/>
        <v>180</v>
      </c>
      <c r="S358" s="4">
        <f t="shared" si="71"/>
        <v>97</v>
      </c>
      <c r="T358" s="4">
        <f t="shared" si="72"/>
        <v>55350.020304568527</v>
      </c>
      <c r="U358" s="4">
        <f t="shared" si="73"/>
        <v>25843.824817518249</v>
      </c>
      <c r="V358" s="4">
        <f t="shared" si="74"/>
        <v>79673</v>
      </c>
      <c r="W358" s="4">
        <f t="shared" si="75"/>
        <v>20</v>
      </c>
      <c r="X358" s="4">
        <f t="shared" si="76"/>
        <v>57427</v>
      </c>
      <c r="Y358" t="e" cm="1" vm="2">
        <f t="array" aca="1" ref="Y358" ca="1">HLOOKUP(E358+E358:E1357,F358,0)</f>
        <v>#VALUE!</v>
      </c>
      <c r="Z358" s="4">
        <f t="shared" si="77"/>
        <v>57427</v>
      </c>
    </row>
    <row r="359" spans="1:26" x14ac:dyDescent="0.3">
      <c r="A359" s="4">
        <v>1</v>
      </c>
      <c r="B359" t="s">
        <v>373</v>
      </c>
      <c r="C359">
        <v>47</v>
      </c>
      <c r="D359" t="s">
        <v>15</v>
      </c>
      <c r="E359" t="s">
        <v>22</v>
      </c>
      <c r="F359">
        <v>68391</v>
      </c>
      <c r="G359" s="2">
        <v>43640</v>
      </c>
      <c r="H359">
        <v>34406</v>
      </c>
      <c r="I359" t="s">
        <v>13</v>
      </c>
      <c r="J359">
        <v>22</v>
      </c>
      <c r="K359" t="str">
        <f t="shared" si="65"/>
        <v>Above 50,000</v>
      </c>
      <c r="L359" s="4" t="str" cm="1">
        <f t="array" ref="L359">_xlfn.IFS(J359&gt;=50,"Excellent",AND(J359&gt;=40,J359&lt;=49),"good",AND(J359&gt;=30,J359&lt;=39),"Average",J359&lt;30,"Poor")</f>
        <v>Poor</v>
      </c>
      <c r="M359" s="4" t="str">
        <f t="shared" si="66"/>
        <v>True</v>
      </c>
      <c r="N359" s="4" t="str">
        <f t="shared" si="67"/>
        <v>True</v>
      </c>
      <c r="O359" s="4" t="str">
        <f t="shared" si="68"/>
        <v>Not From Marketing Department</v>
      </c>
      <c r="P359" s="4">
        <f>SUMIF(E359:$E$1001,"Sales",$F:$F)</f>
        <v>6126602</v>
      </c>
      <c r="Q359" s="4">
        <f t="shared" si="69"/>
        <v>7532860</v>
      </c>
      <c r="R359" s="4">
        <f t="shared" si="70"/>
        <v>180</v>
      </c>
      <c r="S359" s="4">
        <f t="shared" si="71"/>
        <v>97</v>
      </c>
      <c r="T359" s="4">
        <f t="shared" si="72"/>
        <v>55350.020304568527</v>
      </c>
      <c r="U359" s="4">
        <f t="shared" si="73"/>
        <v>25843.824817518249</v>
      </c>
      <c r="V359" s="4">
        <f t="shared" si="74"/>
        <v>79673</v>
      </c>
      <c r="W359" s="4">
        <f t="shared" si="75"/>
        <v>20</v>
      </c>
      <c r="X359" s="4">
        <f t="shared" si="76"/>
        <v>68391</v>
      </c>
      <c r="Y359" t="e" cm="1" vm="2">
        <f t="array" aca="1" ref="Y359" ca="1">HLOOKUP(E359+E359:E1358,F359,0)</f>
        <v>#VALUE!</v>
      </c>
      <c r="Z359" s="4">
        <f t="shared" si="77"/>
        <v>68391</v>
      </c>
    </row>
    <row r="360" spans="1:26" x14ac:dyDescent="0.3">
      <c r="A360" s="4">
        <v>1</v>
      </c>
      <c r="B360" t="s">
        <v>374</v>
      </c>
      <c r="C360">
        <v>22</v>
      </c>
      <c r="D360" t="s">
        <v>15</v>
      </c>
      <c r="E360" t="s">
        <v>22</v>
      </c>
      <c r="F360">
        <v>73257</v>
      </c>
      <c r="G360" s="2">
        <v>43641</v>
      </c>
      <c r="H360">
        <v>32377</v>
      </c>
      <c r="I360" t="s">
        <v>18</v>
      </c>
      <c r="J360">
        <v>59</v>
      </c>
      <c r="K360" t="str">
        <f t="shared" si="65"/>
        <v>Above 50,000</v>
      </c>
      <c r="L360" s="4" t="str" cm="1">
        <f t="array" ref="L360">_xlfn.IFS(J360&gt;=50,"Excellent",AND(J360&gt;=40,J360&lt;=49),"good",AND(J360&gt;=30,J360&lt;=39),"Average",J360&lt;30,"Poor")</f>
        <v>Excellent</v>
      </c>
      <c r="M360" s="4" t="str">
        <f t="shared" si="66"/>
        <v>False</v>
      </c>
      <c r="N360" s="4" t="str">
        <f t="shared" si="67"/>
        <v>True</v>
      </c>
      <c r="O360" s="4" t="str">
        <f t="shared" si="68"/>
        <v>Not From Marketing Department</v>
      </c>
      <c r="P360" s="4">
        <f>SUMIF(E360:$E$1001,"Sales",$F:$F)</f>
        <v>6523536</v>
      </c>
      <c r="Q360" s="4">
        <f t="shared" si="69"/>
        <v>7532860</v>
      </c>
      <c r="R360" s="4">
        <f t="shared" si="70"/>
        <v>180</v>
      </c>
      <c r="S360" s="4">
        <f t="shared" si="71"/>
        <v>97</v>
      </c>
      <c r="T360" s="4">
        <f t="shared" si="72"/>
        <v>55350.020304568527</v>
      </c>
      <c r="U360" s="4">
        <f t="shared" si="73"/>
        <v>25843.824817518249</v>
      </c>
      <c r="V360" s="4">
        <f t="shared" si="74"/>
        <v>79673</v>
      </c>
      <c r="W360" s="4">
        <f t="shared" si="75"/>
        <v>20</v>
      </c>
      <c r="X360" s="4">
        <f t="shared" si="76"/>
        <v>73257</v>
      </c>
      <c r="Y360" t="e" cm="1" vm="2">
        <f t="array" aca="1" ref="Y360" ca="1">HLOOKUP(E360+E360:E1359,F360,0)</f>
        <v>#VALUE!</v>
      </c>
      <c r="Z360" s="4">
        <f t="shared" si="77"/>
        <v>73257</v>
      </c>
    </row>
    <row r="361" spans="1:26" x14ac:dyDescent="0.3">
      <c r="A361" s="4">
        <v>1</v>
      </c>
      <c r="B361" t="s">
        <v>375</v>
      </c>
      <c r="C361">
        <v>30</v>
      </c>
      <c r="D361" t="s">
        <v>15</v>
      </c>
      <c r="E361" t="s">
        <v>27</v>
      </c>
      <c r="F361">
        <v>59570</v>
      </c>
      <c r="G361" s="2">
        <v>43642</v>
      </c>
      <c r="H361">
        <v>12671</v>
      </c>
      <c r="I361" t="s">
        <v>13</v>
      </c>
      <c r="J361">
        <v>35</v>
      </c>
      <c r="K361" t="str">
        <f t="shared" si="65"/>
        <v>Above 50,000</v>
      </c>
      <c r="L361" s="4" t="str" cm="1">
        <f t="array" ref="L361">_xlfn.IFS(J361&gt;=50,"Excellent",AND(J361&gt;=40,J361&lt;=49),"good",AND(J361&gt;=30,J361&lt;=39),"Average",J361&lt;30,"Poor")</f>
        <v>Average</v>
      </c>
      <c r="M361" s="4" t="str">
        <f t="shared" si="66"/>
        <v>False</v>
      </c>
      <c r="N361" s="4" t="str">
        <f t="shared" si="67"/>
        <v>True</v>
      </c>
      <c r="O361" s="4" t="str">
        <f t="shared" si="68"/>
        <v>Not From Marketing Department</v>
      </c>
      <c r="P361" s="4">
        <f>SUMIF(E361:$E$1001,"Sales",$F:$F)</f>
        <v>5973148</v>
      </c>
      <c r="Q361" s="4">
        <f t="shared" si="69"/>
        <v>7532860</v>
      </c>
      <c r="R361" s="4">
        <f t="shared" si="70"/>
        <v>180</v>
      </c>
      <c r="S361" s="4">
        <f t="shared" si="71"/>
        <v>97</v>
      </c>
      <c r="T361" s="4">
        <f t="shared" si="72"/>
        <v>55350.020304568527</v>
      </c>
      <c r="U361" s="4">
        <f t="shared" si="73"/>
        <v>25843.824817518249</v>
      </c>
      <c r="V361" s="4">
        <f t="shared" si="74"/>
        <v>79673</v>
      </c>
      <c r="W361" s="4">
        <f t="shared" si="75"/>
        <v>20</v>
      </c>
      <c r="X361" s="4">
        <f t="shared" si="76"/>
        <v>59570</v>
      </c>
      <c r="Y361" t="e" cm="1" vm="2">
        <f t="array" aca="1" ref="Y361" ca="1">HLOOKUP(E361+E361:E1360,F361,0)</f>
        <v>#VALUE!</v>
      </c>
      <c r="Z361" s="4">
        <f t="shared" si="77"/>
        <v>59570</v>
      </c>
    </row>
    <row r="362" spans="1:26" x14ac:dyDescent="0.3">
      <c r="A362" s="4">
        <v>1</v>
      </c>
      <c r="B362" t="s">
        <v>376</v>
      </c>
      <c r="C362">
        <v>58</v>
      </c>
      <c r="D362" t="s">
        <v>15</v>
      </c>
      <c r="E362" t="s">
        <v>27</v>
      </c>
      <c r="F362">
        <v>30751</v>
      </c>
      <c r="G362" s="2">
        <v>43643</v>
      </c>
      <c r="H362">
        <v>27653</v>
      </c>
      <c r="I362" t="s">
        <v>20</v>
      </c>
      <c r="J362">
        <v>30</v>
      </c>
      <c r="K362" t="str">
        <f t="shared" si="65"/>
        <v>Below 50,000</v>
      </c>
      <c r="L362" s="4" t="str" cm="1">
        <f t="array" ref="L362">_xlfn.IFS(J362&gt;=50,"Excellent",AND(J362&gt;=40,J362&lt;=49),"good",AND(J362&gt;=30,J362&lt;=39),"Average",J362&lt;30,"Poor")</f>
        <v>Average</v>
      </c>
      <c r="M362" s="4" t="str">
        <f t="shared" si="66"/>
        <v>False</v>
      </c>
      <c r="N362" s="4" t="str">
        <f t="shared" si="67"/>
        <v>True</v>
      </c>
      <c r="O362" s="4" t="str">
        <f t="shared" si="68"/>
        <v>Not From Marketing Department</v>
      </c>
      <c r="P362" s="4">
        <f>SUMIF(E362:$E$1001,"Sales",$F:$F)</f>
        <v>6198862</v>
      </c>
      <c r="Q362" s="4">
        <f t="shared" si="69"/>
        <v>7532860</v>
      </c>
      <c r="R362" s="4">
        <f t="shared" si="70"/>
        <v>180</v>
      </c>
      <c r="S362" s="4">
        <f t="shared" si="71"/>
        <v>97</v>
      </c>
      <c r="T362" s="4">
        <f t="shared" si="72"/>
        <v>55350.020304568527</v>
      </c>
      <c r="U362" s="4">
        <f t="shared" si="73"/>
        <v>25843.824817518249</v>
      </c>
      <c r="V362" s="4">
        <f t="shared" si="74"/>
        <v>79673</v>
      </c>
      <c r="W362" s="4">
        <f t="shared" si="75"/>
        <v>20</v>
      </c>
      <c r="X362" s="4">
        <f t="shared" si="76"/>
        <v>30751</v>
      </c>
      <c r="Y362" t="e" cm="1" vm="2">
        <f t="array" aca="1" ref="Y362" ca="1">HLOOKUP(E362+E362:E1361,F362,0)</f>
        <v>#VALUE!</v>
      </c>
      <c r="Z362" s="4">
        <f t="shared" si="77"/>
        <v>30751</v>
      </c>
    </row>
    <row r="363" spans="1:26" x14ac:dyDescent="0.3">
      <c r="A363" s="4">
        <v>1</v>
      </c>
      <c r="B363" t="s">
        <v>377</v>
      </c>
      <c r="C363">
        <v>39</v>
      </c>
      <c r="D363" t="s">
        <v>11</v>
      </c>
      <c r="E363" t="s">
        <v>7</v>
      </c>
      <c r="F363">
        <v>30807</v>
      </c>
      <c r="G363" s="2">
        <v>43644</v>
      </c>
      <c r="H363">
        <v>11140</v>
      </c>
      <c r="I363" t="s">
        <v>28</v>
      </c>
      <c r="J363">
        <v>26</v>
      </c>
      <c r="K363" t="str">
        <f t="shared" si="65"/>
        <v>Below 50,000</v>
      </c>
      <c r="L363" s="4" t="str" cm="1">
        <f t="array" ref="L363">_xlfn.IFS(J363&gt;=50,"Excellent",AND(J363&gt;=40,J363&lt;=49),"good",AND(J363&gt;=30,J363&lt;=39),"Average",J363&lt;30,"Poor")</f>
        <v>Poor</v>
      </c>
      <c r="M363" s="4" t="str">
        <f t="shared" si="66"/>
        <v>False</v>
      </c>
      <c r="N363" s="4" t="str">
        <f t="shared" si="67"/>
        <v>False</v>
      </c>
      <c r="O363" s="4" t="str">
        <f t="shared" si="68"/>
        <v>Not From Marketing Department</v>
      </c>
      <c r="P363" s="4">
        <f>SUMIF(E363:$E$1001,"Sales",$F:$F)</f>
        <v>6097184</v>
      </c>
      <c r="Q363" s="4">
        <f t="shared" si="69"/>
        <v>7532860</v>
      </c>
      <c r="R363" s="4">
        <f t="shared" si="70"/>
        <v>180</v>
      </c>
      <c r="S363" s="4">
        <f t="shared" si="71"/>
        <v>97</v>
      </c>
      <c r="T363" s="4">
        <f t="shared" si="72"/>
        <v>55350.020304568527</v>
      </c>
      <c r="U363" s="4">
        <f t="shared" si="73"/>
        <v>25843.824817518249</v>
      </c>
      <c r="V363" s="4">
        <f t="shared" si="74"/>
        <v>79673</v>
      </c>
      <c r="W363" s="4">
        <f t="shared" si="75"/>
        <v>20</v>
      </c>
      <c r="X363" s="4">
        <f t="shared" si="76"/>
        <v>30807</v>
      </c>
      <c r="Y363" t="e" cm="1" vm="2">
        <f t="array" aca="1" ref="Y363" ca="1">HLOOKUP(E363+E363:E1362,F363,0)</f>
        <v>#VALUE!</v>
      </c>
      <c r="Z363" s="4">
        <f t="shared" si="77"/>
        <v>30807</v>
      </c>
    </row>
    <row r="364" spans="1:26" x14ac:dyDescent="0.3">
      <c r="A364" s="4">
        <v>1</v>
      </c>
      <c r="B364" t="s">
        <v>378</v>
      </c>
      <c r="C364">
        <v>25</v>
      </c>
      <c r="D364" t="s">
        <v>11</v>
      </c>
      <c r="E364" t="s">
        <v>22</v>
      </c>
      <c r="F364">
        <v>60521</v>
      </c>
      <c r="G364" s="2">
        <v>43645</v>
      </c>
      <c r="H364">
        <v>12739</v>
      </c>
      <c r="I364" t="s">
        <v>13</v>
      </c>
      <c r="J364">
        <v>52</v>
      </c>
      <c r="K364" t="str">
        <f t="shared" si="65"/>
        <v>Above 50,000</v>
      </c>
      <c r="L364" s="4" t="str" cm="1">
        <f t="array" ref="L364">_xlfn.IFS(J364&gt;=50,"Excellent",AND(J364&gt;=40,J364&lt;=49),"good",AND(J364&gt;=30,J364&lt;=39),"Average",J364&lt;30,"Poor")</f>
        <v>Excellent</v>
      </c>
      <c r="M364" s="4" t="str">
        <f t="shared" si="66"/>
        <v>False</v>
      </c>
      <c r="N364" s="4" t="str">
        <f t="shared" si="67"/>
        <v>True</v>
      </c>
      <c r="O364" s="4" t="str">
        <f t="shared" si="68"/>
        <v>Not From Marketing Department</v>
      </c>
      <c r="P364" s="4">
        <f>SUMIF(E364:$E$1001,"Sales",$F:$F)</f>
        <v>6208954</v>
      </c>
      <c r="Q364" s="4">
        <f t="shared" si="69"/>
        <v>7532860</v>
      </c>
      <c r="R364" s="4">
        <f t="shared" si="70"/>
        <v>180</v>
      </c>
      <c r="S364" s="4">
        <f t="shared" si="71"/>
        <v>97</v>
      </c>
      <c r="T364" s="4">
        <f t="shared" si="72"/>
        <v>55350.020304568527</v>
      </c>
      <c r="U364" s="4">
        <f t="shared" si="73"/>
        <v>25843.824817518249</v>
      </c>
      <c r="V364" s="4">
        <f t="shared" si="74"/>
        <v>79673</v>
      </c>
      <c r="W364" s="4">
        <f t="shared" si="75"/>
        <v>20</v>
      </c>
      <c r="X364" s="4">
        <f t="shared" si="76"/>
        <v>60521</v>
      </c>
      <c r="Y364" t="e" cm="1" vm="2">
        <f t="array" aca="1" ref="Y364" ca="1">HLOOKUP(E364+E364:E1363,F364,0)</f>
        <v>#VALUE!</v>
      </c>
      <c r="Z364" s="4">
        <f t="shared" si="77"/>
        <v>60521</v>
      </c>
    </row>
    <row r="365" spans="1:26" x14ac:dyDescent="0.3">
      <c r="A365" s="4">
        <v>1</v>
      </c>
      <c r="B365" t="s">
        <v>379</v>
      </c>
      <c r="C365">
        <v>56</v>
      </c>
      <c r="D365" t="s">
        <v>11</v>
      </c>
      <c r="E365" t="s">
        <v>22</v>
      </c>
      <c r="F365">
        <v>49351</v>
      </c>
      <c r="G365" s="2">
        <v>43646</v>
      </c>
      <c r="H365">
        <v>18461</v>
      </c>
      <c r="I365" t="s">
        <v>28</v>
      </c>
      <c r="J365">
        <v>58</v>
      </c>
      <c r="K365" t="str">
        <f t="shared" si="65"/>
        <v>Below 50,000</v>
      </c>
      <c r="L365" s="4" t="str" cm="1">
        <f t="array" ref="L365">_xlfn.IFS(J365&gt;=50,"Excellent",AND(J365&gt;=40,J365&lt;=49),"good",AND(J365&gt;=30,J365&lt;=39),"Average",J365&lt;30,"Poor")</f>
        <v>Excellent</v>
      </c>
      <c r="M365" s="4" t="str">
        <f t="shared" si="66"/>
        <v>False</v>
      </c>
      <c r="N365" s="4" t="str">
        <f t="shared" si="67"/>
        <v>False</v>
      </c>
      <c r="O365" s="4" t="str">
        <f t="shared" si="68"/>
        <v>Not From Marketing Department</v>
      </c>
      <c r="P365" s="4">
        <f>SUMIF(E365:$E$1001,"Sales",$F:$F)</f>
        <v>6196106</v>
      </c>
      <c r="Q365" s="4">
        <f t="shared" si="69"/>
        <v>7532860</v>
      </c>
      <c r="R365" s="4">
        <f t="shared" si="70"/>
        <v>180</v>
      </c>
      <c r="S365" s="4">
        <f t="shared" si="71"/>
        <v>97</v>
      </c>
      <c r="T365" s="4">
        <f t="shared" si="72"/>
        <v>55350.020304568527</v>
      </c>
      <c r="U365" s="4">
        <f t="shared" si="73"/>
        <v>25843.824817518249</v>
      </c>
      <c r="V365" s="4">
        <f t="shared" si="74"/>
        <v>79673</v>
      </c>
      <c r="W365" s="4">
        <f t="shared" si="75"/>
        <v>20</v>
      </c>
      <c r="X365" s="4">
        <f t="shared" si="76"/>
        <v>49351</v>
      </c>
      <c r="Y365" t="e" cm="1" vm="2">
        <f t="array" aca="1" ref="Y365" ca="1">HLOOKUP(E365+E365:E1364,F365,0)</f>
        <v>#VALUE!</v>
      </c>
      <c r="Z365" s="4">
        <f t="shared" si="77"/>
        <v>49351</v>
      </c>
    </row>
    <row r="366" spans="1:26" x14ac:dyDescent="0.3">
      <c r="A366" s="4">
        <v>1</v>
      </c>
      <c r="B366" t="s">
        <v>380</v>
      </c>
      <c r="C366">
        <v>20</v>
      </c>
      <c r="D366" t="s">
        <v>15</v>
      </c>
      <c r="E366" t="s">
        <v>27</v>
      </c>
      <c r="F366">
        <v>36734</v>
      </c>
      <c r="G366" s="2">
        <v>43647</v>
      </c>
      <c r="H366">
        <v>13645</v>
      </c>
      <c r="I366" t="s">
        <v>28</v>
      </c>
      <c r="J366">
        <v>50</v>
      </c>
      <c r="K366" t="str">
        <f t="shared" si="65"/>
        <v>Below 50,000</v>
      </c>
      <c r="L366" s="4" t="str" cm="1">
        <f t="array" ref="L366">_xlfn.IFS(J366&gt;=50,"Excellent",AND(J366&gt;=40,J366&lt;=49),"good",AND(J366&gt;=30,J366&lt;=39),"Average",J366&lt;30,"Poor")</f>
        <v>Excellent</v>
      </c>
      <c r="M366" s="4" t="str">
        <f t="shared" si="66"/>
        <v>False</v>
      </c>
      <c r="N366" s="4" t="str">
        <f t="shared" si="67"/>
        <v>True</v>
      </c>
      <c r="O366" s="4" t="str">
        <f t="shared" si="68"/>
        <v>Not From Marketing Department</v>
      </c>
      <c r="P366" s="4">
        <f>SUMIF(E366:$E$1001,"Sales",$F:$F)</f>
        <v>6167395</v>
      </c>
      <c r="Q366" s="4">
        <f t="shared" si="69"/>
        <v>7532860</v>
      </c>
      <c r="R366" s="4">
        <f t="shared" si="70"/>
        <v>180</v>
      </c>
      <c r="S366" s="4">
        <f t="shared" si="71"/>
        <v>97</v>
      </c>
      <c r="T366" s="4">
        <f t="shared" si="72"/>
        <v>55350.020304568527</v>
      </c>
      <c r="U366" s="4">
        <f t="shared" si="73"/>
        <v>25843.824817518249</v>
      </c>
      <c r="V366" s="4">
        <f t="shared" si="74"/>
        <v>79673</v>
      </c>
      <c r="W366" s="4">
        <f t="shared" si="75"/>
        <v>20</v>
      </c>
      <c r="X366" s="4">
        <f t="shared" si="76"/>
        <v>36734</v>
      </c>
      <c r="Y366" t="e" cm="1" vm="2">
        <f t="array" aca="1" ref="Y366" ca="1">HLOOKUP(E366+E366:E1365,F366,0)</f>
        <v>#VALUE!</v>
      </c>
      <c r="Z366" s="4">
        <f t="shared" si="77"/>
        <v>36734</v>
      </c>
    </row>
    <row r="367" spans="1:26" x14ac:dyDescent="0.3">
      <c r="A367" s="4">
        <v>1</v>
      </c>
      <c r="B367" t="s">
        <v>381</v>
      </c>
      <c r="C367">
        <v>26</v>
      </c>
      <c r="D367" t="s">
        <v>11</v>
      </c>
      <c r="E367" t="s">
        <v>7</v>
      </c>
      <c r="F367">
        <v>39069</v>
      </c>
      <c r="G367" s="2">
        <v>43648</v>
      </c>
      <c r="H367">
        <v>33937</v>
      </c>
      <c r="I367" t="s">
        <v>20</v>
      </c>
      <c r="J367">
        <v>54</v>
      </c>
      <c r="K367" t="str">
        <f t="shared" si="65"/>
        <v>Below 50,000</v>
      </c>
      <c r="L367" s="4" t="str" cm="1">
        <f t="array" ref="L367">_xlfn.IFS(J367&gt;=50,"Excellent",AND(J367&gt;=40,J367&lt;=49),"good",AND(J367&gt;=30,J367&lt;=39),"Average",J367&lt;30,"Poor")</f>
        <v>Excellent</v>
      </c>
      <c r="M367" s="4" t="str">
        <f t="shared" si="66"/>
        <v>False</v>
      </c>
      <c r="N367" s="4" t="str">
        <f t="shared" si="67"/>
        <v>False</v>
      </c>
      <c r="O367" s="4" t="str">
        <f t="shared" si="68"/>
        <v>Not From Marketing Department</v>
      </c>
      <c r="P367" s="4">
        <f>SUMIF(E367:$E$1001,"Sales",$F:$F)</f>
        <v>6156936</v>
      </c>
      <c r="Q367" s="4">
        <f t="shared" si="69"/>
        <v>7532860</v>
      </c>
      <c r="R367" s="4">
        <f t="shared" si="70"/>
        <v>180</v>
      </c>
      <c r="S367" s="4">
        <f t="shared" si="71"/>
        <v>97</v>
      </c>
      <c r="T367" s="4">
        <f t="shared" si="72"/>
        <v>55350.020304568527</v>
      </c>
      <c r="U367" s="4">
        <f t="shared" si="73"/>
        <v>25843.824817518249</v>
      </c>
      <c r="V367" s="4">
        <f t="shared" si="74"/>
        <v>79673</v>
      </c>
      <c r="W367" s="4">
        <f t="shared" si="75"/>
        <v>20</v>
      </c>
      <c r="X367" s="4">
        <f t="shared" si="76"/>
        <v>39069</v>
      </c>
      <c r="Y367" t="e" cm="1" vm="2">
        <f t="array" aca="1" ref="Y367" ca="1">HLOOKUP(E367+E367:E1366,F367,0)</f>
        <v>#VALUE!</v>
      </c>
      <c r="Z367" s="4">
        <f t="shared" si="77"/>
        <v>39069</v>
      </c>
    </row>
    <row r="368" spans="1:26" x14ac:dyDescent="0.3">
      <c r="A368" s="4">
        <v>1</v>
      </c>
      <c r="B368" t="s">
        <v>382</v>
      </c>
      <c r="C368">
        <v>23</v>
      </c>
      <c r="D368" t="s">
        <v>15</v>
      </c>
      <c r="E368" t="s">
        <v>27</v>
      </c>
      <c r="F368">
        <v>32145</v>
      </c>
      <c r="G368" s="2">
        <v>43649</v>
      </c>
      <c r="H368">
        <v>23346</v>
      </c>
      <c r="I368" t="s">
        <v>28</v>
      </c>
      <c r="J368">
        <v>42</v>
      </c>
      <c r="K368" t="str">
        <f t="shared" si="65"/>
        <v>Below 50,000</v>
      </c>
      <c r="L368" s="4" t="str" cm="1">
        <f t="array" ref="L368">_xlfn.IFS(J368&gt;=50,"Excellent",AND(J368&gt;=40,J368&lt;=49),"good",AND(J368&gt;=30,J368&lt;=39),"Average",J368&lt;30,"Poor")</f>
        <v>good</v>
      </c>
      <c r="M368" s="4" t="str">
        <f t="shared" si="66"/>
        <v>False</v>
      </c>
      <c r="N368" s="4" t="str">
        <f t="shared" si="67"/>
        <v>True</v>
      </c>
      <c r="O368" s="4" t="str">
        <f t="shared" si="68"/>
        <v>Not From Marketing Department</v>
      </c>
      <c r="P368" s="4">
        <f>SUMIF(E368:$E$1001,"Sales",$F:$F)</f>
        <v>6117025</v>
      </c>
      <c r="Q368" s="4">
        <f t="shared" si="69"/>
        <v>7532860</v>
      </c>
      <c r="R368" s="4">
        <f t="shared" si="70"/>
        <v>180</v>
      </c>
      <c r="S368" s="4">
        <f t="shared" si="71"/>
        <v>97</v>
      </c>
      <c r="T368" s="4">
        <f t="shared" si="72"/>
        <v>55350.020304568527</v>
      </c>
      <c r="U368" s="4">
        <f t="shared" si="73"/>
        <v>25843.824817518249</v>
      </c>
      <c r="V368" s="4">
        <f t="shared" si="74"/>
        <v>79673</v>
      </c>
      <c r="W368" s="4">
        <f t="shared" si="75"/>
        <v>20</v>
      </c>
      <c r="X368" s="4">
        <f t="shared" si="76"/>
        <v>32145</v>
      </c>
      <c r="Y368" t="e" cm="1" vm="2">
        <f t="array" aca="1" ref="Y368" ca="1">HLOOKUP(E368+E368:E1367,F368,0)</f>
        <v>#VALUE!</v>
      </c>
      <c r="Z368" s="4">
        <f t="shared" si="77"/>
        <v>32145</v>
      </c>
    </row>
    <row r="369" spans="1:26" x14ac:dyDescent="0.3">
      <c r="A369" s="4">
        <v>1</v>
      </c>
      <c r="B369" t="s">
        <v>383</v>
      </c>
      <c r="C369">
        <v>28</v>
      </c>
      <c r="D369" t="s">
        <v>11</v>
      </c>
      <c r="E369" t="s">
        <v>7</v>
      </c>
      <c r="F369">
        <v>70540</v>
      </c>
      <c r="G369" s="2">
        <v>43650</v>
      </c>
      <c r="H369">
        <v>25347</v>
      </c>
      <c r="I369" t="s">
        <v>13</v>
      </c>
      <c r="J369">
        <v>46</v>
      </c>
      <c r="K369" t="str">
        <f t="shared" si="65"/>
        <v>Above 50,000</v>
      </c>
      <c r="L369" s="4" t="str" cm="1">
        <f t="array" ref="L369">_xlfn.IFS(J369&gt;=50,"Excellent",AND(J369&gt;=40,J369&lt;=49),"good",AND(J369&gt;=30,J369&lt;=39),"Average",J369&lt;30,"Poor")</f>
        <v>good</v>
      </c>
      <c r="M369" s="4" t="str">
        <f t="shared" si="66"/>
        <v>True</v>
      </c>
      <c r="N369" s="4" t="str">
        <f t="shared" si="67"/>
        <v>True</v>
      </c>
      <c r="O369" s="4" t="str">
        <f t="shared" si="68"/>
        <v>Not From Marketing Department</v>
      </c>
      <c r="P369" s="4">
        <f>SUMIF(E369:$E$1001,"Sales",$F:$F)</f>
        <v>5872479</v>
      </c>
      <c r="Q369" s="4">
        <f t="shared" si="69"/>
        <v>7532860</v>
      </c>
      <c r="R369" s="4">
        <f t="shared" si="70"/>
        <v>180</v>
      </c>
      <c r="S369" s="4">
        <f t="shared" si="71"/>
        <v>97</v>
      </c>
      <c r="T369" s="4">
        <f t="shared" si="72"/>
        <v>55350.020304568527</v>
      </c>
      <c r="U369" s="4">
        <f t="shared" si="73"/>
        <v>25843.824817518249</v>
      </c>
      <c r="V369" s="4">
        <f t="shared" si="74"/>
        <v>79673</v>
      </c>
      <c r="W369" s="4">
        <f t="shared" si="75"/>
        <v>20</v>
      </c>
      <c r="X369" s="4">
        <f t="shared" si="76"/>
        <v>70540</v>
      </c>
      <c r="Y369" t="e" cm="1" vm="2">
        <f t="array" aca="1" ref="Y369" ca="1">HLOOKUP(E369+E369:E1368,F369,0)</f>
        <v>#VALUE!</v>
      </c>
      <c r="Z369" s="4">
        <f t="shared" si="77"/>
        <v>70540</v>
      </c>
    </row>
    <row r="370" spans="1:26" x14ac:dyDescent="0.3">
      <c r="A370" s="4">
        <v>1</v>
      </c>
      <c r="B370" t="s">
        <v>384</v>
      </c>
      <c r="C370">
        <v>42</v>
      </c>
      <c r="D370" t="s">
        <v>11</v>
      </c>
      <c r="E370" t="s">
        <v>12</v>
      </c>
      <c r="F370">
        <v>37474</v>
      </c>
      <c r="G370" s="2">
        <v>43651</v>
      </c>
      <c r="H370">
        <v>10501</v>
      </c>
      <c r="I370" t="s">
        <v>20</v>
      </c>
      <c r="J370">
        <v>32</v>
      </c>
      <c r="K370" t="str">
        <f t="shared" si="65"/>
        <v>Below 50,000</v>
      </c>
      <c r="L370" s="4" t="str" cm="1">
        <f t="array" ref="L370">_xlfn.IFS(J370&gt;=50,"Excellent",AND(J370&gt;=40,J370&lt;=49),"good",AND(J370&gt;=30,J370&lt;=39),"Average",J370&lt;30,"Poor")</f>
        <v>Average</v>
      </c>
      <c r="M370" s="4" t="str">
        <f t="shared" si="66"/>
        <v>False</v>
      </c>
      <c r="N370" s="4" t="str">
        <f t="shared" si="67"/>
        <v>False</v>
      </c>
      <c r="O370" s="4" t="str">
        <f t="shared" si="68"/>
        <v xml:space="preserve"> from Marketing Department</v>
      </c>
      <c r="P370" s="4">
        <f>SUMIF(E370:$E$1001,"Sales",$F:$F)</f>
        <v>5982584</v>
      </c>
      <c r="Q370" s="4">
        <f t="shared" si="69"/>
        <v>7532860</v>
      </c>
      <c r="R370" s="4">
        <f t="shared" si="70"/>
        <v>180</v>
      </c>
      <c r="S370" s="4">
        <f t="shared" si="71"/>
        <v>97</v>
      </c>
      <c r="T370" s="4">
        <f t="shared" si="72"/>
        <v>55350.020304568527</v>
      </c>
      <c r="U370" s="4">
        <f t="shared" si="73"/>
        <v>25843.824817518249</v>
      </c>
      <c r="V370" s="4">
        <f t="shared" si="74"/>
        <v>79673</v>
      </c>
      <c r="W370" s="4">
        <f t="shared" si="75"/>
        <v>20</v>
      </c>
      <c r="X370" s="4">
        <f t="shared" si="76"/>
        <v>37474</v>
      </c>
      <c r="Y370" t="e" cm="1" vm="2">
        <f t="array" aca="1" ref="Y370" ca="1">HLOOKUP(E370+E370:E1369,F370,0)</f>
        <v>#VALUE!</v>
      </c>
      <c r="Z370" s="4">
        <f t="shared" si="77"/>
        <v>37474</v>
      </c>
    </row>
    <row r="371" spans="1:26" x14ac:dyDescent="0.3">
      <c r="A371" s="4">
        <v>1</v>
      </c>
      <c r="B371" t="s">
        <v>385</v>
      </c>
      <c r="C371">
        <v>45</v>
      </c>
      <c r="D371" t="s">
        <v>11</v>
      </c>
      <c r="E371" t="s">
        <v>27</v>
      </c>
      <c r="F371">
        <v>47466</v>
      </c>
      <c r="G371" s="2">
        <v>43652</v>
      </c>
      <c r="H371">
        <v>10840</v>
      </c>
      <c r="I371" t="s">
        <v>20</v>
      </c>
      <c r="J371">
        <v>36</v>
      </c>
      <c r="K371" t="str">
        <f t="shared" si="65"/>
        <v>Below 50,000</v>
      </c>
      <c r="L371" s="4" t="str" cm="1">
        <f t="array" ref="L371">_xlfn.IFS(J371&gt;=50,"Excellent",AND(J371&gt;=40,J371&lt;=49),"good",AND(J371&gt;=30,J371&lt;=39),"Average",J371&lt;30,"Poor")</f>
        <v>Average</v>
      </c>
      <c r="M371" s="4" t="str">
        <f t="shared" si="66"/>
        <v>False</v>
      </c>
      <c r="N371" s="4" t="str">
        <f t="shared" si="67"/>
        <v>True</v>
      </c>
      <c r="O371" s="4" t="str">
        <f t="shared" si="68"/>
        <v>Not From Marketing Department</v>
      </c>
      <c r="P371" s="4">
        <f>SUMIF(E371:$E$1001,"Sales",$F:$F)</f>
        <v>6054233</v>
      </c>
      <c r="Q371" s="4">
        <f t="shared" si="69"/>
        <v>7532860</v>
      </c>
      <c r="R371" s="4">
        <f t="shared" si="70"/>
        <v>180</v>
      </c>
      <c r="S371" s="4">
        <f t="shared" si="71"/>
        <v>97</v>
      </c>
      <c r="T371" s="4">
        <f t="shared" si="72"/>
        <v>55350.020304568527</v>
      </c>
      <c r="U371" s="4">
        <f t="shared" si="73"/>
        <v>25843.824817518249</v>
      </c>
      <c r="V371" s="4">
        <f t="shared" si="74"/>
        <v>79673</v>
      </c>
      <c r="W371" s="4">
        <f t="shared" si="75"/>
        <v>20</v>
      </c>
      <c r="X371" s="4">
        <f t="shared" si="76"/>
        <v>47466</v>
      </c>
      <c r="Y371" t="e" cm="1" vm="2">
        <f t="array" aca="1" ref="Y371" ca="1">HLOOKUP(E371+E371:E1370,F371,0)</f>
        <v>#VALUE!</v>
      </c>
      <c r="Z371" s="4">
        <f t="shared" si="77"/>
        <v>47466</v>
      </c>
    </row>
    <row r="372" spans="1:26" x14ac:dyDescent="0.3">
      <c r="A372" s="4">
        <v>1</v>
      </c>
      <c r="B372" t="s">
        <v>386</v>
      </c>
      <c r="C372">
        <v>26</v>
      </c>
      <c r="D372" t="s">
        <v>11</v>
      </c>
      <c r="E372" t="s">
        <v>16</v>
      </c>
      <c r="F372">
        <v>74237</v>
      </c>
      <c r="G372" s="2">
        <v>43653</v>
      </c>
      <c r="H372">
        <v>37364</v>
      </c>
      <c r="I372" t="s">
        <v>28</v>
      </c>
      <c r="J372">
        <v>44</v>
      </c>
      <c r="K372" t="str">
        <f t="shared" si="65"/>
        <v>Above 50,000</v>
      </c>
      <c r="L372" s="4" t="str" cm="1">
        <f t="array" ref="L372">_xlfn.IFS(J372&gt;=50,"Excellent",AND(J372&gt;=40,J372&lt;=49),"good",AND(J372&gt;=30,J372&lt;=39),"Average",J372&lt;30,"Poor")</f>
        <v>good</v>
      </c>
      <c r="M372" s="4" t="str">
        <f t="shared" si="66"/>
        <v>False</v>
      </c>
      <c r="N372" s="4" t="str">
        <f t="shared" si="67"/>
        <v>True</v>
      </c>
      <c r="O372" s="4" t="str">
        <f t="shared" si="68"/>
        <v>Not From Marketing Department</v>
      </c>
      <c r="P372" s="4">
        <f>SUMIF(E372:$E$1001,"Sales",$F:$F)</f>
        <v>6033261</v>
      </c>
      <c r="Q372" s="4">
        <f t="shared" si="69"/>
        <v>7532860</v>
      </c>
      <c r="R372" s="4">
        <f t="shared" si="70"/>
        <v>180</v>
      </c>
      <c r="S372" s="4">
        <f t="shared" si="71"/>
        <v>97</v>
      </c>
      <c r="T372" s="4">
        <f t="shared" si="72"/>
        <v>55350.020304568527</v>
      </c>
      <c r="U372" s="4">
        <f t="shared" si="73"/>
        <v>25843.824817518249</v>
      </c>
      <c r="V372" s="4">
        <f t="shared" si="74"/>
        <v>79673</v>
      </c>
      <c r="W372" s="4">
        <f t="shared" si="75"/>
        <v>20</v>
      </c>
      <c r="X372" s="4">
        <f t="shared" si="76"/>
        <v>74237</v>
      </c>
      <c r="Y372" t="e" cm="1" vm="2">
        <f t="array" aca="1" ref="Y372" ca="1">HLOOKUP(E372+E372:E1371,F372,0)</f>
        <v>#VALUE!</v>
      </c>
      <c r="Z372" s="4">
        <f t="shared" si="77"/>
        <v>74237</v>
      </c>
    </row>
    <row r="373" spans="1:26" x14ac:dyDescent="0.3">
      <c r="A373" s="4">
        <v>1</v>
      </c>
      <c r="B373" t="s">
        <v>387</v>
      </c>
      <c r="C373">
        <v>36</v>
      </c>
      <c r="D373" t="s">
        <v>11</v>
      </c>
      <c r="E373" t="s">
        <v>16</v>
      </c>
      <c r="F373">
        <v>46601</v>
      </c>
      <c r="G373" s="2">
        <v>43654</v>
      </c>
      <c r="H373">
        <v>13315</v>
      </c>
      <c r="I373" t="s">
        <v>18</v>
      </c>
      <c r="J373">
        <v>23</v>
      </c>
      <c r="K373" t="str">
        <f t="shared" si="65"/>
        <v>Below 50,000</v>
      </c>
      <c r="L373" s="4" t="str" cm="1">
        <f t="array" ref="L373">_xlfn.IFS(J373&gt;=50,"Excellent",AND(J373&gt;=40,J373&lt;=49),"good",AND(J373&gt;=30,J373&lt;=39),"Average",J373&lt;30,"Poor")</f>
        <v>Poor</v>
      </c>
      <c r="M373" s="4" t="str">
        <f t="shared" si="66"/>
        <v>False</v>
      </c>
      <c r="N373" s="4" t="str">
        <f t="shared" si="67"/>
        <v>False</v>
      </c>
      <c r="O373" s="4" t="str">
        <f t="shared" si="68"/>
        <v>Not From Marketing Department</v>
      </c>
      <c r="P373" s="4">
        <f>SUMIF(E373:$E$1001,"Sales",$F:$F)</f>
        <v>5884378</v>
      </c>
      <c r="Q373" s="4">
        <f t="shared" si="69"/>
        <v>7532860</v>
      </c>
      <c r="R373" s="4">
        <f t="shared" si="70"/>
        <v>180</v>
      </c>
      <c r="S373" s="4">
        <f t="shared" si="71"/>
        <v>97</v>
      </c>
      <c r="T373" s="4">
        <f t="shared" si="72"/>
        <v>55350.020304568527</v>
      </c>
      <c r="U373" s="4">
        <f t="shared" si="73"/>
        <v>25843.824817518249</v>
      </c>
      <c r="V373" s="4">
        <f t="shared" si="74"/>
        <v>79673</v>
      </c>
      <c r="W373" s="4">
        <f t="shared" si="75"/>
        <v>20</v>
      </c>
      <c r="X373" s="4">
        <f t="shared" si="76"/>
        <v>46601</v>
      </c>
      <c r="Y373" t="e" cm="1" vm="2">
        <f t="array" aca="1" ref="Y373" ca="1">HLOOKUP(E373+E373:E1372,F373,0)</f>
        <v>#VALUE!</v>
      </c>
      <c r="Z373" s="4">
        <f t="shared" si="77"/>
        <v>46601</v>
      </c>
    </row>
    <row r="374" spans="1:26" x14ac:dyDescent="0.3">
      <c r="A374" s="4">
        <v>1</v>
      </c>
      <c r="B374" t="s">
        <v>388</v>
      </c>
      <c r="C374">
        <v>56</v>
      </c>
      <c r="D374" t="s">
        <v>11</v>
      </c>
      <c r="E374" t="s">
        <v>27</v>
      </c>
      <c r="F374">
        <v>30142</v>
      </c>
      <c r="G374" s="2">
        <v>43655</v>
      </c>
      <c r="H374">
        <v>20359</v>
      </c>
      <c r="I374" t="s">
        <v>28</v>
      </c>
      <c r="J374">
        <v>25</v>
      </c>
      <c r="K374" t="str">
        <f t="shared" si="65"/>
        <v>Below 50,000</v>
      </c>
      <c r="L374" s="4" t="str" cm="1">
        <f t="array" ref="L374">_xlfn.IFS(J374&gt;=50,"Excellent",AND(J374&gt;=40,J374&lt;=49),"good",AND(J374&gt;=30,J374&lt;=39),"Average",J374&lt;30,"Poor")</f>
        <v>Poor</v>
      </c>
      <c r="M374" s="4" t="str">
        <f t="shared" si="66"/>
        <v>False</v>
      </c>
      <c r="N374" s="4" t="str">
        <f t="shared" si="67"/>
        <v>True</v>
      </c>
      <c r="O374" s="4" t="str">
        <f t="shared" si="68"/>
        <v>Not From Marketing Department</v>
      </c>
      <c r="P374" s="4">
        <f>SUMIF(E374:$E$1001,"Sales",$F:$F)</f>
        <v>5729715</v>
      </c>
      <c r="Q374" s="4">
        <f t="shared" si="69"/>
        <v>7532860</v>
      </c>
      <c r="R374" s="4">
        <f t="shared" si="70"/>
        <v>180</v>
      </c>
      <c r="S374" s="4">
        <f t="shared" si="71"/>
        <v>97</v>
      </c>
      <c r="T374" s="4">
        <f t="shared" si="72"/>
        <v>55350.020304568527</v>
      </c>
      <c r="U374" s="4">
        <f t="shared" si="73"/>
        <v>25843.824817518249</v>
      </c>
      <c r="V374" s="4">
        <f t="shared" si="74"/>
        <v>79673</v>
      </c>
      <c r="W374" s="4">
        <f t="shared" si="75"/>
        <v>20</v>
      </c>
      <c r="X374" s="4">
        <f t="shared" si="76"/>
        <v>30142</v>
      </c>
      <c r="Y374" t="e" cm="1" vm="2">
        <f t="array" aca="1" ref="Y374" ca="1">HLOOKUP(E374+E374:E1373,F374,0)</f>
        <v>#VALUE!</v>
      </c>
      <c r="Z374" s="4">
        <f t="shared" si="77"/>
        <v>30142</v>
      </c>
    </row>
    <row r="375" spans="1:26" x14ac:dyDescent="0.3">
      <c r="A375" s="4">
        <v>1</v>
      </c>
      <c r="B375" t="s">
        <v>389</v>
      </c>
      <c r="C375">
        <v>35</v>
      </c>
      <c r="D375" t="s">
        <v>11</v>
      </c>
      <c r="E375" t="s">
        <v>12</v>
      </c>
      <c r="F375">
        <v>78838</v>
      </c>
      <c r="G375" s="2">
        <v>43656</v>
      </c>
      <c r="H375">
        <v>28275</v>
      </c>
      <c r="I375" t="s">
        <v>20</v>
      </c>
      <c r="J375">
        <v>56</v>
      </c>
      <c r="K375" t="str">
        <f t="shared" si="65"/>
        <v>Above 50,000</v>
      </c>
      <c r="L375" s="4" t="str" cm="1">
        <f t="array" ref="L375">_xlfn.IFS(J375&gt;=50,"Excellent",AND(J375&gt;=40,J375&lt;=49),"good",AND(J375&gt;=30,J375&lt;=39),"Average",J375&lt;30,"Poor")</f>
        <v>Excellent</v>
      </c>
      <c r="M375" s="4" t="str">
        <f t="shared" si="66"/>
        <v>False</v>
      </c>
      <c r="N375" s="4" t="str">
        <f t="shared" si="67"/>
        <v>True</v>
      </c>
      <c r="O375" s="4" t="str">
        <f t="shared" si="68"/>
        <v xml:space="preserve"> from Marketing Department</v>
      </c>
      <c r="P375" s="4">
        <f>SUMIF(E375:$E$1001,"Sales",$F:$F)</f>
        <v>5786960</v>
      </c>
      <c r="Q375" s="4">
        <f t="shared" si="69"/>
        <v>7532860</v>
      </c>
      <c r="R375" s="4">
        <f t="shared" si="70"/>
        <v>180</v>
      </c>
      <c r="S375" s="4">
        <f t="shared" si="71"/>
        <v>97</v>
      </c>
      <c r="T375" s="4">
        <f t="shared" si="72"/>
        <v>55350.020304568527</v>
      </c>
      <c r="U375" s="4">
        <f t="shared" si="73"/>
        <v>25843.824817518249</v>
      </c>
      <c r="V375" s="4">
        <f t="shared" si="74"/>
        <v>79673</v>
      </c>
      <c r="W375" s="4">
        <f t="shared" si="75"/>
        <v>20</v>
      </c>
      <c r="X375" s="4">
        <f t="shared" si="76"/>
        <v>78838</v>
      </c>
      <c r="Y375" t="e" cm="1" vm="2">
        <f t="array" aca="1" ref="Y375" ca="1">HLOOKUP(E375+E375:E1374,F375,0)</f>
        <v>#VALUE!</v>
      </c>
      <c r="Z375" s="4">
        <f t="shared" si="77"/>
        <v>78838</v>
      </c>
    </row>
    <row r="376" spans="1:26" x14ac:dyDescent="0.3">
      <c r="A376" s="4">
        <v>1</v>
      </c>
      <c r="B376" t="s">
        <v>390</v>
      </c>
      <c r="C376">
        <v>23</v>
      </c>
      <c r="D376" t="s">
        <v>11</v>
      </c>
      <c r="E376" t="s">
        <v>27</v>
      </c>
      <c r="F376">
        <v>46010</v>
      </c>
      <c r="G376" s="2">
        <v>43657</v>
      </c>
      <c r="H376">
        <v>20667</v>
      </c>
      <c r="I376" t="s">
        <v>28</v>
      </c>
      <c r="J376">
        <v>39</v>
      </c>
      <c r="K376" t="str">
        <f t="shared" si="65"/>
        <v>Below 50,000</v>
      </c>
      <c r="L376" s="4" t="str" cm="1">
        <f t="array" ref="L376">_xlfn.IFS(J376&gt;=50,"Excellent",AND(J376&gt;=40,J376&lt;=49),"good",AND(J376&gt;=30,J376&lt;=39),"Average",J376&lt;30,"Poor")</f>
        <v>Average</v>
      </c>
      <c r="M376" s="4" t="str">
        <f t="shared" si="66"/>
        <v>False</v>
      </c>
      <c r="N376" s="4" t="str">
        <f t="shared" si="67"/>
        <v>True</v>
      </c>
      <c r="O376" s="4" t="str">
        <f t="shared" si="68"/>
        <v>Not From Marketing Department</v>
      </c>
      <c r="P376" s="4">
        <f>SUMIF(E376:$E$1001,"Sales",$F:$F)</f>
        <v>5953950</v>
      </c>
      <c r="Q376" s="4">
        <f t="shared" si="69"/>
        <v>7532860</v>
      </c>
      <c r="R376" s="4">
        <f t="shared" si="70"/>
        <v>180</v>
      </c>
      <c r="S376" s="4">
        <f t="shared" si="71"/>
        <v>97</v>
      </c>
      <c r="T376" s="4">
        <f t="shared" si="72"/>
        <v>55350.020304568527</v>
      </c>
      <c r="U376" s="4">
        <f t="shared" si="73"/>
        <v>25843.824817518249</v>
      </c>
      <c r="V376" s="4">
        <f t="shared" si="74"/>
        <v>79673</v>
      </c>
      <c r="W376" s="4">
        <f t="shared" si="75"/>
        <v>20</v>
      </c>
      <c r="X376" s="4">
        <f t="shared" si="76"/>
        <v>46010</v>
      </c>
      <c r="Y376" t="e" cm="1" vm="2">
        <f t="array" aca="1" ref="Y376" ca="1">HLOOKUP(E376+E376:E1375,F376,0)</f>
        <v>#VALUE!</v>
      </c>
      <c r="Z376" s="4">
        <f t="shared" si="77"/>
        <v>46010</v>
      </c>
    </row>
    <row r="377" spans="1:26" x14ac:dyDescent="0.3">
      <c r="A377" s="4">
        <v>1</v>
      </c>
      <c r="B377" t="s">
        <v>391</v>
      </c>
      <c r="C377">
        <v>58</v>
      </c>
      <c r="D377" t="s">
        <v>15</v>
      </c>
      <c r="E377" t="s">
        <v>12</v>
      </c>
      <c r="F377">
        <v>37639</v>
      </c>
      <c r="G377" s="2">
        <v>43658</v>
      </c>
      <c r="H377">
        <v>29569</v>
      </c>
      <c r="I377" t="s">
        <v>20</v>
      </c>
      <c r="J377">
        <v>53</v>
      </c>
      <c r="K377" t="str">
        <f t="shared" si="65"/>
        <v>Below 50,000</v>
      </c>
      <c r="L377" s="4" t="str" cm="1">
        <f t="array" ref="L377">_xlfn.IFS(J377&gt;=50,"Excellent",AND(J377&gt;=40,J377&lt;=49),"good",AND(J377&gt;=30,J377&lt;=39),"Average",J377&lt;30,"Poor")</f>
        <v>Excellent</v>
      </c>
      <c r="M377" s="4" t="str">
        <f t="shared" si="66"/>
        <v>False</v>
      </c>
      <c r="N377" s="4" t="str">
        <f t="shared" si="67"/>
        <v>False</v>
      </c>
      <c r="O377" s="4" t="str">
        <f t="shared" si="68"/>
        <v xml:space="preserve"> from Marketing Department</v>
      </c>
      <c r="P377" s="4">
        <f>SUMIF(E377:$E$1001,"Sales",$F:$F)</f>
        <v>6029245</v>
      </c>
      <c r="Q377" s="4">
        <f t="shared" si="69"/>
        <v>7532860</v>
      </c>
      <c r="R377" s="4">
        <f t="shared" si="70"/>
        <v>180</v>
      </c>
      <c r="S377" s="4">
        <f t="shared" si="71"/>
        <v>97</v>
      </c>
      <c r="T377" s="4">
        <f t="shared" si="72"/>
        <v>55350.020304568527</v>
      </c>
      <c r="U377" s="4">
        <f t="shared" si="73"/>
        <v>25843.824817518249</v>
      </c>
      <c r="V377" s="4">
        <f t="shared" si="74"/>
        <v>79673</v>
      </c>
      <c r="W377" s="4">
        <f t="shared" si="75"/>
        <v>20</v>
      </c>
      <c r="X377" s="4">
        <f t="shared" si="76"/>
        <v>37639</v>
      </c>
      <c r="Y377" t="e" cm="1" vm="2">
        <f t="array" aca="1" ref="Y377" ca="1">HLOOKUP(E377+E377:E1376,F377,0)</f>
        <v>#VALUE!</v>
      </c>
      <c r="Z377" s="4">
        <f t="shared" si="77"/>
        <v>37639</v>
      </c>
    </row>
    <row r="378" spans="1:26" x14ac:dyDescent="0.3">
      <c r="A378" s="4">
        <v>1</v>
      </c>
      <c r="B378" t="s">
        <v>392</v>
      </c>
      <c r="C378">
        <v>56</v>
      </c>
      <c r="D378" t="s">
        <v>11</v>
      </c>
      <c r="E378" t="s">
        <v>12</v>
      </c>
      <c r="F378">
        <v>39568</v>
      </c>
      <c r="G378" s="2">
        <v>43659</v>
      </c>
      <c r="H378">
        <v>39692</v>
      </c>
      <c r="I378" t="s">
        <v>13</v>
      </c>
      <c r="J378">
        <v>32</v>
      </c>
      <c r="K378" t="str">
        <f t="shared" si="65"/>
        <v>Below 50,000</v>
      </c>
      <c r="L378" s="4" t="str" cm="1">
        <f t="array" ref="L378">_xlfn.IFS(J378&gt;=50,"Excellent",AND(J378&gt;=40,J378&lt;=49),"good",AND(J378&gt;=30,J378&lt;=39),"Average",J378&lt;30,"Poor")</f>
        <v>Average</v>
      </c>
      <c r="M378" s="4" t="str">
        <f t="shared" si="66"/>
        <v>True</v>
      </c>
      <c r="N378" s="4" t="str">
        <f t="shared" si="67"/>
        <v>False</v>
      </c>
      <c r="O378" s="4" t="str">
        <f t="shared" si="68"/>
        <v xml:space="preserve"> from Marketing Department</v>
      </c>
      <c r="P378" s="4">
        <f>SUMIF(E378:$E$1001,"Sales",$F:$F)</f>
        <v>5916218</v>
      </c>
      <c r="Q378" s="4">
        <f t="shared" si="69"/>
        <v>7532860</v>
      </c>
      <c r="R378" s="4">
        <f t="shared" si="70"/>
        <v>180</v>
      </c>
      <c r="S378" s="4">
        <f t="shared" si="71"/>
        <v>97</v>
      </c>
      <c r="T378" s="4">
        <f t="shared" si="72"/>
        <v>55350.020304568527</v>
      </c>
      <c r="U378" s="4">
        <f t="shared" si="73"/>
        <v>25843.824817518249</v>
      </c>
      <c r="V378" s="4">
        <f t="shared" si="74"/>
        <v>79673</v>
      </c>
      <c r="W378" s="4">
        <f t="shared" si="75"/>
        <v>20</v>
      </c>
      <c r="X378" s="4">
        <f t="shared" si="76"/>
        <v>39568</v>
      </c>
      <c r="Y378" t="e" cm="1" vm="2">
        <f t="array" aca="1" ref="Y378" ca="1">HLOOKUP(E378+E378:E1377,F378,0)</f>
        <v>#VALUE!</v>
      </c>
      <c r="Z378" s="4">
        <f t="shared" si="77"/>
        <v>39568</v>
      </c>
    </row>
    <row r="379" spans="1:26" x14ac:dyDescent="0.3">
      <c r="A379" s="4">
        <v>1</v>
      </c>
      <c r="B379" t="s">
        <v>393</v>
      </c>
      <c r="C379">
        <v>42</v>
      </c>
      <c r="D379" t="s">
        <v>11</v>
      </c>
      <c r="E379" t="s">
        <v>22</v>
      </c>
      <c r="F379">
        <v>50223</v>
      </c>
      <c r="G379" s="2">
        <v>43660</v>
      </c>
      <c r="H379">
        <v>14572</v>
      </c>
      <c r="I379" t="s">
        <v>18</v>
      </c>
      <c r="J379">
        <v>31</v>
      </c>
      <c r="K379" t="str">
        <f t="shared" si="65"/>
        <v>Above 50,000</v>
      </c>
      <c r="L379" s="4" t="str" cm="1">
        <f t="array" ref="L379">_xlfn.IFS(J379&gt;=50,"Excellent",AND(J379&gt;=40,J379&lt;=49),"good",AND(J379&gt;=30,J379&lt;=39),"Average",J379&lt;30,"Poor")</f>
        <v>Average</v>
      </c>
      <c r="M379" s="4" t="str">
        <f t="shared" si="66"/>
        <v>False</v>
      </c>
      <c r="N379" s="4" t="str">
        <f t="shared" si="67"/>
        <v>False</v>
      </c>
      <c r="O379" s="4" t="str">
        <f t="shared" si="68"/>
        <v>Not From Marketing Department</v>
      </c>
      <c r="P379" s="4">
        <f>SUMIF(E379:$E$1001,"Sales",$F:$F)</f>
        <v>6025491</v>
      </c>
      <c r="Q379" s="4">
        <f t="shared" si="69"/>
        <v>7532860</v>
      </c>
      <c r="R379" s="4">
        <f t="shared" si="70"/>
        <v>180</v>
      </c>
      <c r="S379" s="4">
        <f t="shared" si="71"/>
        <v>97</v>
      </c>
      <c r="T379" s="4">
        <f t="shared" si="72"/>
        <v>55350.020304568527</v>
      </c>
      <c r="U379" s="4">
        <f t="shared" si="73"/>
        <v>25843.824817518249</v>
      </c>
      <c r="V379" s="4">
        <f t="shared" si="74"/>
        <v>79673</v>
      </c>
      <c r="W379" s="4">
        <f t="shared" si="75"/>
        <v>20</v>
      </c>
      <c r="X379" s="4">
        <f t="shared" si="76"/>
        <v>50223</v>
      </c>
      <c r="Y379" t="e" cm="1" vm="2">
        <f t="array" aca="1" ref="Y379" ca="1">HLOOKUP(E379+E379:E1378,F379,0)</f>
        <v>#VALUE!</v>
      </c>
      <c r="Z379" s="4">
        <f t="shared" si="77"/>
        <v>50223</v>
      </c>
    </row>
    <row r="380" spans="1:26" x14ac:dyDescent="0.3">
      <c r="A380" s="4">
        <v>1</v>
      </c>
      <c r="B380" t="s">
        <v>394</v>
      </c>
      <c r="C380">
        <v>22</v>
      </c>
      <c r="D380" t="s">
        <v>15</v>
      </c>
      <c r="E380" t="s">
        <v>16</v>
      </c>
      <c r="F380">
        <v>33191</v>
      </c>
      <c r="G380" s="2">
        <v>43661</v>
      </c>
      <c r="H380">
        <v>23185</v>
      </c>
      <c r="I380" t="s">
        <v>28</v>
      </c>
      <c r="J380">
        <v>44</v>
      </c>
      <c r="K380" t="str">
        <f t="shared" si="65"/>
        <v>Below 50,000</v>
      </c>
      <c r="L380" s="4" t="str" cm="1">
        <f t="array" ref="L380">_xlfn.IFS(J380&gt;=50,"Excellent",AND(J380&gt;=40,J380&lt;=49),"good",AND(J380&gt;=30,J380&lt;=39),"Average",J380&lt;30,"Poor")</f>
        <v>good</v>
      </c>
      <c r="M380" s="4" t="str">
        <f t="shared" si="66"/>
        <v>False</v>
      </c>
      <c r="N380" s="4" t="str">
        <f t="shared" si="67"/>
        <v>False</v>
      </c>
      <c r="O380" s="4" t="str">
        <f t="shared" si="68"/>
        <v>Not From Marketing Department</v>
      </c>
      <c r="P380" s="4">
        <f>SUMIF(E380:$E$1001,"Sales",$F:$F)</f>
        <v>5962786</v>
      </c>
      <c r="Q380" s="4">
        <f t="shared" si="69"/>
        <v>7532860</v>
      </c>
      <c r="R380" s="4">
        <f t="shared" si="70"/>
        <v>180</v>
      </c>
      <c r="S380" s="4">
        <f t="shared" si="71"/>
        <v>97</v>
      </c>
      <c r="T380" s="4">
        <f t="shared" si="72"/>
        <v>55350.020304568527</v>
      </c>
      <c r="U380" s="4">
        <f t="shared" si="73"/>
        <v>25843.824817518249</v>
      </c>
      <c r="V380" s="4">
        <f t="shared" si="74"/>
        <v>79673</v>
      </c>
      <c r="W380" s="4">
        <f t="shared" si="75"/>
        <v>20</v>
      </c>
      <c r="X380" s="4">
        <f t="shared" si="76"/>
        <v>33191</v>
      </c>
      <c r="Y380" t="e" cm="1" vm="2">
        <f t="array" aca="1" ref="Y380" ca="1">HLOOKUP(E380+E380:E1379,F380,0)</f>
        <v>#VALUE!</v>
      </c>
      <c r="Z380" s="4">
        <f t="shared" si="77"/>
        <v>33191</v>
      </c>
    </row>
    <row r="381" spans="1:26" x14ac:dyDescent="0.3">
      <c r="A381" s="4">
        <v>1</v>
      </c>
      <c r="B381" t="s">
        <v>395</v>
      </c>
      <c r="C381">
        <v>27</v>
      </c>
      <c r="D381" t="s">
        <v>15</v>
      </c>
      <c r="E381" t="s">
        <v>7</v>
      </c>
      <c r="F381">
        <v>43048</v>
      </c>
      <c r="G381" s="2">
        <v>43662</v>
      </c>
      <c r="H381">
        <v>36846</v>
      </c>
      <c r="I381" t="s">
        <v>13</v>
      </c>
      <c r="J381">
        <v>21</v>
      </c>
      <c r="K381" t="str">
        <f t="shared" si="65"/>
        <v>Below 50,000</v>
      </c>
      <c r="L381" s="4" t="str" cm="1">
        <f t="array" ref="L381">_xlfn.IFS(J381&gt;=50,"Excellent",AND(J381&gt;=40,J381&lt;=49),"good",AND(J381&gt;=30,J381&lt;=39),"Average",J381&lt;30,"Poor")</f>
        <v>Poor</v>
      </c>
      <c r="M381" s="4" t="str">
        <f t="shared" si="66"/>
        <v>True</v>
      </c>
      <c r="N381" s="4" t="str">
        <f t="shared" si="67"/>
        <v>False</v>
      </c>
      <c r="O381" s="4" t="str">
        <f t="shared" si="68"/>
        <v>Not From Marketing Department</v>
      </c>
      <c r="P381" s="4">
        <f>SUMIF(E381:$E$1001,"Sales",$F:$F)</f>
        <v>6065117</v>
      </c>
      <c r="Q381" s="4">
        <f t="shared" si="69"/>
        <v>7532860</v>
      </c>
      <c r="R381" s="4">
        <f t="shared" si="70"/>
        <v>180</v>
      </c>
      <c r="S381" s="4">
        <f t="shared" si="71"/>
        <v>97</v>
      </c>
      <c r="T381" s="4">
        <f t="shared" si="72"/>
        <v>55350.020304568527</v>
      </c>
      <c r="U381" s="4">
        <f t="shared" si="73"/>
        <v>25843.824817518249</v>
      </c>
      <c r="V381" s="4">
        <f t="shared" si="74"/>
        <v>79673</v>
      </c>
      <c r="W381" s="4">
        <f t="shared" si="75"/>
        <v>20</v>
      </c>
      <c r="X381" s="4">
        <f t="shared" si="76"/>
        <v>43048</v>
      </c>
      <c r="Y381" t="e" cm="1" vm="2">
        <f t="array" aca="1" ref="Y381" ca="1">HLOOKUP(E381+E381:E1380,F381,0)</f>
        <v>#VALUE!</v>
      </c>
      <c r="Z381" s="4">
        <f t="shared" si="77"/>
        <v>43048</v>
      </c>
    </row>
    <row r="382" spans="1:26" x14ac:dyDescent="0.3">
      <c r="A382" s="4">
        <v>1</v>
      </c>
      <c r="B382" t="s">
        <v>396</v>
      </c>
      <c r="C382">
        <v>27</v>
      </c>
      <c r="D382" t="s">
        <v>11</v>
      </c>
      <c r="E382" t="s">
        <v>22</v>
      </c>
      <c r="F382">
        <v>32565</v>
      </c>
      <c r="G382" s="2">
        <v>43663</v>
      </c>
      <c r="H382">
        <v>23224</v>
      </c>
      <c r="I382" t="s">
        <v>20</v>
      </c>
      <c r="J382">
        <v>30</v>
      </c>
      <c r="K382" t="str">
        <f t="shared" si="65"/>
        <v>Below 50,000</v>
      </c>
      <c r="L382" s="4" t="str" cm="1">
        <f t="array" ref="L382">_xlfn.IFS(J382&gt;=50,"Excellent",AND(J382&gt;=40,J382&lt;=49),"good",AND(J382&gt;=30,J382&lt;=39),"Average",J382&lt;30,"Poor")</f>
        <v>Average</v>
      </c>
      <c r="M382" s="4" t="str">
        <f t="shared" si="66"/>
        <v>False</v>
      </c>
      <c r="N382" s="4" t="str">
        <f t="shared" si="67"/>
        <v>False</v>
      </c>
      <c r="O382" s="4" t="str">
        <f t="shared" si="68"/>
        <v>Not From Marketing Department</v>
      </c>
      <c r="P382" s="4">
        <f>SUMIF(E382:$E$1001,"Sales",$F:$F)</f>
        <v>6154992</v>
      </c>
      <c r="Q382" s="4">
        <f t="shared" si="69"/>
        <v>7532860</v>
      </c>
      <c r="R382" s="4">
        <f t="shared" si="70"/>
        <v>180</v>
      </c>
      <c r="S382" s="4">
        <f t="shared" si="71"/>
        <v>97</v>
      </c>
      <c r="T382" s="4">
        <f t="shared" si="72"/>
        <v>55350.020304568527</v>
      </c>
      <c r="U382" s="4">
        <f t="shared" si="73"/>
        <v>25843.824817518249</v>
      </c>
      <c r="V382" s="4">
        <f t="shared" si="74"/>
        <v>79673</v>
      </c>
      <c r="W382" s="4">
        <f t="shared" si="75"/>
        <v>20</v>
      </c>
      <c r="X382" s="4">
        <f t="shared" si="76"/>
        <v>32565</v>
      </c>
      <c r="Y382" t="e" cm="1" vm="2">
        <f t="array" aca="1" ref="Y382" ca="1">HLOOKUP(E382+E382:E1381,F382,0)</f>
        <v>#VALUE!</v>
      </c>
      <c r="Z382" s="4">
        <f t="shared" si="77"/>
        <v>32565</v>
      </c>
    </row>
    <row r="383" spans="1:26" x14ac:dyDescent="0.3">
      <c r="A383" s="4">
        <v>1</v>
      </c>
      <c r="B383" t="s">
        <v>397</v>
      </c>
      <c r="C383">
        <v>55</v>
      </c>
      <c r="D383" t="s">
        <v>11</v>
      </c>
      <c r="E383" t="s">
        <v>16</v>
      </c>
      <c r="F383">
        <v>50852</v>
      </c>
      <c r="G383" s="2">
        <v>43664</v>
      </c>
      <c r="H383">
        <v>19799</v>
      </c>
      <c r="I383" t="s">
        <v>28</v>
      </c>
      <c r="J383">
        <v>24</v>
      </c>
      <c r="K383" t="str">
        <f t="shared" si="65"/>
        <v>Above 50,000</v>
      </c>
      <c r="L383" s="4" t="str" cm="1">
        <f t="array" ref="L383">_xlfn.IFS(J383&gt;=50,"Excellent",AND(J383&gt;=40,J383&lt;=49),"good",AND(J383&gt;=30,J383&lt;=39),"Average",J383&lt;30,"Poor")</f>
        <v>Poor</v>
      </c>
      <c r="M383" s="4" t="str">
        <f t="shared" si="66"/>
        <v>False</v>
      </c>
      <c r="N383" s="4" t="str">
        <f t="shared" si="67"/>
        <v>False</v>
      </c>
      <c r="O383" s="4" t="str">
        <f t="shared" si="68"/>
        <v>Not From Marketing Department</v>
      </c>
      <c r="P383" s="4">
        <f>SUMIF(E383:$E$1001,"Sales",$F:$F)</f>
        <v>5723114</v>
      </c>
      <c r="Q383" s="4">
        <f t="shared" si="69"/>
        <v>7532860</v>
      </c>
      <c r="R383" s="4">
        <f t="shared" si="70"/>
        <v>180</v>
      </c>
      <c r="S383" s="4">
        <f t="shared" si="71"/>
        <v>97</v>
      </c>
      <c r="T383" s="4">
        <f t="shared" si="72"/>
        <v>55350.020304568527</v>
      </c>
      <c r="U383" s="4">
        <f t="shared" si="73"/>
        <v>25843.824817518249</v>
      </c>
      <c r="V383" s="4">
        <f t="shared" si="74"/>
        <v>79673</v>
      </c>
      <c r="W383" s="4">
        <f t="shared" si="75"/>
        <v>20</v>
      </c>
      <c r="X383" s="4">
        <f t="shared" si="76"/>
        <v>50852</v>
      </c>
      <c r="Y383" t="e" cm="1" vm="2">
        <f t="array" aca="1" ref="Y383" ca="1">HLOOKUP(E383+E383:E1382,F383,0)</f>
        <v>#VALUE!</v>
      </c>
      <c r="Z383" s="4">
        <f t="shared" si="77"/>
        <v>50852</v>
      </c>
    </row>
    <row r="384" spans="1:26" x14ac:dyDescent="0.3">
      <c r="A384" s="4">
        <v>1</v>
      </c>
      <c r="B384" t="s">
        <v>398</v>
      </c>
      <c r="C384">
        <v>20</v>
      </c>
      <c r="D384" t="s">
        <v>11</v>
      </c>
      <c r="E384" t="s">
        <v>12</v>
      </c>
      <c r="F384">
        <v>55916</v>
      </c>
      <c r="G384" s="2">
        <v>43665</v>
      </c>
      <c r="H384">
        <v>37763</v>
      </c>
      <c r="I384" t="s">
        <v>13</v>
      </c>
      <c r="J384">
        <v>37</v>
      </c>
      <c r="K384" t="str">
        <f t="shared" si="65"/>
        <v>Above 50,000</v>
      </c>
      <c r="L384" s="4" t="str" cm="1">
        <f t="array" ref="L384">_xlfn.IFS(J384&gt;=50,"Excellent",AND(J384&gt;=40,J384&lt;=49),"good",AND(J384&gt;=30,J384&lt;=39),"Average",J384&lt;30,"Poor")</f>
        <v>Average</v>
      </c>
      <c r="M384" s="4" t="str">
        <f t="shared" si="66"/>
        <v>True</v>
      </c>
      <c r="N384" s="4" t="str">
        <f t="shared" si="67"/>
        <v>False</v>
      </c>
      <c r="O384" s="4" t="str">
        <f t="shared" si="68"/>
        <v xml:space="preserve"> from Marketing Department</v>
      </c>
      <c r="P384" s="4">
        <f>SUMIF(E384:$E$1001,"Sales",$F:$F)</f>
        <v>5859403</v>
      </c>
      <c r="Q384" s="4">
        <f t="shared" si="69"/>
        <v>7532860</v>
      </c>
      <c r="R384" s="4">
        <f t="shared" si="70"/>
        <v>180</v>
      </c>
      <c r="S384" s="4">
        <f t="shared" si="71"/>
        <v>97</v>
      </c>
      <c r="T384" s="4">
        <f t="shared" si="72"/>
        <v>55350.020304568527</v>
      </c>
      <c r="U384" s="4">
        <f t="shared" si="73"/>
        <v>25843.824817518249</v>
      </c>
      <c r="V384" s="4">
        <f t="shared" si="74"/>
        <v>79673</v>
      </c>
      <c r="W384" s="4">
        <f t="shared" si="75"/>
        <v>20</v>
      </c>
      <c r="X384" s="4">
        <f t="shared" si="76"/>
        <v>55916</v>
      </c>
      <c r="Y384" t="e" cm="1" vm="2">
        <f t="array" aca="1" ref="Y384" ca="1">HLOOKUP(E384+E384:E1383,F384,0)</f>
        <v>#VALUE!</v>
      </c>
      <c r="Z384" s="4">
        <f t="shared" si="77"/>
        <v>55916</v>
      </c>
    </row>
    <row r="385" spans="1:26" x14ac:dyDescent="0.3">
      <c r="A385" s="4">
        <v>1</v>
      </c>
      <c r="B385" t="s">
        <v>399</v>
      </c>
      <c r="C385">
        <v>53</v>
      </c>
      <c r="D385" t="s">
        <v>15</v>
      </c>
      <c r="E385" t="s">
        <v>16</v>
      </c>
      <c r="F385">
        <v>49117</v>
      </c>
      <c r="G385" s="2">
        <v>43666</v>
      </c>
      <c r="H385">
        <v>11889</v>
      </c>
      <c r="I385" t="s">
        <v>28</v>
      </c>
      <c r="J385">
        <v>41</v>
      </c>
      <c r="K385" t="str">
        <f t="shared" si="65"/>
        <v>Below 50,000</v>
      </c>
      <c r="L385" s="4" t="str" cm="1">
        <f t="array" ref="L385">_xlfn.IFS(J385&gt;=50,"Excellent",AND(J385&gt;=40,J385&lt;=49),"good",AND(J385&gt;=30,J385&lt;=39),"Average",J385&lt;30,"Poor")</f>
        <v>good</v>
      </c>
      <c r="M385" s="4" t="str">
        <f t="shared" si="66"/>
        <v>False</v>
      </c>
      <c r="N385" s="4" t="str">
        <f t="shared" si="67"/>
        <v>False</v>
      </c>
      <c r="O385" s="4" t="str">
        <f t="shared" si="68"/>
        <v>Not From Marketing Department</v>
      </c>
      <c r="P385" s="4">
        <f>SUMIF(E385:$E$1001,"Sales",$F:$F)</f>
        <v>6058919</v>
      </c>
      <c r="Q385" s="4">
        <f t="shared" si="69"/>
        <v>7532860</v>
      </c>
      <c r="R385" s="4">
        <f t="shared" si="70"/>
        <v>180</v>
      </c>
      <c r="S385" s="4">
        <f t="shared" si="71"/>
        <v>97</v>
      </c>
      <c r="T385" s="4">
        <f t="shared" si="72"/>
        <v>55350.020304568527</v>
      </c>
      <c r="U385" s="4">
        <f t="shared" si="73"/>
        <v>25843.824817518249</v>
      </c>
      <c r="V385" s="4">
        <f t="shared" si="74"/>
        <v>79673</v>
      </c>
      <c r="W385" s="4">
        <f t="shared" si="75"/>
        <v>20</v>
      </c>
      <c r="X385" s="4">
        <f t="shared" si="76"/>
        <v>49117</v>
      </c>
      <c r="Y385" t="e" cm="1" vm="2">
        <f t="array" aca="1" ref="Y385" ca="1">HLOOKUP(E385+E385:E1384,F385,0)</f>
        <v>#VALUE!</v>
      </c>
      <c r="Z385" s="4">
        <f t="shared" si="77"/>
        <v>49117</v>
      </c>
    </row>
    <row r="386" spans="1:26" x14ac:dyDescent="0.3">
      <c r="A386" s="4">
        <v>1</v>
      </c>
      <c r="B386" t="s">
        <v>400</v>
      </c>
      <c r="C386">
        <v>21</v>
      </c>
      <c r="D386" t="s">
        <v>11</v>
      </c>
      <c r="E386" t="s">
        <v>16</v>
      </c>
      <c r="F386">
        <v>31313</v>
      </c>
      <c r="G386" s="2">
        <v>43667</v>
      </c>
      <c r="H386">
        <v>10757</v>
      </c>
      <c r="I386" t="s">
        <v>20</v>
      </c>
      <c r="J386">
        <v>33</v>
      </c>
      <c r="K386" t="str">
        <f t="shared" si="65"/>
        <v>Below 50,000</v>
      </c>
      <c r="L386" s="4" t="str" cm="1">
        <f t="array" ref="L386">_xlfn.IFS(J386&gt;=50,"Excellent",AND(J386&gt;=40,J386&lt;=49),"good",AND(J386&gt;=30,J386&lt;=39),"Average",J386&lt;30,"Poor")</f>
        <v>Average</v>
      </c>
      <c r="M386" s="4" t="str">
        <f t="shared" si="66"/>
        <v>False</v>
      </c>
      <c r="N386" s="4" t="str">
        <f t="shared" si="67"/>
        <v>False</v>
      </c>
      <c r="O386" s="4" t="str">
        <f t="shared" si="68"/>
        <v>Not From Marketing Department</v>
      </c>
      <c r="P386" s="4">
        <f>SUMIF(E386:$E$1001,"Sales",$F:$F)</f>
        <v>6054304</v>
      </c>
      <c r="Q386" s="4">
        <f t="shared" si="69"/>
        <v>7532860</v>
      </c>
      <c r="R386" s="4">
        <f t="shared" si="70"/>
        <v>180</v>
      </c>
      <c r="S386" s="4">
        <f t="shared" si="71"/>
        <v>97</v>
      </c>
      <c r="T386" s="4">
        <f t="shared" si="72"/>
        <v>55350.020304568527</v>
      </c>
      <c r="U386" s="4">
        <f t="shared" si="73"/>
        <v>25843.824817518249</v>
      </c>
      <c r="V386" s="4">
        <f t="shared" si="74"/>
        <v>79673</v>
      </c>
      <c r="W386" s="4">
        <f t="shared" si="75"/>
        <v>20</v>
      </c>
      <c r="X386" s="4">
        <f t="shared" si="76"/>
        <v>31313</v>
      </c>
      <c r="Y386" t="e" cm="1" vm="2">
        <f t="array" aca="1" ref="Y386" ca="1">HLOOKUP(E386+E386:E1385,F386,0)</f>
        <v>#VALUE!</v>
      </c>
      <c r="Z386" s="4">
        <f t="shared" si="77"/>
        <v>31313</v>
      </c>
    </row>
    <row r="387" spans="1:26" x14ac:dyDescent="0.3">
      <c r="A387" s="4">
        <v>1</v>
      </c>
      <c r="B387" t="s">
        <v>401</v>
      </c>
      <c r="C387">
        <v>55</v>
      </c>
      <c r="D387" t="s">
        <v>11</v>
      </c>
      <c r="E387" t="s">
        <v>16</v>
      </c>
      <c r="F387">
        <v>67923</v>
      </c>
      <c r="G387" s="2">
        <v>43668</v>
      </c>
      <c r="H387">
        <v>13558</v>
      </c>
      <c r="I387" t="s">
        <v>18</v>
      </c>
      <c r="J387">
        <v>28</v>
      </c>
      <c r="K387" t="str">
        <f t="shared" ref="K387:K450" si="78">IF(F387 &gt; 50000, "Above 50,000", "Below 50,000")</f>
        <v>Above 50,000</v>
      </c>
      <c r="L387" s="4" t="str" cm="1">
        <f t="array" ref="L387">_xlfn.IFS(J387&gt;=50,"Excellent",AND(J387&gt;=40,J387&lt;=49),"good",AND(J387&gt;=30,J387&lt;=39),"Average",J387&lt;30,"Poor")</f>
        <v>Poor</v>
      </c>
      <c r="M387" s="4" t="str">
        <f t="shared" ref="M387:M450" si="79">IF(AND(H387&gt;=15000,I387="North"),"True","False")</f>
        <v>False</v>
      </c>
      <c r="N387" s="4" t="str">
        <f t="shared" ref="N387:N450" si="80">IF(OR(E387="IT",F387&gt;=60000),"True","False")</f>
        <v>True</v>
      </c>
      <c r="O387" s="4" t="str">
        <f t="shared" ref="O387:O450" si="81">IF(E387="Marketing"," from Marketing Department","Not From Marketing Department")</f>
        <v>Not From Marketing Department</v>
      </c>
      <c r="P387" s="4">
        <f>SUMIF(E387:$E$1001,"Sales",$F:$F)</f>
        <v>5983762</v>
      </c>
      <c r="Q387" s="4">
        <f t="shared" ref="Q387:Q450" si="82">SUMIFS($F$2:$F$1001,$E$2:$E$1001,"IT",$J$2:$J$1001,"&gt;35")</f>
        <v>7532860</v>
      </c>
      <c r="R387" s="4">
        <f t="shared" ref="R387:R450" si="83">COUNTIF($E$2:$E$1001,"HR")</f>
        <v>180</v>
      </c>
      <c r="S387" s="4">
        <f t="shared" ref="S387:S450" si="84">COUNTIFS($D$2:$D$1001,"F",$E$2:$E$1001,"Finance")</f>
        <v>97</v>
      </c>
      <c r="T387" s="4">
        <f t="shared" ref="T387:T450" si="85">AVERAGEIF($E$2:$E$1001,"Marketing",$F$2:$F$1001)</f>
        <v>55350.020304568527</v>
      </c>
      <c r="U387" s="4">
        <f t="shared" ref="U387:U450" si="86">AVERAGEIFS($H$2:$H$1001,$I$2:$I$1001,"North",$J$2:$J$1001,"&gt;40")</f>
        <v>25843.824817518249</v>
      </c>
      <c r="V387" s="4">
        <f t="shared" ref="V387:V450" si="87">_xlfn.MAXIFS($F$2:$F$1001,$I$2:$I$1001,"South")</f>
        <v>79673</v>
      </c>
      <c r="W387" s="4">
        <f t="shared" ref="W387:W450" si="88">_xlfn.MINIFS($J$2:$J$1001,$E$2:$E$1001,"Finance")</f>
        <v>20</v>
      </c>
      <c r="X387" s="4">
        <f t="shared" ref="X387:X450" si="89">VLOOKUP(A387,A387:X1386,6,FALSE)</f>
        <v>67923</v>
      </c>
      <c r="Y387" t="e" cm="1" vm="2">
        <f t="array" aca="1" ref="Y387" ca="1">HLOOKUP(E387+E387:E1386,F387,0)</f>
        <v>#VALUE!</v>
      </c>
      <c r="Z387" s="4">
        <f t="shared" ref="Z387:Z450" si="90">X387</f>
        <v>67923</v>
      </c>
    </row>
    <row r="388" spans="1:26" x14ac:dyDescent="0.3">
      <c r="A388" s="4">
        <v>1</v>
      </c>
      <c r="B388" t="s">
        <v>402</v>
      </c>
      <c r="C388">
        <v>31</v>
      </c>
      <c r="D388" t="s">
        <v>15</v>
      </c>
      <c r="E388" t="s">
        <v>16</v>
      </c>
      <c r="F388">
        <v>79647</v>
      </c>
      <c r="G388" s="2">
        <v>43669</v>
      </c>
      <c r="H388">
        <v>19253</v>
      </c>
      <c r="I388" t="s">
        <v>20</v>
      </c>
      <c r="J388">
        <v>39</v>
      </c>
      <c r="K388" t="str">
        <f t="shared" si="78"/>
        <v>Above 50,000</v>
      </c>
      <c r="L388" s="4" t="str" cm="1">
        <f t="array" ref="L388">_xlfn.IFS(J388&gt;=50,"Excellent",AND(J388&gt;=40,J388&lt;=49),"good",AND(J388&gt;=30,J388&lt;=39),"Average",J388&lt;30,"Poor")</f>
        <v>Average</v>
      </c>
      <c r="M388" s="4" t="str">
        <f t="shared" si="79"/>
        <v>False</v>
      </c>
      <c r="N388" s="4" t="str">
        <f t="shared" si="80"/>
        <v>True</v>
      </c>
      <c r="O388" s="4" t="str">
        <f t="shared" si="81"/>
        <v>Not From Marketing Department</v>
      </c>
      <c r="P388" s="4">
        <f>SUMIF(E388:$E$1001,"Sales",$F:$F)</f>
        <v>5653741</v>
      </c>
      <c r="Q388" s="4">
        <f t="shared" si="82"/>
        <v>7532860</v>
      </c>
      <c r="R388" s="4">
        <f t="shared" si="83"/>
        <v>180</v>
      </c>
      <c r="S388" s="4">
        <f t="shared" si="84"/>
        <v>97</v>
      </c>
      <c r="T388" s="4">
        <f t="shared" si="85"/>
        <v>55350.020304568527</v>
      </c>
      <c r="U388" s="4">
        <f t="shared" si="86"/>
        <v>25843.824817518249</v>
      </c>
      <c r="V388" s="4">
        <f t="shared" si="87"/>
        <v>79673</v>
      </c>
      <c r="W388" s="4">
        <f t="shared" si="88"/>
        <v>20</v>
      </c>
      <c r="X388" s="4">
        <f t="shared" si="89"/>
        <v>79647</v>
      </c>
      <c r="Y388" t="e" cm="1" vm="2">
        <f t="array" aca="1" ref="Y388" ca="1">HLOOKUP(E388+E388:E1387,F388,0)</f>
        <v>#VALUE!</v>
      </c>
      <c r="Z388" s="4">
        <f t="shared" si="90"/>
        <v>79647</v>
      </c>
    </row>
    <row r="389" spans="1:26" x14ac:dyDescent="0.3">
      <c r="A389" s="4">
        <v>1</v>
      </c>
      <c r="B389" t="s">
        <v>403</v>
      </c>
      <c r="C389">
        <v>26</v>
      </c>
      <c r="D389" t="s">
        <v>11</v>
      </c>
      <c r="E389" t="s">
        <v>16</v>
      </c>
      <c r="F389">
        <v>32754</v>
      </c>
      <c r="G389" s="2">
        <v>43670</v>
      </c>
      <c r="H389">
        <v>19121</v>
      </c>
      <c r="I389" t="s">
        <v>28</v>
      </c>
      <c r="J389">
        <v>26</v>
      </c>
      <c r="K389" t="str">
        <f t="shared" si="78"/>
        <v>Below 50,000</v>
      </c>
      <c r="L389" s="4" t="str" cm="1">
        <f t="array" ref="L389">_xlfn.IFS(J389&gt;=50,"Excellent",AND(J389&gt;=40,J389&lt;=49),"good",AND(J389&gt;=30,J389&lt;=39),"Average",J389&lt;30,"Poor")</f>
        <v>Poor</v>
      </c>
      <c r="M389" s="4" t="str">
        <f t="shared" si="79"/>
        <v>False</v>
      </c>
      <c r="N389" s="4" t="str">
        <f t="shared" si="80"/>
        <v>False</v>
      </c>
      <c r="O389" s="4" t="str">
        <f t="shared" si="81"/>
        <v>Not From Marketing Department</v>
      </c>
      <c r="P389" s="4">
        <f>SUMIF(E389:$E$1001,"Sales",$F:$F)</f>
        <v>5984017</v>
      </c>
      <c r="Q389" s="4">
        <f t="shared" si="82"/>
        <v>7532860</v>
      </c>
      <c r="R389" s="4">
        <f t="shared" si="83"/>
        <v>180</v>
      </c>
      <c r="S389" s="4">
        <f t="shared" si="84"/>
        <v>97</v>
      </c>
      <c r="T389" s="4">
        <f t="shared" si="85"/>
        <v>55350.020304568527</v>
      </c>
      <c r="U389" s="4">
        <f t="shared" si="86"/>
        <v>25843.824817518249</v>
      </c>
      <c r="V389" s="4">
        <f t="shared" si="87"/>
        <v>79673</v>
      </c>
      <c r="W389" s="4">
        <f t="shared" si="88"/>
        <v>20</v>
      </c>
      <c r="X389" s="4">
        <f t="shared" si="89"/>
        <v>32754</v>
      </c>
      <c r="Y389" t="e" cm="1" vm="2">
        <f t="array" aca="1" ref="Y389" ca="1">HLOOKUP(E389+E389:E1388,F389,0)</f>
        <v>#VALUE!</v>
      </c>
      <c r="Z389" s="4">
        <f t="shared" si="90"/>
        <v>32754</v>
      </c>
    </row>
    <row r="390" spans="1:26" x14ac:dyDescent="0.3">
      <c r="A390" s="4">
        <v>1</v>
      </c>
      <c r="B390" t="s">
        <v>404</v>
      </c>
      <c r="C390">
        <v>37</v>
      </c>
      <c r="D390" t="s">
        <v>15</v>
      </c>
      <c r="E390" t="s">
        <v>22</v>
      </c>
      <c r="F390">
        <v>69760</v>
      </c>
      <c r="G390" s="2">
        <v>43671</v>
      </c>
      <c r="H390">
        <v>27787</v>
      </c>
      <c r="I390" t="s">
        <v>18</v>
      </c>
      <c r="J390">
        <v>45</v>
      </c>
      <c r="K390" t="str">
        <f t="shared" si="78"/>
        <v>Above 50,000</v>
      </c>
      <c r="L390" s="4" t="str" cm="1">
        <f t="array" ref="L390">_xlfn.IFS(J390&gt;=50,"Excellent",AND(J390&gt;=40,J390&lt;=49),"good",AND(J390&gt;=30,J390&lt;=39),"Average",J390&lt;30,"Poor")</f>
        <v>good</v>
      </c>
      <c r="M390" s="4" t="str">
        <f t="shared" si="79"/>
        <v>False</v>
      </c>
      <c r="N390" s="4" t="str">
        <f t="shared" si="80"/>
        <v>True</v>
      </c>
      <c r="O390" s="4" t="str">
        <f t="shared" si="81"/>
        <v>Not From Marketing Department</v>
      </c>
      <c r="P390" s="4">
        <f>SUMIF(E390:$E$1001,"Sales",$F:$F)</f>
        <v>5784407</v>
      </c>
      <c r="Q390" s="4">
        <f t="shared" si="82"/>
        <v>7532860</v>
      </c>
      <c r="R390" s="4">
        <f t="shared" si="83"/>
        <v>180</v>
      </c>
      <c r="S390" s="4">
        <f t="shared" si="84"/>
        <v>97</v>
      </c>
      <c r="T390" s="4">
        <f t="shared" si="85"/>
        <v>55350.020304568527</v>
      </c>
      <c r="U390" s="4">
        <f t="shared" si="86"/>
        <v>25843.824817518249</v>
      </c>
      <c r="V390" s="4">
        <f t="shared" si="87"/>
        <v>79673</v>
      </c>
      <c r="W390" s="4">
        <f t="shared" si="88"/>
        <v>20</v>
      </c>
      <c r="X390" s="4">
        <f t="shared" si="89"/>
        <v>69760</v>
      </c>
      <c r="Y390" t="e" cm="1" vm="2">
        <f t="array" aca="1" ref="Y390" ca="1">HLOOKUP(E390+E390:E1389,F390,0)</f>
        <v>#VALUE!</v>
      </c>
      <c r="Z390" s="4">
        <f t="shared" si="90"/>
        <v>69760</v>
      </c>
    </row>
    <row r="391" spans="1:26" x14ac:dyDescent="0.3">
      <c r="A391" s="4">
        <v>1</v>
      </c>
      <c r="B391" t="s">
        <v>405</v>
      </c>
      <c r="C391">
        <v>40</v>
      </c>
      <c r="D391" t="s">
        <v>15</v>
      </c>
      <c r="E391" t="s">
        <v>22</v>
      </c>
      <c r="F391">
        <v>54004</v>
      </c>
      <c r="G391" s="2">
        <v>43672</v>
      </c>
      <c r="H391">
        <v>26637</v>
      </c>
      <c r="I391" t="s">
        <v>13</v>
      </c>
      <c r="J391">
        <v>49</v>
      </c>
      <c r="K391" t="str">
        <f t="shared" si="78"/>
        <v>Above 50,000</v>
      </c>
      <c r="L391" s="4" t="str" cm="1">
        <f t="array" ref="L391">_xlfn.IFS(J391&gt;=50,"Excellent",AND(J391&gt;=40,J391&lt;=49),"good",AND(J391&gt;=30,J391&lt;=39),"Average",J391&lt;30,"Poor")</f>
        <v>good</v>
      </c>
      <c r="M391" s="4" t="str">
        <f t="shared" si="79"/>
        <v>True</v>
      </c>
      <c r="N391" s="4" t="str">
        <f t="shared" si="80"/>
        <v>False</v>
      </c>
      <c r="O391" s="4" t="str">
        <f t="shared" si="81"/>
        <v>Not From Marketing Department</v>
      </c>
      <c r="P391" s="4">
        <f>SUMIF(E391:$E$1001,"Sales",$F:$F)</f>
        <v>6007051</v>
      </c>
      <c r="Q391" s="4">
        <f t="shared" si="82"/>
        <v>7532860</v>
      </c>
      <c r="R391" s="4">
        <f t="shared" si="83"/>
        <v>180</v>
      </c>
      <c r="S391" s="4">
        <f t="shared" si="84"/>
        <v>97</v>
      </c>
      <c r="T391" s="4">
        <f t="shared" si="85"/>
        <v>55350.020304568527</v>
      </c>
      <c r="U391" s="4">
        <f t="shared" si="86"/>
        <v>25843.824817518249</v>
      </c>
      <c r="V391" s="4">
        <f t="shared" si="87"/>
        <v>79673</v>
      </c>
      <c r="W391" s="4">
        <f t="shared" si="88"/>
        <v>20</v>
      </c>
      <c r="X391" s="4">
        <f t="shared" si="89"/>
        <v>54004</v>
      </c>
      <c r="Y391" t="e" cm="1" vm="2">
        <f t="array" aca="1" ref="Y391" ca="1">HLOOKUP(E391+E391:E1390,F391,0)</f>
        <v>#VALUE!</v>
      </c>
      <c r="Z391" s="4">
        <f t="shared" si="90"/>
        <v>54004</v>
      </c>
    </row>
    <row r="392" spans="1:26" x14ac:dyDescent="0.3">
      <c r="A392" s="4">
        <v>1</v>
      </c>
      <c r="B392" t="s">
        <v>406</v>
      </c>
      <c r="C392">
        <v>40</v>
      </c>
      <c r="D392" t="s">
        <v>15</v>
      </c>
      <c r="E392" t="s">
        <v>7</v>
      </c>
      <c r="F392">
        <v>75329</v>
      </c>
      <c r="G392" s="2">
        <v>43673</v>
      </c>
      <c r="H392">
        <v>39661</v>
      </c>
      <c r="I392" t="s">
        <v>13</v>
      </c>
      <c r="J392">
        <v>21</v>
      </c>
      <c r="K392" t="str">
        <f t="shared" si="78"/>
        <v>Above 50,000</v>
      </c>
      <c r="L392" s="4" t="str" cm="1">
        <f t="array" ref="L392">_xlfn.IFS(J392&gt;=50,"Excellent",AND(J392&gt;=40,J392&lt;=49),"good",AND(J392&gt;=30,J392&lt;=39),"Average",J392&lt;30,"Poor")</f>
        <v>Poor</v>
      </c>
      <c r="M392" s="4" t="str">
        <f t="shared" si="79"/>
        <v>True</v>
      </c>
      <c r="N392" s="4" t="str">
        <f t="shared" si="80"/>
        <v>True</v>
      </c>
      <c r="O392" s="4" t="str">
        <f t="shared" si="81"/>
        <v>Not From Marketing Department</v>
      </c>
      <c r="P392" s="4">
        <f>SUMIF(E392:$E$1001,"Sales",$F:$F)</f>
        <v>5650210</v>
      </c>
      <c r="Q392" s="4">
        <f t="shared" si="82"/>
        <v>7532860</v>
      </c>
      <c r="R392" s="4">
        <f t="shared" si="83"/>
        <v>180</v>
      </c>
      <c r="S392" s="4">
        <f t="shared" si="84"/>
        <v>97</v>
      </c>
      <c r="T392" s="4">
        <f t="shared" si="85"/>
        <v>55350.020304568527</v>
      </c>
      <c r="U392" s="4">
        <f t="shared" si="86"/>
        <v>25843.824817518249</v>
      </c>
      <c r="V392" s="4">
        <f t="shared" si="87"/>
        <v>79673</v>
      </c>
      <c r="W392" s="4">
        <f t="shared" si="88"/>
        <v>20</v>
      </c>
      <c r="X392" s="4">
        <f t="shared" si="89"/>
        <v>75329</v>
      </c>
      <c r="Y392" t="e" cm="1" vm="2">
        <f t="array" aca="1" ref="Y392" ca="1">HLOOKUP(E392+E392:E1391,F392,0)</f>
        <v>#VALUE!</v>
      </c>
      <c r="Z392" s="4">
        <f t="shared" si="90"/>
        <v>75329</v>
      </c>
    </row>
    <row r="393" spans="1:26" x14ac:dyDescent="0.3">
      <c r="A393" s="4">
        <v>1</v>
      </c>
      <c r="B393" t="s">
        <v>407</v>
      </c>
      <c r="C393">
        <v>29</v>
      </c>
      <c r="D393" t="s">
        <v>11</v>
      </c>
      <c r="E393" t="s">
        <v>16</v>
      </c>
      <c r="F393">
        <v>73421</v>
      </c>
      <c r="G393" s="2">
        <v>43674</v>
      </c>
      <c r="H393">
        <v>25500</v>
      </c>
      <c r="I393" t="s">
        <v>18</v>
      </c>
      <c r="J393">
        <v>31</v>
      </c>
      <c r="K393" t="str">
        <f t="shared" si="78"/>
        <v>Above 50,000</v>
      </c>
      <c r="L393" s="4" t="str" cm="1">
        <f t="array" ref="L393">_xlfn.IFS(J393&gt;=50,"Excellent",AND(J393&gt;=40,J393&lt;=49),"good",AND(J393&gt;=30,J393&lt;=39),"Average",J393&lt;30,"Poor")</f>
        <v>Average</v>
      </c>
      <c r="M393" s="4" t="str">
        <f t="shared" si="79"/>
        <v>False</v>
      </c>
      <c r="N393" s="4" t="str">
        <f t="shared" si="80"/>
        <v>True</v>
      </c>
      <c r="O393" s="4" t="str">
        <f t="shared" si="81"/>
        <v>Not From Marketing Department</v>
      </c>
      <c r="P393" s="4">
        <f>SUMIF(E393:$E$1001,"Sales",$F:$F)</f>
        <v>5818772</v>
      </c>
      <c r="Q393" s="4">
        <f t="shared" si="82"/>
        <v>7532860</v>
      </c>
      <c r="R393" s="4">
        <f t="shared" si="83"/>
        <v>180</v>
      </c>
      <c r="S393" s="4">
        <f t="shared" si="84"/>
        <v>97</v>
      </c>
      <c r="T393" s="4">
        <f t="shared" si="85"/>
        <v>55350.020304568527</v>
      </c>
      <c r="U393" s="4">
        <f t="shared" si="86"/>
        <v>25843.824817518249</v>
      </c>
      <c r="V393" s="4">
        <f t="shared" si="87"/>
        <v>79673</v>
      </c>
      <c r="W393" s="4">
        <f t="shared" si="88"/>
        <v>20</v>
      </c>
      <c r="X393" s="4">
        <f t="shared" si="89"/>
        <v>73421</v>
      </c>
      <c r="Y393" t="e" cm="1" vm="2">
        <f t="array" aca="1" ref="Y393" ca="1">HLOOKUP(E393+E393:E1392,F393,0)</f>
        <v>#VALUE!</v>
      </c>
      <c r="Z393" s="4">
        <f t="shared" si="90"/>
        <v>73421</v>
      </c>
    </row>
    <row r="394" spans="1:26" x14ac:dyDescent="0.3">
      <c r="A394" s="4">
        <v>1</v>
      </c>
      <c r="B394" t="s">
        <v>408</v>
      </c>
      <c r="C394">
        <v>22</v>
      </c>
      <c r="D394" t="s">
        <v>11</v>
      </c>
      <c r="E394" t="s">
        <v>27</v>
      </c>
      <c r="F394">
        <v>30283</v>
      </c>
      <c r="G394" s="2">
        <v>43675</v>
      </c>
      <c r="H394">
        <v>22267</v>
      </c>
      <c r="I394" t="s">
        <v>28</v>
      </c>
      <c r="J394">
        <v>22</v>
      </c>
      <c r="K394" t="str">
        <f t="shared" si="78"/>
        <v>Below 50,000</v>
      </c>
      <c r="L394" s="4" t="str" cm="1">
        <f t="array" ref="L394">_xlfn.IFS(J394&gt;=50,"Excellent",AND(J394&gt;=40,J394&lt;=49),"good",AND(J394&gt;=30,J394&lt;=39),"Average",J394&lt;30,"Poor")</f>
        <v>Poor</v>
      </c>
      <c r="M394" s="4" t="str">
        <f t="shared" si="79"/>
        <v>False</v>
      </c>
      <c r="N394" s="4" t="str">
        <f t="shared" si="80"/>
        <v>True</v>
      </c>
      <c r="O394" s="4" t="str">
        <f t="shared" si="81"/>
        <v>Not From Marketing Department</v>
      </c>
      <c r="P394" s="4">
        <f>SUMIF(E394:$E$1001,"Sales",$F:$F)</f>
        <v>5650527</v>
      </c>
      <c r="Q394" s="4">
        <f t="shared" si="82"/>
        <v>7532860</v>
      </c>
      <c r="R394" s="4">
        <f t="shared" si="83"/>
        <v>180</v>
      </c>
      <c r="S394" s="4">
        <f t="shared" si="84"/>
        <v>97</v>
      </c>
      <c r="T394" s="4">
        <f t="shared" si="85"/>
        <v>55350.020304568527</v>
      </c>
      <c r="U394" s="4">
        <f t="shared" si="86"/>
        <v>25843.824817518249</v>
      </c>
      <c r="V394" s="4">
        <f t="shared" si="87"/>
        <v>79673</v>
      </c>
      <c r="W394" s="4">
        <f t="shared" si="88"/>
        <v>20</v>
      </c>
      <c r="X394" s="4">
        <f t="shared" si="89"/>
        <v>30283</v>
      </c>
      <c r="Y394" t="e" cm="1" vm="2">
        <f t="array" aca="1" ref="Y394" ca="1">HLOOKUP(E394+E394:E1393,F394,0)</f>
        <v>#VALUE!</v>
      </c>
      <c r="Z394" s="4">
        <f t="shared" si="90"/>
        <v>30283</v>
      </c>
    </row>
    <row r="395" spans="1:26" x14ac:dyDescent="0.3">
      <c r="A395" s="4">
        <v>1</v>
      </c>
      <c r="B395" t="s">
        <v>409</v>
      </c>
      <c r="C395">
        <v>25</v>
      </c>
      <c r="D395" t="s">
        <v>15</v>
      </c>
      <c r="E395" t="s">
        <v>22</v>
      </c>
      <c r="F395">
        <v>72123</v>
      </c>
      <c r="G395" s="2">
        <v>43676</v>
      </c>
      <c r="H395">
        <v>23332</v>
      </c>
      <c r="I395" t="s">
        <v>28</v>
      </c>
      <c r="J395">
        <v>34</v>
      </c>
      <c r="K395" t="str">
        <f t="shared" si="78"/>
        <v>Above 50,000</v>
      </c>
      <c r="L395" s="4" t="str" cm="1">
        <f t="array" ref="L395">_xlfn.IFS(J395&gt;=50,"Excellent",AND(J395&gt;=40,J395&lt;=49),"good",AND(J395&gt;=30,J395&lt;=39),"Average",J395&lt;30,"Poor")</f>
        <v>Average</v>
      </c>
      <c r="M395" s="4" t="str">
        <f t="shared" si="79"/>
        <v>False</v>
      </c>
      <c r="N395" s="4" t="str">
        <f t="shared" si="80"/>
        <v>True</v>
      </c>
      <c r="O395" s="4" t="str">
        <f t="shared" si="81"/>
        <v>Not From Marketing Department</v>
      </c>
      <c r="P395" s="4">
        <f>SUMIF(E395:$E$1001,"Sales",$F:$F)</f>
        <v>5894543</v>
      </c>
      <c r="Q395" s="4">
        <f t="shared" si="82"/>
        <v>7532860</v>
      </c>
      <c r="R395" s="4">
        <f t="shared" si="83"/>
        <v>180</v>
      </c>
      <c r="S395" s="4">
        <f t="shared" si="84"/>
        <v>97</v>
      </c>
      <c r="T395" s="4">
        <f t="shared" si="85"/>
        <v>55350.020304568527</v>
      </c>
      <c r="U395" s="4">
        <f t="shared" si="86"/>
        <v>25843.824817518249</v>
      </c>
      <c r="V395" s="4">
        <f t="shared" si="87"/>
        <v>79673</v>
      </c>
      <c r="W395" s="4">
        <f t="shared" si="88"/>
        <v>20</v>
      </c>
      <c r="X395" s="4">
        <f t="shared" si="89"/>
        <v>72123</v>
      </c>
      <c r="Y395" t="e" cm="1" vm="2">
        <f t="array" aca="1" ref="Y395" ca="1">HLOOKUP(E395+E395:E1394,F395,0)</f>
        <v>#VALUE!</v>
      </c>
      <c r="Z395" s="4">
        <f t="shared" si="90"/>
        <v>72123</v>
      </c>
    </row>
    <row r="396" spans="1:26" x14ac:dyDescent="0.3">
      <c r="A396" s="4">
        <v>1</v>
      </c>
      <c r="B396" t="s">
        <v>410</v>
      </c>
      <c r="C396">
        <v>53</v>
      </c>
      <c r="D396" t="s">
        <v>15</v>
      </c>
      <c r="E396" t="s">
        <v>16</v>
      </c>
      <c r="F396">
        <v>42147</v>
      </c>
      <c r="G396" s="2">
        <v>43677</v>
      </c>
      <c r="H396">
        <v>37854</v>
      </c>
      <c r="I396" t="s">
        <v>28</v>
      </c>
      <c r="J396">
        <v>24</v>
      </c>
      <c r="K396" t="str">
        <f t="shared" si="78"/>
        <v>Below 50,000</v>
      </c>
      <c r="L396" s="4" t="str" cm="1">
        <f t="array" ref="L396">_xlfn.IFS(J396&gt;=50,"Excellent",AND(J396&gt;=40,J396&lt;=49),"good",AND(J396&gt;=30,J396&lt;=39),"Average",J396&lt;30,"Poor")</f>
        <v>Poor</v>
      </c>
      <c r="M396" s="4" t="str">
        <f t="shared" si="79"/>
        <v>False</v>
      </c>
      <c r="N396" s="4" t="str">
        <f t="shared" si="80"/>
        <v>False</v>
      </c>
      <c r="O396" s="4" t="str">
        <f t="shared" si="81"/>
        <v>Not From Marketing Department</v>
      </c>
      <c r="P396" s="4">
        <f>SUMIF(E396:$E$1001,"Sales",$F:$F)</f>
        <v>5954967</v>
      </c>
      <c r="Q396" s="4">
        <f t="shared" si="82"/>
        <v>7532860</v>
      </c>
      <c r="R396" s="4">
        <f t="shared" si="83"/>
        <v>180</v>
      </c>
      <c r="S396" s="4">
        <f t="shared" si="84"/>
        <v>97</v>
      </c>
      <c r="T396" s="4">
        <f t="shared" si="85"/>
        <v>55350.020304568527</v>
      </c>
      <c r="U396" s="4">
        <f t="shared" si="86"/>
        <v>25843.824817518249</v>
      </c>
      <c r="V396" s="4">
        <f t="shared" si="87"/>
        <v>79673</v>
      </c>
      <c r="W396" s="4">
        <f t="shared" si="88"/>
        <v>20</v>
      </c>
      <c r="X396" s="4">
        <f t="shared" si="89"/>
        <v>42147</v>
      </c>
      <c r="Y396" t="e" cm="1" vm="2">
        <f t="array" aca="1" ref="Y396" ca="1">HLOOKUP(E396+E396:E1395,F396,0)</f>
        <v>#VALUE!</v>
      </c>
      <c r="Z396" s="4">
        <f t="shared" si="90"/>
        <v>42147</v>
      </c>
    </row>
    <row r="397" spans="1:26" x14ac:dyDescent="0.3">
      <c r="A397" s="4">
        <v>1</v>
      </c>
      <c r="B397" t="s">
        <v>411</v>
      </c>
      <c r="C397">
        <v>38</v>
      </c>
      <c r="D397" t="s">
        <v>15</v>
      </c>
      <c r="E397" t="s">
        <v>16</v>
      </c>
      <c r="F397">
        <v>46834</v>
      </c>
      <c r="G397" s="2">
        <v>43678</v>
      </c>
      <c r="H397">
        <v>10058</v>
      </c>
      <c r="I397" t="s">
        <v>13</v>
      </c>
      <c r="J397">
        <v>44</v>
      </c>
      <c r="K397" t="str">
        <f t="shared" si="78"/>
        <v>Below 50,000</v>
      </c>
      <c r="L397" s="4" t="str" cm="1">
        <f t="array" ref="L397">_xlfn.IFS(J397&gt;=50,"Excellent",AND(J397&gt;=40,J397&lt;=49),"good",AND(J397&gt;=30,J397&lt;=39),"Average",J397&lt;30,"Poor")</f>
        <v>good</v>
      </c>
      <c r="M397" s="4" t="str">
        <f t="shared" si="79"/>
        <v>False</v>
      </c>
      <c r="N397" s="4" t="str">
        <f t="shared" si="80"/>
        <v>False</v>
      </c>
      <c r="O397" s="4" t="str">
        <f t="shared" si="81"/>
        <v>Not From Marketing Department</v>
      </c>
      <c r="P397" s="4">
        <f>SUMIF(E397:$E$1001,"Sales",$F:$F)</f>
        <v>5846148</v>
      </c>
      <c r="Q397" s="4">
        <f t="shared" si="82"/>
        <v>7532860</v>
      </c>
      <c r="R397" s="4">
        <f t="shared" si="83"/>
        <v>180</v>
      </c>
      <c r="S397" s="4">
        <f t="shared" si="84"/>
        <v>97</v>
      </c>
      <c r="T397" s="4">
        <f t="shared" si="85"/>
        <v>55350.020304568527</v>
      </c>
      <c r="U397" s="4">
        <f t="shared" si="86"/>
        <v>25843.824817518249</v>
      </c>
      <c r="V397" s="4">
        <f t="shared" si="87"/>
        <v>79673</v>
      </c>
      <c r="W397" s="4">
        <f t="shared" si="88"/>
        <v>20</v>
      </c>
      <c r="X397" s="4">
        <f t="shared" si="89"/>
        <v>46834</v>
      </c>
      <c r="Y397" t="e" cm="1" vm="2">
        <f t="array" aca="1" ref="Y397" ca="1">HLOOKUP(E397+E397:E1396,F397,0)</f>
        <v>#VALUE!</v>
      </c>
      <c r="Z397" s="4">
        <f t="shared" si="90"/>
        <v>46834</v>
      </c>
    </row>
    <row r="398" spans="1:26" x14ac:dyDescent="0.3">
      <c r="A398" s="4">
        <v>1</v>
      </c>
      <c r="B398" t="s">
        <v>412</v>
      </c>
      <c r="C398">
        <v>38</v>
      </c>
      <c r="D398" t="s">
        <v>15</v>
      </c>
      <c r="E398" t="s">
        <v>27</v>
      </c>
      <c r="F398">
        <v>73173</v>
      </c>
      <c r="G398" s="2">
        <v>43679</v>
      </c>
      <c r="H398">
        <v>28317</v>
      </c>
      <c r="I398" t="s">
        <v>18</v>
      </c>
      <c r="J398">
        <v>45</v>
      </c>
      <c r="K398" t="str">
        <f t="shared" si="78"/>
        <v>Above 50,000</v>
      </c>
      <c r="L398" s="4" t="str" cm="1">
        <f t="array" ref="L398">_xlfn.IFS(J398&gt;=50,"Excellent",AND(J398&gt;=40,J398&lt;=49),"good",AND(J398&gt;=30,J398&lt;=39),"Average",J398&lt;30,"Poor")</f>
        <v>good</v>
      </c>
      <c r="M398" s="4" t="str">
        <f t="shared" si="79"/>
        <v>False</v>
      </c>
      <c r="N398" s="4" t="str">
        <f t="shared" si="80"/>
        <v>True</v>
      </c>
      <c r="O398" s="4" t="str">
        <f t="shared" si="81"/>
        <v>Not From Marketing Department</v>
      </c>
      <c r="P398" s="4">
        <f>SUMIF(E398:$E$1001,"Sales",$F:$F)</f>
        <v>5734328</v>
      </c>
      <c r="Q398" s="4">
        <f t="shared" si="82"/>
        <v>7532860</v>
      </c>
      <c r="R398" s="4">
        <f t="shared" si="83"/>
        <v>180</v>
      </c>
      <c r="S398" s="4">
        <f t="shared" si="84"/>
        <v>97</v>
      </c>
      <c r="T398" s="4">
        <f t="shared" si="85"/>
        <v>55350.020304568527</v>
      </c>
      <c r="U398" s="4">
        <f t="shared" si="86"/>
        <v>25843.824817518249</v>
      </c>
      <c r="V398" s="4">
        <f t="shared" si="87"/>
        <v>79673</v>
      </c>
      <c r="W398" s="4">
        <f t="shared" si="88"/>
        <v>20</v>
      </c>
      <c r="X398" s="4">
        <f t="shared" si="89"/>
        <v>73173</v>
      </c>
      <c r="Y398" t="e" cm="1" vm="2">
        <f t="array" aca="1" ref="Y398" ca="1">HLOOKUP(E398+E398:E1397,F398,0)</f>
        <v>#VALUE!</v>
      </c>
      <c r="Z398" s="4">
        <f t="shared" si="90"/>
        <v>73173</v>
      </c>
    </row>
    <row r="399" spans="1:26" x14ac:dyDescent="0.3">
      <c r="A399" s="4">
        <v>1</v>
      </c>
      <c r="B399" t="s">
        <v>413</v>
      </c>
      <c r="C399">
        <v>26</v>
      </c>
      <c r="D399" t="s">
        <v>11</v>
      </c>
      <c r="E399" t="s">
        <v>12</v>
      </c>
      <c r="F399">
        <v>46135</v>
      </c>
      <c r="G399" s="2">
        <v>43680</v>
      </c>
      <c r="H399">
        <v>35640</v>
      </c>
      <c r="I399" t="s">
        <v>20</v>
      </c>
      <c r="J399">
        <v>44</v>
      </c>
      <c r="K399" t="str">
        <f t="shared" si="78"/>
        <v>Below 50,000</v>
      </c>
      <c r="L399" s="4" t="str" cm="1">
        <f t="array" ref="L399">_xlfn.IFS(J399&gt;=50,"Excellent",AND(J399&gt;=40,J399&lt;=49),"good",AND(J399&gt;=30,J399&lt;=39),"Average",J399&lt;30,"Poor")</f>
        <v>good</v>
      </c>
      <c r="M399" s="4" t="str">
        <f t="shared" si="79"/>
        <v>False</v>
      </c>
      <c r="N399" s="4" t="str">
        <f t="shared" si="80"/>
        <v>False</v>
      </c>
      <c r="O399" s="4" t="str">
        <f t="shared" si="81"/>
        <v xml:space="preserve"> from Marketing Department</v>
      </c>
      <c r="P399" s="4">
        <f>SUMIF(E399:$E$1001,"Sales",$F:$F)</f>
        <v>6054142</v>
      </c>
      <c r="Q399" s="4">
        <f t="shared" si="82"/>
        <v>7532860</v>
      </c>
      <c r="R399" s="4">
        <f t="shared" si="83"/>
        <v>180</v>
      </c>
      <c r="S399" s="4">
        <f t="shared" si="84"/>
        <v>97</v>
      </c>
      <c r="T399" s="4">
        <f t="shared" si="85"/>
        <v>55350.020304568527</v>
      </c>
      <c r="U399" s="4">
        <f t="shared" si="86"/>
        <v>25843.824817518249</v>
      </c>
      <c r="V399" s="4">
        <f t="shared" si="87"/>
        <v>79673</v>
      </c>
      <c r="W399" s="4">
        <f t="shared" si="88"/>
        <v>20</v>
      </c>
      <c r="X399" s="4">
        <f t="shared" si="89"/>
        <v>46135</v>
      </c>
      <c r="Y399" t="e" cm="1" vm="2">
        <f t="array" aca="1" ref="Y399" ca="1">HLOOKUP(E399+E399:E1398,F399,0)</f>
        <v>#VALUE!</v>
      </c>
      <c r="Z399" s="4">
        <f t="shared" si="90"/>
        <v>46135</v>
      </c>
    </row>
    <row r="400" spans="1:26" x14ac:dyDescent="0.3">
      <c r="A400" s="4">
        <v>1</v>
      </c>
      <c r="B400" t="s">
        <v>414</v>
      </c>
      <c r="C400">
        <v>44</v>
      </c>
      <c r="D400" t="s">
        <v>11</v>
      </c>
      <c r="E400" t="s">
        <v>22</v>
      </c>
      <c r="F400">
        <v>41143</v>
      </c>
      <c r="G400" s="2">
        <v>43681</v>
      </c>
      <c r="H400">
        <v>26213</v>
      </c>
      <c r="I400" t="s">
        <v>18</v>
      </c>
      <c r="J400">
        <v>41</v>
      </c>
      <c r="K400" t="str">
        <f t="shared" si="78"/>
        <v>Below 50,000</v>
      </c>
      <c r="L400" s="4" t="str" cm="1">
        <f t="array" ref="L400">_xlfn.IFS(J400&gt;=50,"Excellent",AND(J400&gt;=40,J400&lt;=49),"good",AND(J400&gt;=30,J400&lt;=39),"Average",J400&lt;30,"Poor")</f>
        <v>good</v>
      </c>
      <c r="M400" s="4" t="str">
        <f t="shared" si="79"/>
        <v>False</v>
      </c>
      <c r="N400" s="4" t="str">
        <f t="shared" si="80"/>
        <v>False</v>
      </c>
      <c r="O400" s="4" t="str">
        <f t="shared" si="81"/>
        <v>Not From Marketing Department</v>
      </c>
      <c r="P400" s="4">
        <f>SUMIF(E400:$E$1001,"Sales",$F:$F)</f>
        <v>5852941</v>
      </c>
      <c r="Q400" s="4">
        <f t="shared" si="82"/>
        <v>7532860</v>
      </c>
      <c r="R400" s="4">
        <f t="shared" si="83"/>
        <v>180</v>
      </c>
      <c r="S400" s="4">
        <f t="shared" si="84"/>
        <v>97</v>
      </c>
      <c r="T400" s="4">
        <f t="shared" si="85"/>
        <v>55350.020304568527</v>
      </c>
      <c r="U400" s="4">
        <f t="shared" si="86"/>
        <v>25843.824817518249</v>
      </c>
      <c r="V400" s="4">
        <f t="shared" si="87"/>
        <v>79673</v>
      </c>
      <c r="W400" s="4">
        <f t="shared" si="88"/>
        <v>20</v>
      </c>
      <c r="X400" s="4">
        <f t="shared" si="89"/>
        <v>41143</v>
      </c>
      <c r="Y400" t="e" cm="1" vm="2">
        <f t="array" aca="1" ref="Y400" ca="1">HLOOKUP(E400+E400:E1399,F400,0)</f>
        <v>#VALUE!</v>
      </c>
      <c r="Z400" s="4">
        <f t="shared" si="90"/>
        <v>41143</v>
      </c>
    </row>
    <row r="401" spans="1:26" x14ac:dyDescent="0.3">
      <c r="A401" s="4">
        <v>1</v>
      </c>
      <c r="B401" t="s">
        <v>415</v>
      </c>
      <c r="C401">
        <v>56</v>
      </c>
      <c r="D401" t="s">
        <v>15</v>
      </c>
      <c r="E401" t="s">
        <v>27</v>
      </c>
      <c r="F401">
        <v>57419</v>
      </c>
      <c r="G401" s="2">
        <v>43682</v>
      </c>
      <c r="H401">
        <v>33457</v>
      </c>
      <c r="I401" t="s">
        <v>28</v>
      </c>
      <c r="J401">
        <v>28</v>
      </c>
      <c r="K401" t="str">
        <f t="shared" si="78"/>
        <v>Above 50,000</v>
      </c>
      <c r="L401" s="4" t="str" cm="1">
        <f t="array" ref="L401">_xlfn.IFS(J401&gt;=50,"Excellent",AND(J401&gt;=40,J401&lt;=49),"good",AND(J401&gt;=30,J401&lt;=39),"Average",J401&lt;30,"Poor")</f>
        <v>Poor</v>
      </c>
      <c r="M401" s="4" t="str">
        <f t="shared" si="79"/>
        <v>False</v>
      </c>
      <c r="N401" s="4" t="str">
        <f t="shared" si="80"/>
        <v>True</v>
      </c>
      <c r="O401" s="4" t="str">
        <f t="shared" si="81"/>
        <v>Not From Marketing Department</v>
      </c>
      <c r="P401" s="4">
        <f>SUMIF(E401:$E$1001,"Sales",$F:$F)</f>
        <v>5736757</v>
      </c>
      <c r="Q401" s="4">
        <f t="shared" si="82"/>
        <v>7532860</v>
      </c>
      <c r="R401" s="4">
        <f t="shared" si="83"/>
        <v>180</v>
      </c>
      <c r="S401" s="4">
        <f t="shared" si="84"/>
        <v>97</v>
      </c>
      <c r="T401" s="4">
        <f t="shared" si="85"/>
        <v>55350.020304568527</v>
      </c>
      <c r="U401" s="4">
        <f t="shared" si="86"/>
        <v>25843.824817518249</v>
      </c>
      <c r="V401" s="4">
        <f t="shared" si="87"/>
        <v>79673</v>
      </c>
      <c r="W401" s="4">
        <f t="shared" si="88"/>
        <v>20</v>
      </c>
      <c r="X401" s="4">
        <f t="shared" si="89"/>
        <v>57419</v>
      </c>
      <c r="Y401" t="e" cm="1" vm="2">
        <f t="array" aca="1" ref="Y401" ca="1">HLOOKUP(E401+E401:E1400,F401,0)</f>
        <v>#VALUE!</v>
      </c>
      <c r="Z401" s="4">
        <f t="shared" si="90"/>
        <v>57419</v>
      </c>
    </row>
    <row r="402" spans="1:26" x14ac:dyDescent="0.3">
      <c r="A402" s="4">
        <v>1</v>
      </c>
      <c r="B402" t="s">
        <v>416</v>
      </c>
      <c r="C402">
        <v>26</v>
      </c>
      <c r="D402" t="s">
        <v>15</v>
      </c>
      <c r="E402" t="s">
        <v>27</v>
      </c>
      <c r="F402">
        <v>39155</v>
      </c>
      <c r="G402" s="2">
        <v>43683</v>
      </c>
      <c r="H402">
        <v>18433</v>
      </c>
      <c r="I402" t="s">
        <v>28</v>
      </c>
      <c r="J402">
        <v>50</v>
      </c>
      <c r="K402" t="str">
        <f t="shared" si="78"/>
        <v>Below 50,000</v>
      </c>
      <c r="L402" s="4" t="str" cm="1">
        <f t="array" ref="L402">_xlfn.IFS(J402&gt;=50,"Excellent",AND(J402&gt;=40,J402&lt;=49),"good",AND(J402&gt;=30,J402&lt;=39),"Average",J402&lt;30,"Poor")</f>
        <v>Excellent</v>
      </c>
      <c r="M402" s="4" t="str">
        <f t="shared" si="79"/>
        <v>False</v>
      </c>
      <c r="N402" s="4" t="str">
        <f t="shared" si="80"/>
        <v>True</v>
      </c>
      <c r="O402" s="4" t="str">
        <f t="shared" si="81"/>
        <v>Not From Marketing Department</v>
      </c>
      <c r="P402" s="4">
        <f>SUMIF(E402:$E$1001,"Sales",$F:$F)</f>
        <v>5896779</v>
      </c>
      <c r="Q402" s="4">
        <f t="shared" si="82"/>
        <v>7532860</v>
      </c>
      <c r="R402" s="4">
        <f t="shared" si="83"/>
        <v>180</v>
      </c>
      <c r="S402" s="4">
        <f t="shared" si="84"/>
        <v>97</v>
      </c>
      <c r="T402" s="4">
        <f t="shared" si="85"/>
        <v>55350.020304568527</v>
      </c>
      <c r="U402" s="4">
        <f t="shared" si="86"/>
        <v>25843.824817518249</v>
      </c>
      <c r="V402" s="4">
        <f t="shared" si="87"/>
        <v>79673</v>
      </c>
      <c r="W402" s="4">
        <f t="shared" si="88"/>
        <v>20</v>
      </c>
      <c r="X402" s="4">
        <f t="shared" si="89"/>
        <v>39155</v>
      </c>
      <c r="Y402" t="e" cm="1" vm="2">
        <f t="array" aca="1" ref="Y402" ca="1">HLOOKUP(E402+E402:E1401,F402,0)</f>
        <v>#VALUE!</v>
      </c>
      <c r="Z402" s="4">
        <f t="shared" si="90"/>
        <v>39155</v>
      </c>
    </row>
    <row r="403" spans="1:26" x14ac:dyDescent="0.3">
      <c r="A403" s="4">
        <v>1</v>
      </c>
      <c r="B403" t="s">
        <v>417</v>
      </c>
      <c r="C403">
        <v>57</v>
      </c>
      <c r="D403" t="s">
        <v>11</v>
      </c>
      <c r="E403" t="s">
        <v>22</v>
      </c>
      <c r="F403">
        <v>79481</v>
      </c>
      <c r="G403" s="2">
        <v>43684</v>
      </c>
      <c r="H403">
        <v>25523</v>
      </c>
      <c r="I403" t="s">
        <v>20</v>
      </c>
      <c r="J403">
        <v>31</v>
      </c>
      <c r="K403" t="str">
        <f t="shared" si="78"/>
        <v>Above 50,000</v>
      </c>
      <c r="L403" s="4" t="str" cm="1">
        <f t="array" ref="L403">_xlfn.IFS(J403&gt;=50,"Excellent",AND(J403&gt;=40,J403&lt;=49),"good",AND(J403&gt;=30,J403&lt;=39),"Average",J403&lt;30,"Poor")</f>
        <v>Average</v>
      </c>
      <c r="M403" s="4" t="str">
        <f t="shared" si="79"/>
        <v>False</v>
      </c>
      <c r="N403" s="4" t="str">
        <f t="shared" si="80"/>
        <v>True</v>
      </c>
      <c r="O403" s="4" t="str">
        <f t="shared" si="81"/>
        <v>Not From Marketing Department</v>
      </c>
      <c r="P403" s="4">
        <f>SUMIF(E403:$E$1001,"Sales",$F:$F)</f>
        <v>6059843</v>
      </c>
      <c r="Q403" s="4">
        <f t="shared" si="82"/>
        <v>7532860</v>
      </c>
      <c r="R403" s="4">
        <f t="shared" si="83"/>
        <v>180</v>
      </c>
      <c r="S403" s="4">
        <f t="shared" si="84"/>
        <v>97</v>
      </c>
      <c r="T403" s="4">
        <f t="shared" si="85"/>
        <v>55350.020304568527</v>
      </c>
      <c r="U403" s="4">
        <f t="shared" si="86"/>
        <v>25843.824817518249</v>
      </c>
      <c r="V403" s="4">
        <f t="shared" si="87"/>
        <v>79673</v>
      </c>
      <c r="W403" s="4">
        <f t="shared" si="88"/>
        <v>20</v>
      </c>
      <c r="X403" s="4">
        <f t="shared" si="89"/>
        <v>79481</v>
      </c>
      <c r="Y403" t="e" cm="1" vm="2">
        <f t="array" aca="1" ref="Y403" ca="1">HLOOKUP(E403+E403:E1402,F403,0)</f>
        <v>#VALUE!</v>
      </c>
      <c r="Z403" s="4">
        <f t="shared" si="90"/>
        <v>79481</v>
      </c>
    </row>
    <row r="404" spans="1:26" x14ac:dyDescent="0.3">
      <c r="A404" s="4">
        <v>1</v>
      </c>
      <c r="B404" t="s">
        <v>418</v>
      </c>
      <c r="C404">
        <v>41</v>
      </c>
      <c r="D404" t="s">
        <v>15</v>
      </c>
      <c r="E404" t="s">
        <v>16</v>
      </c>
      <c r="F404">
        <v>31392</v>
      </c>
      <c r="G404" s="2">
        <v>43685</v>
      </c>
      <c r="H404">
        <v>14745</v>
      </c>
      <c r="I404" t="s">
        <v>28</v>
      </c>
      <c r="J404">
        <v>52</v>
      </c>
      <c r="K404" t="str">
        <f t="shared" si="78"/>
        <v>Below 50,000</v>
      </c>
      <c r="L404" s="4" t="str" cm="1">
        <f t="array" ref="L404">_xlfn.IFS(J404&gt;=50,"Excellent",AND(J404&gt;=40,J404&lt;=49),"good",AND(J404&gt;=30,J404&lt;=39),"Average",J404&lt;30,"Poor")</f>
        <v>Excellent</v>
      </c>
      <c r="M404" s="4" t="str">
        <f t="shared" si="79"/>
        <v>False</v>
      </c>
      <c r="N404" s="4" t="str">
        <f t="shared" si="80"/>
        <v>False</v>
      </c>
      <c r="O404" s="4" t="str">
        <f t="shared" si="81"/>
        <v>Not From Marketing Department</v>
      </c>
      <c r="P404" s="4">
        <f>SUMIF(E404:$E$1001,"Sales",$F:$F)</f>
        <v>5568183</v>
      </c>
      <c r="Q404" s="4">
        <f t="shared" si="82"/>
        <v>7532860</v>
      </c>
      <c r="R404" s="4">
        <f t="shared" si="83"/>
        <v>180</v>
      </c>
      <c r="S404" s="4">
        <f t="shared" si="84"/>
        <v>97</v>
      </c>
      <c r="T404" s="4">
        <f t="shared" si="85"/>
        <v>55350.020304568527</v>
      </c>
      <c r="U404" s="4">
        <f t="shared" si="86"/>
        <v>25843.824817518249</v>
      </c>
      <c r="V404" s="4">
        <f t="shared" si="87"/>
        <v>79673</v>
      </c>
      <c r="W404" s="4">
        <f t="shared" si="88"/>
        <v>20</v>
      </c>
      <c r="X404" s="4">
        <f t="shared" si="89"/>
        <v>31392</v>
      </c>
      <c r="Y404" t="e" cm="1" vm="2">
        <f t="array" aca="1" ref="Y404" ca="1">HLOOKUP(E404+E404:E1403,F404,0)</f>
        <v>#VALUE!</v>
      </c>
      <c r="Z404" s="4">
        <f t="shared" si="90"/>
        <v>31392</v>
      </c>
    </row>
    <row r="405" spans="1:26" x14ac:dyDescent="0.3">
      <c r="A405" s="4">
        <v>1</v>
      </c>
      <c r="B405" t="s">
        <v>419</v>
      </c>
      <c r="C405">
        <v>44</v>
      </c>
      <c r="D405" t="s">
        <v>15</v>
      </c>
      <c r="E405" t="s">
        <v>12</v>
      </c>
      <c r="F405">
        <v>64763</v>
      </c>
      <c r="G405" s="2">
        <v>43686</v>
      </c>
      <c r="H405">
        <v>28317</v>
      </c>
      <c r="I405" t="s">
        <v>28</v>
      </c>
      <c r="J405">
        <v>59</v>
      </c>
      <c r="K405" t="str">
        <f t="shared" si="78"/>
        <v>Above 50,000</v>
      </c>
      <c r="L405" s="4" t="str" cm="1">
        <f t="array" ref="L405">_xlfn.IFS(J405&gt;=50,"Excellent",AND(J405&gt;=40,J405&lt;=49),"good",AND(J405&gt;=30,J405&lt;=39),"Average",J405&lt;30,"Poor")</f>
        <v>Excellent</v>
      </c>
      <c r="M405" s="4" t="str">
        <f t="shared" si="79"/>
        <v>False</v>
      </c>
      <c r="N405" s="4" t="str">
        <f t="shared" si="80"/>
        <v>True</v>
      </c>
      <c r="O405" s="4" t="str">
        <f t="shared" si="81"/>
        <v xml:space="preserve"> from Marketing Department</v>
      </c>
      <c r="P405" s="4">
        <f>SUMIF(E405:$E$1001,"Sales",$F:$F)</f>
        <v>5935543</v>
      </c>
      <c r="Q405" s="4">
        <f t="shared" si="82"/>
        <v>7532860</v>
      </c>
      <c r="R405" s="4">
        <f t="shared" si="83"/>
        <v>180</v>
      </c>
      <c r="S405" s="4">
        <f t="shared" si="84"/>
        <v>97</v>
      </c>
      <c r="T405" s="4">
        <f t="shared" si="85"/>
        <v>55350.020304568527</v>
      </c>
      <c r="U405" s="4">
        <f t="shared" si="86"/>
        <v>25843.824817518249</v>
      </c>
      <c r="V405" s="4">
        <f t="shared" si="87"/>
        <v>79673</v>
      </c>
      <c r="W405" s="4">
        <f t="shared" si="88"/>
        <v>20</v>
      </c>
      <c r="X405" s="4">
        <f t="shared" si="89"/>
        <v>64763</v>
      </c>
      <c r="Y405" t="e" cm="1" vm="2">
        <f t="array" aca="1" ref="Y405" ca="1">HLOOKUP(E405+E405:E1404,F405,0)</f>
        <v>#VALUE!</v>
      </c>
      <c r="Z405" s="4">
        <f t="shared" si="90"/>
        <v>64763</v>
      </c>
    </row>
    <row r="406" spans="1:26" x14ac:dyDescent="0.3">
      <c r="A406" s="4">
        <v>1</v>
      </c>
      <c r="B406" t="s">
        <v>420</v>
      </c>
      <c r="C406">
        <v>39</v>
      </c>
      <c r="D406" t="s">
        <v>15</v>
      </c>
      <c r="E406" t="s">
        <v>12</v>
      </c>
      <c r="F406">
        <v>61157</v>
      </c>
      <c r="G406" s="2">
        <v>43687</v>
      </c>
      <c r="H406">
        <v>17047</v>
      </c>
      <c r="I406" t="s">
        <v>20</v>
      </c>
      <c r="J406">
        <v>36</v>
      </c>
      <c r="K406" t="str">
        <f t="shared" si="78"/>
        <v>Above 50,000</v>
      </c>
      <c r="L406" s="4" t="str" cm="1">
        <f t="array" ref="L406">_xlfn.IFS(J406&gt;=50,"Excellent",AND(J406&gt;=40,J406&lt;=49),"good",AND(J406&gt;=30,J406&lt;=39),"Average",J406&lt;30,"Poor")</f>
        <v>Average</v>
      </c>
      <c r="M406" s="4" t="str">
        <f t="shared" si="79"/>
        <v>False</v>
      </c>
      <c r="N406" s="4" t="str">
        <f t="shared" si="80"/>
        <v>True</v>
      </c>
      <c r="O406" s="4" t="str">
        <f t="shared" si="81"/>
        <v xml:space="preserve"> from Marketing Department</v>
      </c>
      <c r="P406" s="4">
        <f>SUMIF(E406:$E$1001,"Sales",$F:$F)</f>
        <v>5583361</v>
      </c>
      <c r="Q406" s="4">
        <f t="shared" si="82"/>
        <v>7532860</v>
      </c>
      <c r="R406" s="4">
        <f t="shared" si="83"/>
        <v>180</v>
      </c>
      <c r="S406" s="4">
        <f t="shared" si="84"/>
        <v>97</v>
      </c>
      <c r="T406" s="4">
        <f t="shared" si="85"/>
        <v>55350.020304568527</v>
      </c>
      <c r="U406" s="4">
        <f t="shared" si="86"/>
        <v>25843.824817518249</v>
      </c>
      <c r="V406" s="4">
        <f t="shared" si="87"/>
        <v>79673</v>
      </c>
      <c r="W406" s="4">
        <f t="shared" si="88"/>
        <v>20</v>
      </c>
      <c r="X406" s="4">
        <f t="shared" si="89"/>
        <v>61157</v>
      </c>
      <c r="Y406" t="e" cm="1" vm="2">
        <f t="array" aca="1" ref="Y406" ca="1">HLOOKUP(E406+E406:E1405,F406,0)</f>
        <v>#VALUE!</v>
      </c>
      <c r="Z406" s="4">
        <f t="shared" si="90"/>
        <v>61157</v>
      </c>
    </row>
    <row r="407" spans="1:26" x14ac:dyDescent="0.3">
      <c r="A407" s="4">
        <v>1</v>
      </c>
      <c r="B407" t="s">
        <v>421</v>
      </c>
      <c r="C407">
        <v>51</v>
      </c>
      <c r="D407" t="s">
        <v>11</v>
      </c>
      <c r="E407" t="s">
        <v>7</v>
      </c>
      <c r="F407">
        <v>49443</v>
      </c>
      <c r="G407" s="2">
        <v>43688</v>
      </c>
      <c r="H407">
        <v>10926</v>
      </c>
      <c r="I407" t="s">
        <v>13</v>
      </c>
      <c r="J407">
        <v>31</v>
      </c>
      <c r="K407" t="str">
        <f t="shared" si="78"/>
        <v>Below 50,000</v>
      </c>
      <c r="L407" s="4" t="str" cm="1">
        <f t="array" ref="L407">_xlfn.IFS(J407&gt;=50,"Excellent",AND(J407&gt;=40,J407&lt;=49),"good",AND(J407&gt;=30,J407&lt;=39),"Average",J407&lt;30,"Poor")</f>
        <v>Average</v>
      </c>
      <c r="M407" s="4" t="str">
        <f t="shared" si="79"/>
        <v>False</v>
      </c>
      <c r="N407" s="4" t="str">
        <f t="shared" si="80"/>
        <v>False</v>
      </c>
      <c r="O407" s="4" t="str">
        <f t="shared" si="81"/>
        <v>Not From Marketing Department</v>
      </c>
      <c r="P407" s="4">
        <f>SUMIF(E407:$E$1001,"Sales",$F:$F)</f>
        <v>5813928</v>
      </c>
      <c r="Q407" s="4">
        <f t="shared" si="82"/>
        <v>7532860</v>
      </c>
      <c r="R407" s="4">
        <f t="shared" si="83"/>
        <v>180</v>
      </c>
      <c r="S407" s="4">
        <f t="shared" si="84"/>
        <v>97</v>
      </c>
      <c r="T407" s="4">
        <f t="shared" si="85"/>
        <v>55350.020304568527</v>
      </c>
      <c r="U407" s="4">
        <f t="shared" si="86"/>
        <v>25843.824817518249</v>
      </c>
      <c r="V407" s="4">
        <f t="shared" si="87"/>
        <v>79673</v>
      </c>
      <c r="W407" s="4">
        <f t="shared" si="88"/>
        <v>20</v>
      </c>
      <c r="X407" s="4">
        <f t="shared" si="89"/>
        <v>49443</v>
      </c>
      <c r="Y407" t="e" cm="1" vm="2">
        <f t="array" aca="1" ref="Y407" ca="1">HLOOKUP(E407+E407:E1406,F407,0)</f>
        <v>#VALUE!</v>
      </c>
      <c r="Z407" s="4">
        <f t="shared" si="90"/>
        <v>49443</v>
      </c>
    </row>
    <row r="408" spans="1:26" x14ac:dyDescent="0.3">
      <c r="A408" s="4">
        <v>1</v>
      </c>
      <c r="B408" t="s">
        <v>422</v>
      </c>
      <c r="C408">
        <v>58</v>
      </c>
      <c r="D408" t="s">
        <v>11</v>
      </c>
      <c r="E408" t="s">
        <v>12</v>
      </c>
      <c r="F408">
        <v>68480</v>
      </c>
      <c r="G408" s="2">
        <v>43689</v>
      </c>
      <c r="H408">
        <v>38833</v>
      </c>
      <c r="I408" t="s">
        <v>18</v>
      </c>
      <c r="J408">
        <v>43</v>
      </c>
      <c r="K408" t="str">
        <f t="shared" si="78"/>
        <v>Above 50,000</v>
      </c>
      <c r="L408" s="4" t="str" cm="1">
        <f t="array" ref="L408">_xlfn.IFS(J408&gt;=50,"Excellent",AND(J408&gt;=40,J408&lt;=49),"good",AND(J408&gt;=30,J408&lt;=39),"Average",J408&lt;30,"Poor")</f>
        <v>good</v>
      </c>
      <c r="M408" s="4" t="str">
        <f t="shared" si="79"/>
        <v>False</v>
      </c>
      <c r="N408" s="4" t="str">
        <f t="shared" si="80"/>
        <v>True</v>
      </c>
      <c r="O408" s="4" t="str">
        <f t="shared" si="81"/>
        <v xml:space="preserve"> from Marketing Department</v>
      </c>
      <c r="P408" s="4">
        <f>SUMIF(E408:$E$1001,"Sales",$F:$F)</f>
        <v>5706922</v>
      </c>
      <c r="Q408" s="4">
        <f t="shared" si="82"/>
        <v>7532860</v>
      </c>
      <c r="R408" s="4">
        <f t="shared" si="83"/>
        <v>180</v>
      </c>
      <c r="S408" s="4">
        <f t="shared" si="84"/>
        <v>97</v>
      </c>
      <c r="T408" s="4">
        <f t="shared" si="85"/>
        <v>55350.020304568527</v>
      </c>
      <c r="U408" s="4">
        <f t="shared" si="86"/>
        <v>25843.824817518249</v>
      </c>
      <c r="V408" s="4">
        <f t="shared" si="87"/>
        <v>79673</v>
      </c>
      <c r="W408" s="4">
        <f t="shared" si="88"/>
        <v>20</v>
      </c>
      <c r="X408" s="4">
        <f t="shared" si="89"/>
        <v>68480</v>
      </c>
      <c r="Y408" t="e" cm="1" vm="2">
        <f t="array" aca="1" ref="Y408" ca="1">HLOOKUP(E408+E408:E1407,F408,0)</f>
        <v>#VALUE!</v>
      </c>
      <c r="Z408" s="4">
        <f t="shared" si="90"/>
        <v>68480</v>
      </c>
    </row>
    <row r="409" spans="1:26" x14ac:dyDescent="0.3">
      <c r="A409" s="4">
        <v>1</v>
      </c>
      <c r="B409" t="s">
        <v>423</v>
      </c>
      <c r="C409">
        <v>48</v>
      </c>
      <c r="D409" t="s">
        <v>15</v>
      </c>
      <c r="E409" t="s">
        <v>7</v>
      </c>
      <c r="F409">
        <v>54087</v>
      </c>
      <c r="G409" s="2">
        <v>43690</v>
      </c>
      <c r="H409">
        <v>36531</v>
      </c>
      <c r="I409" t="s">
        <v>13</v>
      </c>
      <c r="J409">
        <v>48</v>
      </c>
      <c r="K409" t="str">
        <f t="shared" si="78"/>
        <v>Above 50,000</v>
      </c>
      <c r="L409" s="4" t="str" cm="1">
        <f t="array" ref="L409">_xlfn.IFS(J409&gt;=50,"Excellent",AND(J409&gt;=40,J409&lt;=49),"good",AND(J409&gt;=30,J409&lt;=39),"Average",J409&lt;30,"Poor")</f>
        <v>good</v>
      </c>
      <c r="M409" s="4" t="str">
        <f t="shared" si="79"/>
        <v>True</v>
      </c>
      <c r="N409" s="4" t="str">
        <f t="shared" si="80"/>
        <v>False</v>
      </c>
      <c r="O409" s="4" t="str">
        <f t="shared" si="81"/>
        <v>Not From Marketing Department</v>
      </c>
      <c r="P409" s="4">
        <f>SUMIF(E409:$E$1001,"Sales",$F:$F)</f>
        <v>5711790</v>
      </c>
      <c r="Q409" s="4">
        <f t="shared" si="82"/>
        <v>7532860</v>
      </c>
      <c r="R409" s="4">
        <f t="shared" si="83"/>
        <v>180</v>
      </c>
      <c r="S409" s="4">
        <f t="shared" si="84"/>
        <v>97</v>
      </c>
      <c r="T409" s="4">
        <f t="shared" si="85"/>
        <v>55350.020304568527</v>
      </c>
      <c r="U409" s="4">
        <f t="shared" si="86"/>
        <v>25843.824817518249</v>
      </c>
      <c r="V409" s="4">
        <f t="shared" si="87"/>
        <v>79673</v>
      </c>
      <c r="W409" s="4">
        <f t="shared" si="88"/>
        <v>20</v>
      </c>
      <c r="X409" s="4">
        <f t="shared" si="89"/>
        <v>54087</v>
      </c>
      <c r="Y409" t="e" cm="1" vm="2">
        <f t="array" aca="1" ref="Y409" ca="1">HLOOKUP(E409+E409:E1408,F409,0)</f>
        <v>#VALUE!</v>
      </c>
      <c r="Z409" s="4">
        <f t="shared" si="90"/>
        <v>54087</v>
      </c>
    </row>
    <row r="410" spans="1:26" x14ac:dyDescent="0.3">
      <c r="A410" s="4">
        <v>1</v>
      </c>
      <c r="B410" t="s">
        <v>424</v>
      </c>
      <c r="C410">
        <v>55</v>
      </c>
      <c r="D410" t="s">
        <v>15</v>
      </c>
      <c r="E410" t="s">
        <v>7</v>
      </c>
      <c r="F410">
        <v>37145</v>
      </c>
      <c r="G410" s="2">
        <v>43691</v>
      </c>
      <c r="H410">
        <v>20584</v>
      </c>
      <c r="I410" t="s">
        <v>18</v>
      </c>
      <c r="J410">
        <v>58</v>
      </c>
      <c r="K410" t="str">
        <f t="shared" si="78"/>
        <v>Below 50,000</v>
      </c>
      <c r="L410" s="4" t="str" cm="1">
        <f t="array" ref="L410">_xlfn.IFS(J410&gt;=50,"Excellent",AND(J410&gt;=40,J410&lt;=49),"good",AND(J410&gt;=30,J410&lt;=39),"Average",J410&lt;30,"Poor")</f>
        <v>Excellent</v>
      </c>
      <c r="M410" s="4" t="str">
        <f t="shared" si="79"/>
        <v>False</v>
      </c>
      <c r="N410" s="4" t="str">
        <f t="shared" si="80"/>
        <v>False</v>
      </c>
      <c r="O410" s="4" t="str">
        <f t="shared" si="81"/>
        <v>Not From Marketing Department</v>
      </c>
      <c r="P410" s="4">
        <f>SUMIF(E410:$E$1001,"Sales",$F:$F)</f>
        <v>5622382</v>
      </c>
      <c r="Q410" s="4">
        <f t="shared" si="82"/>
        <v>7532860</v>
      </c>
      <c r="R410" s="4">
        <f t="shared" si="83"/>
        <v>180</v>
      </c>
      <c r="S410" s="4">
        <f t="shared" si="84"/>
        <v>97</v>
      </c>
      <c r="T410" s="4">
        <f t="shared" si="85"/>
        <v>55350.020304568527</v>
      </c>
      <c r="U410" s="4">
        <f t="shared" si="86"/>
        <v>25843.824817518249</v>
      </c>
      <c r="V410" s="4">
        <f t="shared" si="87"/>
        <v>79673</v>
      </c>
      <c r="W410" s="4">
        <f t="shared" si="88"/>
        <v>20</v>
      </c>
      <c r="X410" s="4">
        <f t="shared" si="89"/>
        <v>37145</v>
      </c>
      <c r="Y410" t="e" cm="1" vm="2">
        <f t="array" aca="1" ref="Y410" ca="1">HLOOKUP(E410+E410:E1409,F410,0)</f>
        <v>#VALUE!</v>
      </c>
      <c r="Z410" s="4">
        <f t="shared" si="90"/>
        <v>37145</v>
      </c>
    </row>
    <row r="411" spans="1:26" x14ac:dyDescent="0.3">
      <c r="A411" s="4">
        <v>1</v>
      </c>
      <c r="B411" t="s">
        <v>425</v>
      </c>
      <c r="C411">
        <v>58</v>
      </c>
      <c r="D411" t="s">
        <v>15</v>
      </c>
      <c r="E411" t="s">
        <v>12</v>
      </c>
      <c r="F411">
        <v>64477</v>
      </c>
      <c r="G411" s="2">
        <v>43692</v>
      </c>
      <c r="H411">
        <v>23316</v>
      </c>
      <c r="I411" t="s">
        <v>13</v>
      </c>
      <c r="J411">
        <v>34</v>
      </c>
      <c r="K411" t="str">
        <f t="shared" si="78"/>
        <v>Above 50,000</v>
      </c>
      <c r="L411" s="4" t="str" cm="1">
        <f t="array" ref="L411">_xlfn.IFS(J411&gt;=50,"Excellent",AND(J411&gt;=40,J411&lt;=49),"good",AND(J411&gt;=30,J411&lt;=39),"Average",J411&lt;30,"Poor")</f>
        <v>Average</v>
      </c>
      <c r="M411" s="4" t="str">
        <f t="shared" si="79"/>
        <v>True</v>
      </c>
      <c r="N411" s="4" t="str">
        <f t="shared" si="80"/>
        <v>True</v>
      </c>
      <c r="O411" s="4" t="str">
        <f t="shared" si="81"/>
        <v xml:space="preserve"> from Marketing Department</v>
      </c>
      <c r="P411" s="4">
        <f>SUMIF(E411:$E$1001,"Sales",$F:$F)</f>
        <v>5684999</v>
      </c>
      <c r="Q411" s="4">
        <f t="shared" si="82"/>
        <v>7532860</v>
      </c>
      <c r="R411" s="4">
        <f t="shared" si="83"/>
        <v>180</v>
      </c>
      <c r="S411" s="4">
        <f t="shared" si="84"/>
        <v>97</v>
      </c>
      <c r="T411" s="4">
        <f t="shared" si="85"/>
        <v>55350.020304568527</v>
      </c>
      <c r="U411" s="4">
        <f t="shared" si="86"/>
        <v>25843.824817518249</v>
      </c>
      <c r="V411" s="4">
        <f t="shared" si="87"/>
        <v>79673</v>
      </c>
      <c r="W411" s="4">
        <f t="shared" si="88"/>
        <v>20</v>
      </c>
      <c r="X411" s="4">
        <f t="shared" si="89"/>
        <v>64477</v>
      </c>
      <c r="Y411" t="e" cm="1" vm="2">
        <f t="array" aca="1" ref="Y411" ca="1">HLOOKUP(E411+E411:E1410,F411,0)</f>
        <v>#VALUE!</v>
      </c>
      <c r="Z411" s="4">
        <f t="shared" si="90"/>
        <v>64477</v>
      </c>
    </row>
    <row r="412" spans="1:26" x14ac:dyDescent="0.3">
      <c r="A412" s="4">
        <v>1</v>
      </c>
      <c r="B412" t="s">
        <v>426</v>
      </c>
      <c r="C412">
        <v>30</v>
      </c>
      <c r="D412" t="s">
        <v>15</v>
      </c>
      <c r="E412" t="s">
        <v>22</v>
      </c>
      <c r="F412">
        <v>42008</v>
      </c>
      <c r="G412" s="2">
        <v>43693</v>
      </c>
      <c r="H412">
        <v>38605</v>
      </c>
      <c r="I412" t="s">
        <v>18</v>
      </c>
      <c r="J412">
        <v>39</v>
      </c>
      <c r="K412" t="str">
        <f t="shared" si="78"/>
        <v>Below 50,000</v>
      </c>
      <c r="L412" s="4" t="str" cm="1">
        <f t="array" ref="L412">_xlfn.IFS(J412&gt;=50,"Excellent",AND(J412&gt;=40,J412&lt;=49),"good",AND(J412&gt;=30,J412&lt;=39),"Average",J412&lt;30,"Poor")</f>
        <v>Average</v>
      </c>
      <c r="M412" s="4" t="str">
        <f t="shared" si="79"/>
        <v>False</v>
      </c>
      <c r="N412" s="4" t="str">
        <f t="shared" si="80"/>
        <v>False</v>
      </c>
      <c r="O412" s="4" t="str">
        <f t="shared" si="81"/>
        <v>Not From Marketing Department</v>
      </c>
      <c r="P412" s="4">
        <f>SUMIF(E412:$E$1001,"Sales",$F:$F)</f>
        <v>5855328</v>
      </c>
      <c r="Q412" s="4">
        <f t="shared" si="82"/>
        <v>7532860</v>
      </c>
      <c r="R412" s="4">
        <f t="shared" si="83"/>
        <v>180</v>
      </c>
      <c r="S412" s="4">
        <f t="shared" si="84"/>
        <v>97</v>
      </c>
      <c r="T412" s="4">
        <f t="shared" si="85"/>
        <v>55350.020304568527</v>
      </c>
      <c r="U412" s="4">
        <f t="shared" si="86"/>
        <v>25843.824817518249</v>
      </c>
      <c r="V412" s="4">
        <f t="shared" si="87"/>
        <v>79673</v>
      </c>
      <c r="W412" s="4">
        <f t="shared" si="88"/>
        <v>20</v>
      </c>
      <c r="X412" s="4">
        <f t="shared" si="89"/>
        <v>42008</v>
      </c>
      <c r="Y412" t="e" cm="1" vm="2">
        <f t="array" aca="1" ref="Y412" ca="1">HLOOKUP(E412+E412:E1411,F412,0)</f>
        <v>#VALUE!</v>
      </c>
      <c r="Z412" s="4">
        <f t="shared" si="90"/>
        <v>42008</v>
      </c>
    </row>
    <row r="413" spans="1:26" x14ac:dyDescent="0.3">
      <c r="A413" s="4">
        <v>1</v>
      </c>
      <c r="B413" t="s">
        <v>427</v>
      </c>
      <c r="C413">
        <v>24</v>
      </c>
      <c r="D413" t="s">
        <v>15</v>
      </c>
      <c r="E413" t="s">
        <v>27</v>
      </c>
      <c r="F413">
        <v>47359</v>
      </c>
      <c r="G413" s="2">
        <v>43694</v>
      </c>
      <c r="H413">
        <v>32872</v>
      </c>
      <c r="I413" t="s">
        <v>13</v>
      </c>
      <c r="J413">
        <v>29</v>
      </c>
      <c r="K413" t="str">
        <f t="shared" si="78"/>
        <v>Below 50,000</v>
      </c>
      <c r="L413" s="4" t="str" cm="1">
        <f t="array" ref="L413">_xlfn.IFS(J413&gt;=50,"Excellent",AND(J413&gt;=40,J413&lt;=49),"good",AND(J413&gt;=30,J413&lt;=39),"Average",J413&lt;30,"Poor")</f>
        <v>Poor</v>
      </c>
      <c r="M413" s="4" t="str">
        <f t="shared" si="79"/>
        <v>True</v>
      </c>
      <c r="N413" s="4" t="str">
        <f t="shared" si="80"/>
        <v>True</v>
      </c>
      <c r="O413" s="4" t="str">
        <f t="shared" si="81"/>
        <v>Not From Marketing Department</v>
      </c>
      <c r="P413" s="4">
        <f>SUMIF(E413:$E$1001,"Sales",$F:$F)</f>
        <v>5728096</v>
      </c>
      <c r="Q413" s="4">
        <f t="shared" si="82"/>
        <v>7532860</v>
      </c>
      <c r="R413" s="4">
        <f t="shared" si="83"/>
        <v>180</v>
      </c>
      <c r="S413" s="4">
        <f t="shared" si="84"/>
        <v>97</v>
      </c>
      <c r="T413" s="4">
        <f t="shared" si="85"/>
        <v>55350.020304568527</v>
      </c>
      <c r="U413" s="4">
        <f t="shared" si="86"/>
        <v>25843.824817518249</v>
      </c>
      <c r="V413" s="4">
        <f t="shared" si="87"/>
        <v>79673</v>
      </c>
      <c r="W413" s="4">
        <f t="shared" si="88"/>
        <v>20</v>
      </c>
      <c r="X413" s="4">
        <f t="shared" si="89"/>
        <v>47359</v>
      </c>
      <c r="Y413" t="e" cm="1" vm="2">
        <f t="array" aca="1" ref="Y413" ca="1">HLOOKUP(E413+E413:E1412,F413,0)</f>
        <v>#VALUE!</v>
      </c>
      <c r="Z413" s="4">
        <f t="shared" si="90"/>
        <v>47359</v>
      </c>
    </row>
    <row r="414" spans="1:26" x14ac:dyDescent="0.3">
      <c r="A414" s="4">
        <v>1</v>
      </c>
      <c r="B414" t="s">
        <v>428</v>
      </c>
      <c r="C414">
        <v>57</v>
      </c>
      <c r="D414" t="s">
        <v>11</v>
      </c>
      <c r="E414" t="s">
        <v>16</v>
      </c>
      <c r="F414">
        <v>61444</v>
      </c>
      <c r="G414" s="2">
        <v>43695</v>
      </c>
      <c r="H414">
        <v>31143</v>
      </c>
      <c r="I414" t="s">
        <v>20</v>
      </c>
      <c r="J414">
        <v>44</v>
      </c>
      <c r="K414" t="str">
        <f t="shared" si="78"/>
        <v>Above 50,000</v>
      </c>
      <c r="L414" s="4" t="str" cm="1">
        <f t="array" ref="L414">_xlfn.IFS(J414&gt;=50,"Excellent",AND(J414&gt;=40,J414&lt;=49),"good",AND(J414&gt;=30,J414&lt;=39),"Average",J414&lt;30,"Poor")</f>
        <v>good</v>
      </c>
      <c r="M414" s="4" t="str">
        <f t="shared" si="79"/>
        <v>False</v>
      </c>
      <c r="N414" s="4" t="str">
        <f t="shared" si="80"/>
        <v>True</v>
      </c>
      <c r="O414" s="4" t="str">
        <f t="shared" si="81"/>
        <v>Not From Marketing Department</v>
      </c>
      <c r="P414" s="4">
        <f>SUMIF(E414:$E$1001,"Sales",$F:$F)</f>
        <v>5484512</v>
      </c>
      <c r="Q414" s="4">
        <f t="shared" si="82"/>
        <v>7532860</v>
      </c>
      <c r="R414" s="4">
        <f t="shared" si="83"/>
        <v>180</v>
      </c>
      <c r="S414" s="4">
        <f t="shared" si="84"/>
        <v>97</v>
      </c>
      <c r="T414" s="4">
        <f t="shared" si="85"/>
        <v>55350.020304568527</v>
      </c>
      <c r="U414" s="4">
        <f t="shared" si="86"/>
        <v>25843.824817518249</v>
      </c>
      <c r="V414" s="4">
        <f t="shared" si="87"/>
        <v>79673</v>
      </c>
      <c r="W414" s="4">
        <f t="shared" si="88"/>
        <v>20</v>
      </c>
      <c r="X414" s="4">
        <f t="shared" si="89"/>
        <v>61444</v>
      </c>
      <c r="Y414" t="e" cm="1" vm="2">
        <f t="array" aca="1" ref="Y414" ca="1">HLOOKUP(E414+E414:E1413,F414,0)</f>
        <v>#VALUE!</v>
      </c>
      <c r="Z414" s="4">
        <f t="shared" si="90"/>
        <v>61444</v>
      </c>
    </row>
    <row r="415" spans="1:26" x14ac:dyDescent="0.3">
      <c r="A415" s="4">
        <v>1</v>
      </c>
      <c r="B415" t="s">
        <v>429</v>
      </c>
      <c r="C415">
        <v>58</v>
      </c>
      <c r="D415" t="s">
        <v>11</v>
      </c>
      <c r="E415" t="s">
        <v>12</v>
      </c>
      <c r="F415">
        <v>71896</v>
      </c>
      <c r="G415" s="2">
        <v>43696</v>
      </c>
      <c r="H415">
        <v>30171</v>
      </c>
      <c r="I415" t="s">
        <v>28</v>
      </c>
      <c r="J415">
        <v>36</v>
      </c>
      <c r="K415" t="str">
        <f t="shared" si="78"/>
        <v>Above 50,000</v>
      </c>
      <c r="L415" s="4" t="str" cm="1">
        <f t="array" ref="L415">_xlfn.IFS(J415&gt;=50,"Excellent",AND(J415&gt;=40,J415&lt;=49),"good",AND(J415&gt;=30,J415&lt;=39),"Average",J415&lt;30,"Poor")</f>
        <v>Average</v>
      </c>
      <c r="M415" s="4" t="str">
        <f t="shared" si="79"/>
        <v>False</v>
      </c>
      <c r="N415" s="4" t="str">
        <f t="shared" si="80"/>
        <v>True</v>
      </c>
      <c r="O415" s="4" t="str">
        <f t="shared" si="81"/>
        <v xml:space="preserve"> from Marketing Department</v>
      </c>
      <c r="P415" s="4">
        <f>SUMIF(E415:$E$1001,"Sales",$F:$F)</f>
        <v>6026871</v>
      </c>
      <c r="Q415" s="4">
        <f t="shared" si="82"/>
        <v>7532860</v>
      </c>
      <c r="R415" s="4">
        <f t="shared" si="83"/>
        <v>180</v>
      </c>
      <c r="S415" s="4">
        <f t="shared" si="84"/>
        <v>97</v>
      </c>
      <c r="T415" s="4">
        <f t="shared" si="85"/>
        <v>55350.020304568527</v>
      </c>
      <c r="U415" s="4">
        <f t="shared" si="86"/>
        <v>25843.824817518249</v>
      </c>
      <c r="V415" s="4">
        <f t="shared" si="87"/>
        <v>79673</v>
      </c>
      <c r="W415" s="4">
        <f t="shared" si="88"/>
        <v>20</v>
      </c>
      <c r="X415" s="4">
        <f t="shared" si="89"/>
        <v>71896</v>
      </c>
      <c r="Y415" t="e" cm="1" vm="2">
        <f t="array" aca="1" ref="Y415" ca="1">HLOOKUP(E415+E415:E1414,F415,0)</f>
        <v>#VALUE!</v>
      </c>
      <c r="Z415" s="4">
        <f t="shared" si="90"/>
        <v>71896</v>
      </c>
    </row>
    <row r="416" spans="1:26" x14ac:dyDescent="0.3">
      <c r="A416" s="4">
        <v>1</v>
      </c>
      <c r="B416" t="s">
        <v>430</v>
      </c>
      <c r="C416">
        <v>25</v>
      </c>
      <c r="D416" t="s">
        <v>11</v>
      </c>
      <c r="E416" t="s">
        <v>27</v>
      </c>
      <c r="F416">
        <v>48840</v>
      </c>
      <c r="G416" s="2">
        <v>43697</v>
      </c>
      <c r="H416">
        <v>16005</v>
      </c>
      <c r="I416" t="s">
        <v>13</v>
      </c>
      <c r="J416">
        <v>42</v>
      </c>
      <c r="K416" t="str">
        <f t="shared" si="78"/>
        <v>Below 50,000</v>
      </c>
      <c r="L416" s="4" t="str" cm="1">
        <f t="array" ref="L416">_xlfn.IFS(J416&gt;=50,"Excellent",AND(J416&gt;=40,J416&lt;=49),"good",AND(J416&gt;=30,J416&lt;=39),"Average",J416&lt;30,"Poor")</f>
        <v>good</v>
      </c>
      <c r="M416" s="4" t="str">
        <f t="shared" si="79"/>
        <v>True</v>
      </c>
      <c r="N416" s="4" t="str">
        <f t="shared" si="80"/>
        <v>True</v>
      </c>
      <c r="O416" s="4" t="str">
        <f t="shared" si="81"/>
        <v>Not From Marketing Department</v>
      </c>
      <c r="P416" s="4">
        <f>SUMIF(E416:$E$1001,"Sales",$F:$F)</f>
        <v>5924244</v>
      </c>
      <c r="Q416" s="4">
        <f t="shared" si="82"/>
        <v>7532860</v>
      </c>
      <c r="R416" s="4">
        <f t="shared" si="83"/>
        <v>180</v>
      </c>
      <c r="S416" s="4">
        <f t="shared" si="84"/>
        <v>97</v>
      </c>
      <c r="T416" s="4">
        <f t="shared" si="85"/>
        <v>55350.020304568527</v>
      </c>
      <c r="U416" s="4">
        <f t="shared" si="86"/>
        <v>25843.824817518249</v>
      </c>
      <c r="V416" s="4">
        <f t="shared" si="87"/>
        <v>79673</v>
      </c>
      <c r="W416" s="4">
        <f t="shared" si="88"/>
        <v>20</v>
      </c>
      <c r="X416" s="4">
        <f t="shared" si="89"/>
        <v>48840</v>
      </c>
      <c r="Y416" t="e" cm="1" vm="2">
        <f t="array" aca="1" ref="Y416" ca="1">HLOOKUP(E416+E416:E1415,F416,0)</f>
        <v>#VALUE!</v>
      </c>
      <c r="Z416" s="4">
        <f t="shared" si="90"/>
        <v>48840</v>
      </c>
    </row>
    <row r="417" spans="1:26" x14ac:dyDescent="0.3">
      <c r="A417" s="4">
        <v>1</v>
      </c>
      <c r="B417" t="s">
        <v>431</v>
      </c>
      <c r="C417">
        <v>60</v>
      </c>
      <c r="D417" t="s">
        <v>15</v>
      </c>
      <c r="E417" t="s">
        <v>16</v>
      </c>
      <c r="F417">
        <v>66426</v>
      </c>
      <c r="G417" s="2">
        <v>43698</v>
      </c>
      <c r="H417">
        <v>17938</v>
      </c>
      <c r="I417" t="s">
        <v>18</v>
      </c>
      <c r="J417">
        <v>49</v>
      </c>
      <c r="K417" t="str">
        <f t="shared" si="78"/>
        <v>Above 50,000</v>
      </c>
      <c r="L417" s="4" t="str" cm="1">
        <f t="array" ref="L417">_xlfn.IFS(J417&gt;=50,"Excellent",AND(J417&gt;=40,J417&lt;=49),"good",AND(J417&gt;=30,J417&lt;=39),"Average",J417&lt;30,"Poor")</f>
        <v>good</v>
      </c>
      <c r="M417" s="4" t="str">
        <f t="shared" si="79"/>
        <v>False</v>
      </c>
      <c r="N417" s="4" t="str">
        <f t="shared" si="80"/>
        <v>True</v>
      </c>
      <c r="O417" s="4" t="str">
        <f t="shared" si="81"/>
        <v>Not From Marketing Department</v>
      </c>
      <c r="P417" s="4">
        <f>SUMIF(E417:$E$1001,"Sales",$F:$F)</f>
        <v>5754637</v>
      </c>
      <c r="Q417" s="4">
        <f t="shared" si="82"/>
        <v>7532860</v>
      </c>
      <c r="R417" s="4">
        <f t="shared" si="83"/>
        <v>180</v>
      </c>
      <c r="S417" s="4">
        <f t="shared" si="84"/>
        <v>97</v>
      </c>
      <c r="T417" s="4">
        <f t="shared" si="85"/>
        <v>55350.020304568527</v>
      </c>
      <c r="U417" s="4">
        <f t="shared" si="86"/>
        <v>25843.824817518249</v>
      </c>
      <c r="V417" s="4">
        <f t="shared" si="87"/>
        <v>79673</v>
      </c>
      <c r="W417" s="4">
        <f t="shared" si="88"/>
        <v>20</v>
      </c>
      <c r="X417" s="4">
        <f t="shared" si="89"/>
        <v>66426</v>
      </c>
      <c r="Y417" t="e" cm="1" vm="2">
        <f t="array" aca="1" ref="Y417" ca="1">HLOOKUP(E417+E417:E1416,F417,0)</f>
        <v>#VALUE!</v>
      </c>
      <c r="Z417" s="4">
        <f t="shared" si="90"/>
        <v>66426</v>
      </c>
    </row>
    <row r="418" spans="1:26" x14ac:dyDescent="0.3">
      <c r="A418" s="4">
        <v>1</v>
      </c>
      <c r="B418" t="s">
        <v>432</v>
      </c>
      <c r="C418">
        <v>38</v>
      </c>
      <c r="D418" t="s">
        <v>15</v>
      </c>
      <c r="E418" t="s">
        <v>16</v>
      </c>
      <c r="F418">
        <v>33288</v>
      </c>
      <c r="G418" s="2">
        <v>43699</v>
      </c>
      <c r="H418">
        <v>34638</v>
      </c>
      <c r="I418" t="s">
        <v>20</v>
      </c>
      <c r="J418">
        <v>28</v>
      </c>
      <c r="K418" t="str">
        <f t="shared" si="78"/>
        <v>Below 50,000</v>
      </c>
      <c r="L418" s="4" t="str" cm="1">
        <f t="array" ref="L418">_xlfn.IFS(J418&gt;=50,"Excellent",AND(J418&gt;=40,J418&lt;=49),"good",AND(J418&gt;=30,J418&lt;=39),"Average",J418&lt;30,"Poor")</f>
        <v>Poor</v>
      </c>
      <c r="M418" s="4" t="str">
        <f t="shared" si="79"/>
        <v>False</v>
      </c>
      <c r="N418" s="4" t="str">
        <f t="shared" si="80"/>
        <v>False</v>
      </c>
      <c r="O418" s="4" t="str">
        <f t="shared" si="81"/>
        <v>Not From Marketing Department</v>
      </c>
      <c r="P418" s="4">
        <f>SUMIF(E418:$E$1001,"Sales",$F:$F)</f>
        <v>5639978</v>
      </c>
      <c r="Q418" s="4">
        <f t="shared" si="82"/>
        <v>7532860</v>
      </c>
      <c r="R418" s="4">
        <f t="shared" si="83"/>
        <v>180</v>
      </c>
      <c r="S418" s="4">
        <f t="shared" si="84"/>
        <v>97</v>
      </c>
      <c r="T418" s="4">
        <f t="shared" si="85"/>
        <v>55350.020304568527</v>
      </c>
      <c r="U418" s="4">
        <f t="shared" si="86"/>
        <v>25843.824817518249</v>
      </c>
      <c r="V418" s="4">
        <f t="shared" si="87"/>
        <v>79673</v>
      </c>
      <c r="W418" s="4">
        <f t="shared" si="88"/>
        <v>20</v>
      </c>
      <c r="X418" s="4">
        <f t="shared" si="89"/>
        <v>33288</v>
      </c>
      <c r="Y418" t="e" cm="1" vm="2">
        <f t="array" aca="1" ref="Y418" ca="1">HLOOKUP(E418+E418:E1417,F418,0)</f>
        <v>#VALUE!</v>
      </c>
      <c r="Z418" s="4">
        <f t="shared" si="90"/>
        <v>33288</v>
      </c>
    </row>
    <row r="419" spans="1:26" x14ac:dyDescent="0.3">
      <c r="A419" s="4">
        <v>1</v>
      </c>
      <c r="B419" t="s">
        <v>433</v>
      </c>
      <c r="C419">
        <v>59</v>
      </c>
      <c r="D419" t="s">
        <v>15</v>
      </c>
      <c r="E419" t="s">
        <v>16</v>
      </c>
      <c r="F419">
        <v>75136</v>
      </c>
      <c r="G419" s="2">
        <v>43700</v>
      </c>
      <c r="H419">
        <v>36883</v>
      </c>
      <c r="I419" t="s">
        <v>18</v>
      </c>
      <c r="J419">
        <v>26</v>
      </c>
      <c r="K419" t="str">
        <f t="shared" si="78"/>
        <v>Above 50,000</v>
      </c>
      <c r="L419" s="4" t="str" cm="1">
        <f t="array" ref="L419">_xlfn.IFS(J419&gt;=50,"Excellent",AND(J419&gt;=40,J419&lt;=49),"good",AND(J419&gt;=30,J419&lt;=39),"Average",J419&lt;30,"Poor")</f>
        <v>Poor</v>
      </c>
      <c r="M419" s="4" t="str">
        <f t="shared" si="79"/>
        <v>False</v>
      </c>
      <c r="N419" s="4" t="str">
        <f t="shared" si="80"/>
        <v>True</v>
      </c>
      <c r="O419" s="4" t="str">
        <f t="shared" si="81"/>
        <v>Not From Marketing Department</v>
      </c>
      <c r="P419" s="4">
        <f>SUMIF(E419:$E$1001,"Sales",$F:$F)</f>
        <v>5578959</v>
      </c>
      <c r="Q419" s="4">
        <f t="shared" si="82"/>
        <v>7532860</v>
      </c>
      <c r="R419" s="4">
        <f t="shared" si="83"/>
        <v>180</v>
      </c>
      <c r="S419" s="4">
        <f t="shared" si="84"/>
        <v>97</v>
      </c>
      <c r="T419" s="4">
        <f t="shared" si="85"/>
        <v>55350.020304568527</v>
      </c>
      <c r="U419" s="4">
        <f t="shared" si="86"/>
        <v>25843.824817518249</v>
      </c>
      <c r="V419" s="4">
        <f t="shared" si="87"/>
        <v>79673</v>
      </c>
      <c r="W419" s="4">
        <f t="shared" si="88"/>
        <v>20</v>
      </c>
      <c r="X419" s="4">
        <f t="shared" si="89"/>
        <v>75136</v>
      </c>
      <c r="Y419" t="e" cm="1" vm="2">
        <f t="array" aca="1" ref="Y419" ca="1">HLOOKUP(E419+E419:E1418,F419,0)</f>
        <v>#VALUE!</v>
      </c>
      <c r="Z419" s="4">
        <f t="shared" si="90"/>
        <v>75136</v>
      </c>
    </row>
    <row r="420" spans="1:26" x14ac:dyDescent="0.3">
      <c r="A420" s="4">
        <v>1</v>
      </c>
      <c r="B420" t="s">
        <v>434</v>
      </c>
      <c r="C420">
        <v>43</v>
      </c>
      <c r="D420" t="s">
        <v>11</v>
      </c>
      <c r="E420" t="s">
        <v>7</v>
      </c>
      <c r="F420">
        <v>57320</v>
      </c>
      <c r="G420" s="2">
        <v>43701</v>
      </c>
      <c r="H420">
        <v>10374</v>
      </c>
      <c r="I420" t="s">
        <v>20</v>
      </c>
      <c r="J420">
        <v>42</v>
      </c>
      <c r="K420" t="str">
        <f t="shared" si="78"/>
        <v>Above 50,000</v>
      </c>
      <c r="L420" s="4" t="str" cm="1">
        <f t="array" ref="L420">_xlfn.IFS(J420&gt;=50,"Excellent",AND(J420&gt;=40,J420&lt;=49),"good",AND(J420&gt;=30,J420&lt;=39),"Average",J420&lt;30,"Poor")</f>
        <v>good</v>
      </c>
      <c r="M420" s="4" t="str">
        <f t="shared" si="79"/>
        <v>False</v>
      </c>
      <c r="N420" s="4" t="str">
        <f t="shared" si="80"/>
        <v>False</v>
      </c>
      <c r="O420" s="4" t="str">
        <f t="shared" si="81"/>
        <v>Not From Marketing Department</v>
      </c>
      <c r="P420" s="4">
        <f>SUMIF(E420:$E$1001,"Sales",$F:$F)</f>
        <v>5820021</v>
      </c>
      <c r="Q420" s="4">
        <f t="shared" si="82"/>
        <v>7532860</v>
      </c>
      <c r="R420" s="4">
        <f t="shared" si="83"/>
        <v>180</v>
      </c>
      <c r="S420" s="4">
        <f t="shared" si="84"/>
        <v>97</v>
      </c>
      <c r="T420" s="4">
        <f t="shared" si="85"/>
        <v>55350.020304568527</v>
      </c>
      <c r="U420" s="4">
        <f t="shared" si="86"/>
        <v>25843.824817518249</v>
      </c>
      <c r="V420" s="4">
        <f t="shared" si="87"/>
        <v>79673</v>
      </c>
      <c r="W420" s="4">
        <f t="shared" si="88"/>
        <v>20</v>
      </c>
      <c r="X420" s="4">
        <f t="shared" si="89"/>
        <v>57320</v>
      </c>
      <c r="Y420" t="e" cm="1" vm="2">
        <f t="array" aca="1" ref="Y420" ca="1">HLOOKUP(E420+E420:E1419,F420,0)</f>
        <v>#VALUE!</v>
      </c>
      <c r="Z420" s="4">
        <f t="shared" si="90"/>
        <v>57320</v>
      </c>
    </row>
    <row r="421" spans="1:26" x14ac:dyDescent="0.3">
      <c r="A421" s="4">
        <v>1</v>
      </c>
      <c r="B421" t="s">
        <v>435</v>
      </c>
      <c r="C421">
        <v>47</v>
      </c>
      <c r="D421" t="s">
        <v>15</v>
      </c>
      <c r="E421" t="s">
        <v>7</v>
      </c>
      <c r="F421">
        <v>66086</v>
      </c>
      <c r="G421" s="2">
        <v>43702</v>
      </c>
      <c r="H421">
        <v>28007</v>
      </c>
      <c r="I421" t="s">
        <v>20</v>
      </c>
      <c r="J421">
        <v>47</v>
      </c>
      <c r="K421" t="str">
        <f t="shared" si="78"/>
        <v>Above 50,000</v>
      </c>
      <c r="L421" s="4" t="str" cm="1">
        <f t="array" ref="L421">_xlfn.IFS(J421&gt;=50,"Excellent",AND(J421&gt;=40,J421&lt;=49),"good",AND(J421&gt;=30,J421&lt;=39),"Average",J421&lt;30,"Poor")</f>
        <v>good</v>
      </c>
      <c r="M421" s="4" t="str">
        <f t="shared" si="79"/>
        <v>False</v>
      </c>
      <c r="N421" s="4" t="str">
        <f t="shared" si="80"/>
        <v>True</v>
      </c>
      <c r="O421" s="4" t="str">
        <f t="shared" si="81"/>
        <v>Not From Marketing Department</v>
      </c>
      <c r="P421" s="4">
        <f>SUMIF(E421:$E$1001,"Sales",$F:$F)</f>
        <v>5772082</v>
      </c>
      <c r="Q421" s="4">
        <f t="shared" si="82"/>
        <v>7532860</v>
      </c>
      <c r="R421" s="4">
        <f t="shared" si="83"/>
        <v>180</v>
      </c>
      <c r="S421" s="4">
        <f t="shared" si="84"/>
        <v>97</v>
      </c>
      <c r="T421" s="4">
        <f t="shared" si="85"/>
        <v>55350.020304568527</v>
      </c>
      <c r="U421" s="4">
        <f t="shared" si="86"/>
        <v>25843.824817518249</v>
      </c>
      <c r="V421" s="4">
        <f t="shared" si="87"/>
        <v>79673</v>
      </c>
      <c r="W421" s="4">
        <f t="shared" si="88"/>
        <v>20</v>
      </c>
      <c r="X421" s="4">
        <f t="shared" si="89"/>
        <v>66086</v>
      </c>
      <c r="Y421" t="e" cm="1" vm="2">
        <f t="array" aca="1" ref="Y421" ca="1">HLOOKUP(E421+E421:E1420,F421,0)</f>
        <v>#VALUE!</v>
      </c>
      <c r="Z421" s="4">
        <f t="shared" si="90"/>
        <v>66086</v>
      </c>
    </row>
    <row r="422" spans="1:26" x14ac:dyDescent="0.3">
      <c r="A422" s="4">
        <v>1</v>
      </c>
      <c r="B422" t="s">
        <v>436</v>
      </c>
      <c r="C422">
        <v>49</v>
      </c>
      <c r="D422" t="s">
        <v>15</v>
      </c>
      <c r="E422" t="s">
        <v>27</v>
      </c>
      <c r="F422">
        <v>72010</v>
      </c>
      <c r="G422" s="2">
        <v>43703</v>
      </c>
      <c r="H422">
        <v>25072</v>
      </c>
      <c r="I422" t="s">
        <v>13</v>
      </c>
      <c r="J422">
        <v>60</v>
      </c>
      <c r="K422" t="str">
        <f t="shared" si="78"/>
        <v>Above 50,000</v>
      </c>
      <c r="L422" s="4" t="str" cm="1">
        <f t="array" ref="L422">_xlfn.IFS(J422&gt;=50,"Excellent",AND(J422&gt;=40,J422&lt;=49),"good",AND(J422&gt;=30,J422&lt;=39),"Average",J422&lt;30,"Poor")</f>
        <v>Excellent</v>
      </c>
      <c r="M422" s="4" t="str">
        <f t="shared" si="79"/>
        <v>True</v>
      </c>
      <c r="N422" s="4" t="str">
        <f t="shared" si="80"/>
        <v>True</v>
      </c>
      <c r="O422" s="4" t="str">
        <f t="shared" si="81"/>
        <v>Not From Marketing Department</v>
      </c>
      <c r="P422" s="4">
        <f>SUMIF(E422:$E$1001,"Sales",$F:$F)</f>
        <v>5739179</v>
      </c>
      <c r="Q422" s="4">
        <f t="shared" si="82"/>
        <v>7532860</v>
      </c>
      <c r="R422" s="4">
        <f t="shared" si="83"/>
        <v>180</v>
      </c>
      <c r="S422" s="4">
        <f t="shared" si="84"/>
        <v>97</v>
      </c>
      <c r="T422" s="4">
        <f t="shared" si="85"/>
        <v>55350.020304568527</v>
      </c>
      <c r="U422" s="4">
        <f t="shared" si="86"/>
        <v>25843.824817518249</v>
      </c>
      <c r="V422" s="4">
        <f t="shared" si="87"/>
        <v>79673</v>
      </c>
      <c r="W422" s="4">
        <f t="shared" si="88"/>
        <v>20</v>
      </c>
      <c r="X422" s="4">
        <f t="shared" si="89"/>
        <v>72010</v>
      </c>
      <c r="Y422" t="e" cm="1" vm="2">
        <f t="array" aca="1" ref="Y422" ca="1">HLOOKUP(E422+E422:E1421,F422,0)</f>
        <v>#VALUE!</v>
      </c>
      <c r="Z422" s="4">
        <f t="shared" si="90"/>
        <v>72010</v>
      </c>
    </row>
    <row r="423" spans="1:26" x14ac:dyDescent="0.3">
      <c r="A423" s="4">
        <v>1</v>
      </c>
      <c r="B423" t="s">
        <v>437</v>
      </c>
      <c r="C423">
        <v>21</v>
      </c>
      <c r="D423" t="s">
        <v>11</v>
      </c>
      <c r="E423" t="s">
        <v>27</v>
      </c>
      <c r="F423">
        <v>43542</v>
      </c>
      <c r="G423" s="2">
        <v>43704</v>
      </c>
      <c r="H423">
        <v>16571</v>
      </c>
      <c r="I423" t="s">
        <v>20</v>
      </c>
      <c r="J423">
        <v>57</v>
      </c>
      <c r="K423" t="str">
        <f t="shared" si="78"/>
        <v>Below 50,000</v>
      </c>
      <c r="L423" s="4" t="str" cm="1">
        <f t="array" ref="L423">_xlfn.IFS(J423&gt;=50,"Excellent",AND(J423&gt;=40,J423&lt;=49),"good",AND(J423&gt;=30,J423&lt;=39),"Average",J423&lt;30,"Poor")</f>
        <v>Excellent</v>
      </c>
      <c r="M423" s="4" t="str">
        <f t="shared" si="79"/>
        <v>False</v>
      </c>
      <c r="N423" s="4" t="str">
        <f t="shared" si="80"/>
        <v>True</v>
      </c>
      <c r="O423" s="4" t="str">
        <f t="shared" si="81"/>
        <v>Not From Marketing Department</v>
      </c>
      <c r="P423" s="4">
        <f>SUMIF(E423:$E$1001,"Sales",$F:$F)</f>
        <v>5797179</v>
      </c>
      <c r="Q423" s="4">
        <f t="shared" si="82"/>
        <v>7532860</v>
      </c>
      <c r="R423" s="4">
        <f t="shared" si="83"/>
        <v>180</v>
      </c>
      <c r="S423" s="4">
        <f t="shared" si="84"/>
        <v>97</v>
      </c>
      <c r="T423" s="4">
        <f t="shared" si="85"/>
        <v>55350.020304568527</v>
      </c>
      <c r="U423" s="4">
        <f t="shared" si="86"/>
        <v>25843.824817518249</v>
      </c>
      <c r="V423" s="4">
        <f t="shared" si="87"/>
        <v>79673</v>
      </c>
      <c r="W423" s="4">
        <f t="shared" si="88"/>
        <v>20</v>
      </c>
      <c r="X423" s="4">
        <f t="shared" si="89"/>
        <v>43542</v>
      </c>
      <c r="Y423" t="e" cm="1" vm="2">
        <f t="array" aca="1" ref="Y423" ca="1">HLOOKUP(E423+E423:E1422,F423,0)</f>
        <v>#VALUE!</v>
      </c>
      <c r="Z423" s="4">
        <f t="shared" si="90"/>
        <v>43542</v>
      </c>
    </row>
    <row r="424" spans="1:26" x14ac:dyDescent="0.3">
      <c r="A424" s="4">
        <v>1</v>
      </c>
      <c r="B424" t="s">
        <v>438</v>
      </c>
      <c r="C424">
        <v>30</v>
      </c>
      <c r="D424" t="s">
        <v>15</v>
      </c>
      <c r="E424" t="s">
        <v>27</v>
      </c>
      <c r="F424">
        <v>52485</v>
      </c>
      <c r="G424" s="2">
        <v>43705</v>
      </c>
      <c r="H424">
        <v>34942</v>
      </c>
      <c r="I424" t="s">
        <v>28</v>
      </c>
      <c r="J424">
        <v>55</v>
      </c>
      <c r="K424" t="str">
        <f t="shared" si="78"/>
        <v>Above 50,000</v>
      </c>
      <c r="L424" s="4" t="str" cm="1">
        <f t="array" ref="L424">_xlfn.IFS(J424&gt;=50,"Excellent",AND(J424&gt;=40,J424&lt;=49),"good",AND(J424&gt;=30,J424&lt;=39),"Average",J424&lt;30,"Poor")</f>
        <v>Excellent</v>
      </c>
      <c r="M424" s="4" t="str">
        <f t="shared" si="79"/>
        <v>False</v>
      </c>
      <c r="N424" s="4" t="str">
        <f t="shared" si="80"/>
        <v>True</v>
      </c>
      <c r="O424" s="4" t="str">
        <f t="shared" si="81"/>
        <v>Not From Marketing Department</v>
      </c>
      <c r="P424" s="4">
        <f>SUMIF(E424:$E$1001,"Sales",$F:$F)</f>
        <v>5594748</v>
      </c>
      <c r="Q424" s="4">
        <f t="shared" si="82"/>
        <v>7532860</v>
      </c>
      <c r="R424" s="4">
        <f t="shared" si="83"/>
        <v>180</v>
      </c>
      <c r="S424" s="4">
        <f t="shared" si="84"/>
        <v>97</v>
      </c>
      <c r="T424" s="4">
        <f t="shared" si="85"/>
        <v>55350.020304568527</v>
      </c>
      <c r="U424" s="4">
        <f t="shared" si="86"/>
        <v>25843.824817518249</v>
      </c>
      <c r="V424" s="4">
        <f t="shared" si="87"/>
        <v>79673</v>
      </c>
      <c r="W424" s="4">
        <f t="shared" si="88"/>
        <v>20</v>
      </c>
      <c r="X424" s="4">
        <f t="shared" si="89"/>
        <v>52485</v>
      </c>
      <c r="Y424" t="e" cm="1" vm="2">
        <f t="array" aca="1" ref="Y424" ca="1">HLOOKUP(E424+E424:E1423,F424,0)</f>
        <v>#VALUE!</v>
      </c>
      <c r="Z424" s="4">
        <f t="shared" si="90"/>
        <v>52485</v>
      </c>
    </row>
    <row r="425" spans="1:26" x14ac:dyDescent="0.3">
      <c r="A425" s="4">
        <v>1</v>
      </c>
      <c r="B425" t="s">
        <v>439</v>
      </c>
      <c r="C425">
        <v>21</v>
      </c>
      <c r="D425" t="s">
        <v>11</v>
      </c>
      <c r="E425" t="s">
        <v>16</v>
      </c>
      <c r="F425">
        <v>35490</v>
      </c>
      <c r="G425" s="2">
        <v>43706</v>
      </c>
      <c r="H425">
        <v>11328</v>
      </c>
      <c r="I425" t="s">
        <v>20</v>
      </c>
      <c r="J425">
        <v>29</v>
      </c>
      <c r="K425" t="str">
        <f t="shared" si="78"/>
        <v>Below 50,000</v>
      </c>
      <c r="L425" s="4" t="str" cm="1">
        <f t="array" ref="L425">_xlfn.IFS(J425&gt;=50,"Excellent",AND(J425&gt;=40,J425&lt;=49),"good",AND(J425&gt;=30,J425&lt;=39),"Average",J425&lt;30,"Poor")</f>
        <v>Poor</v>
      </c>
      <c r="M425" s="4" t="str">
        <f t="shared" si="79"/>
        <v>False</v>
      </c>
      <c r="N425" s="4" t="str">
        <f t="shared" si="80"/>
        <v>False</v>
      </c>
      <c r="O425" s="4" t="str">
        <f t="shared" si="81"/>
        <v>Not From Marketing Department</v>
      </c>
      <c r="P425" s="4">
        <f>SUMIF(E425:$E$1001,"Sales",$F:$F)</f>
        <v>5467871</v>
      </c>
      <c r="Q425" s="4">
        <f t="shared" si="82"/>
        <v>7532860</v>
      </c>
      <c r="R425" s="4">
        <f t="shared" si="83"/>
        <v>180</v>
      </c>
      <c r="S425" s="4">
        <f t="shared" si="84"/>
        <v>97</v>
      </c>
      <c r="T425" s="4">
        <f t="shared" si="85"/>
        <v>55350.020304568527</v>
      </c>
      <c r="U425" s="4">
        <f t="shared" si="86"/>
        <v>25843.824817518249</v>
      </c>
      <c r="V425" s="4">
        <f t="shared" si="87"/>
        <v>79673</v>
      </c>
      <c r="W425" s="4">
        <f t="shared" si="88"/>
        <v>20</v>
      </c>
      <c r="X425" s="4">
        <f t="shared" si="89"/>
        <v>35490</v>
      </c>
      <c r="Y425" t="e" cm="1" vm="2">
        <f t="array" aca="1" ref="Y425" ca="1">HLOOKUP(E425+E425:E1424,F425,0)</f>
        <v>#VALUE!</v>
      </c>
      <c r="Z425" s="4">
        <f t="shared" si="90"/>
        <v>35490</v>
      </c>
    </row>
    <row r="426" spans="1:26" x14ac:dyDescent="0.3">
      <c r="A426" s="4">
        <v>1</v>
      </c>
      <c r="B426" t="s">
        <v>440</v>
      </c>
      <c r="C426">
        <v>31</v>
      </c>
      <c r="D426" t="s">
        <v>11</v>
      </c>
      <c r="E426" t="s">
        <v>27</v>
      </c>
      <c r="F426">
        <v>63528</v>
      </c>
      <c r="G426" s="2">
        <v>43707</v>
      </c>
      <c r="H426">
        <v>30560</v>
      </c>
      <c r="I426" t="s">
        <v>18</v>
      </c>
      <c r="J426">
        <v>24</v>
      </c>
      <c r="K426" t="str">
        <f t="shared" si="78"/>
        <v>Above 50,000</v>
      </c>
      <c r="L426" s="4" t="str" cm="1">
        <f t="array" ref="L426">_xlfn.IFS(J426&gt;=50,"Excellent",AND(J426&gt;=40,J426&lt;=49),"good",AND(J426&gt;=30,J426&lt;=39),"Average",J426&lt;30,"Poor")</f>
        <v>Poor</v>
      </c>
      <c r="M426" s="4" t="str">
        <f t="shared" si="79"/>
        <v>False</v>
      </c>
      <c r="N426" s="4" t="str">
        <f t="shared" si="80"/>
        <v>True</v>
      </c>
      <c r="O426" s="4" t="str">
        <f t="shared" si="81"/>
        <v>Not From Marketing Department</v>
      </c>
      <c r="P426" s="4">
        <f>SUMIF(E426:$E$1001,"Sales",$F:$F)</f>
        <v>5555847</v>
      </c>
      <c r="Q426" s="4">
        <f t="shared" si="82"/>
        <v>7532860</v>
      </c>
      <c r="R426" s="4">
        <f t="shared" si="83"/>
        <v>180</v>
      </c>
      <c r="S426" s="4">
        <f t="shared" si="84"/>
        <v>97</v>
      </c>
      <c r="T426" s="4">
        <f t="shared" si="85"/>
        <v>55350.020304568527</v>
      </c>
      <c r="U426" s="4">
        <f t="shared" si="86"/>
        <v>25843.824817518249</v>
      </c>
      <c r="V426" s="4">
        <f t="shared" si="87"/>
        <v>79673</v>
      </c>
      <c r="W426" s="4">
        <f t="shared" si="88"/>
        <v>20</v>
      </c>
      <c r="X426" s="4">
        <f t="shared" si="89"/>
        <v>63528</v>
      </c>
      <c r="Y426" t="e" cm="1" vm="2">
        <f t="array" aca="1" ref="Y426" ca="1">HLOOKUP(E426+E426:E1425,F426,0)</f>
        <v>#VALUE!</v>
      </c>
      <c r="Z426" s="4">
        <f t="shared" si="90"/>
        <v>63528</v>
      </c>
    </row>
    <row r="427" spans="1:26" x14ac:dyDescent="0.3">
      <c r="A427" s="4">
        <v>1</v>
      </c>
      <c r="B427" t="s">
        <v>441</v>
      </c>
      <c r="C427">
        <v>35</v>
      </c>
      <c r="D427" t="s">
        <v>11</v>
      </c>
      <c r="E427" t="s">
        <v>27</v>
      </c>
      <c r="F427">
        <v>44093</v>
      </c>
      <c r="G427" s="2">
        <v>43708</v>
      </c>
      <c r="H427">
        <v>21382</v>
      </c>
      <c r="I427" t="s">
        <v>18</v>
      </c>
      <c r="J427">
        <v>49</v>
      </c>
      <c r="K427" t="str">
        <f t="shared" si="78"/>
        <v>Below 50,000</v>
      </c>
      <c r="L427" s="4" t="str" cm="1">
        <f t="array" ref="L427">_xlfn.IFS(J427&gt;=50,"Excellent",AND(J427&gt;=40,J427&lt;=49),"good",AND(J427&gt;=30,J427&lt;=39),"Average",J427&lt;30,"Poor")</f>
        <v>good</v>
      </c>
      <c r="M427" s="4" t="str">
        <f t="shared" si="79"/>
        <v>False</v>
      </c>
      <c r="N427" s="4" t="str">
        <f t="shared" si="80"/>
        <v>True</v>
      </c>
      <c r="O427" s="4" t="str">
        <f t="shared" si="81"/>
        <v>Not From Marketing Department</v>
      </c>
      <c r="P427" s="4">
        <f>SUMIF(E427:$E$1001,"Sales",$F:$F)</f>
        <v>5689459</v>
      </c>
      <c r="Q427" s="4">
        <f t="shared" si="82"/>
        <v>7532860</v>
      </c>
      <c r="R427" s="4">
        <f t="shared" si="83"/>
        <v>180</v>
      </c>
      <c r="S427" s="4">
        <f t="shared" si="84"/>
        <v>97</v>
      </c>
      <c r="T427" s="4">
        <f t="shared" si="85"/>
        <v>55350.020304568527</v>
      </c>
      <c r="U427" s="4">
        <f t="shared" si="86"/>
        <v>25843.824817518249</v>
      </c>
      <c r="V427" s="4">
        <f t="shared" si="87"/>
        <v>79673</v>
      </c>
      <c r="W427" s="4">
        <f t="shared" si="88"/>
        <v>20</v>
      </c>
      <c r="X427" s="4">
        <f t="shared" si="89"/>
        <v>44093</v>
      </c>
      <c r="Y427" t="e" cm="1" vm="2">
        <f t="array" aca="1" ref="Y427" ca="1">HLOOKUP(E427+E427:E1426,F427,0)</f>
        <v>#VALUE!</v>
      </c>
      <c r="Z427" s="4">
        <f t="shared" si="90"/>
        <v>44093</v>
      </c>
    </row>
    <row r="428" spans="1:26" x14ac:dyDescent="0.3">
      <c r="A428" s="4">
        <v>1</v>
      </c>
      <c r="B428" t="s">
        <v>442</v>
      </c>
      <c r="C428">
        <v>46</v>
      </c>
      <c r="D428" t="s">
        <v>11</v>
      </c>
      <c r="E428" t="s">
        <v>7</v>
      </c>
      <c r="F428">
        <v>79846</v>
      </c>
      <c r="G428" s="2">
        <v>43709</v>
      </c>
      <c r="H428">
        <v>34269</v>
      </c>
      <c r="I428" t="s">
        <v>13</v>
      </c>
      <c r="J428">
        <v>26</v>
      </c>
      <c r="K428" t="str">
        <f t="shared" si="78"/>
        <v>Above 50,000</v>
      </c>
      <c r="L428" s="4" t="str" cm="1">
        <f t="array" ref="L428">_xlfn.IFS(J428&gt;=50,"Excellent",AND(J428&gt;=40,J428&lt;=49),"good",AND(J428&gt;=30,J428&lt;=39),"Average",J428&lt;30,"Poor")</f>
        <v>Poor</v>
      </c>
      <c r="M428" s="4" t="str">
        <f t="shared" si="79"/>
        <v>True</v>
      </c>
      <c r="N428" s="4" t="str">
        <f t="shared" si="80"/>
        <v>True</v>
      </c>
      <c r="O428" s="4" t="str">
        <f t="shared" si="81"/>
        <v>Not From Marketing Department</v>
      </c>
      <c r="P428" s="4">
        <f>SUMIF(E428:$E$1001,"Sales",$F:$F)</f>
        <v>5645664</v>
      </c>
      <c r="Q428" s="4">
        <f t="shared" si="82"/>
        <v>7532860</v>
      </c>
      <c r="R428" s="4">
        <f t="shared" si="83"/>
        <v>180</v>
      </c>
      <c r="S428" s="4">
        <f t="shared" si="84"/>
        <v>97</v>
      </c>
      <c r="T428" s="4">
        <f t="shared" si="85"/>
        <v>55350.020304568527</v>
      </c>
      <c r="U428" s="4">
        <f t="shared" si="86"/>
        <v>25843.824817518249</v>
      </c>
      <c r="V428" s="4">
        <f t="shared" si="87"/>
        <v>79673</v>
      </c>
      <c r="W428" s="4">
        <f t="shared" si="88"/>
        <v>20</v>
      </c>
      <c r="X428" s="4">
        <f t="shared" si="89"/>
        <v>79846</v>
      </c>
      <c r="Y428" t="e" cm="1" vm="2">
        <f t="array" aca="1" ref="Y428" ca="1">HLOOKUP(E428+E428:E1427,F428,0)</f>
        <v>#VALUE!</v>
      </c>
      <c r="Z428" s="4">
        <f t="shared" si="90"/>
        <v>79846</v>
      </c>
    </row>
    <row r="429" spans="1:26" x14ac:dyDescent="0.3">
      <c r="A429" s="4">
        <v>1</v>
      </c>
      <c r="B429" t="s">
        <v>443</v>
      </c>
      <c r="C429">
        <v>22</v>
      </c>
      <c r="D429" t="s">
        <v>11</v>
      </c>
      <c r="E429" t="s">
        <v>27</v>
      </c>
      <c r="F429">
        <v>35656</v>
      </c>
      <c r="G429" s="2">
        <v>43710</v>
      </c>
      <c r="H429">
        <v>13589</v>
      </c>
      <c r="I429" t="s">
        <v>20</v>
      </c>
      <c r="J429">
        <v>22</v>
      </c>
      <c r="K429" t="str">
        <f t="shared" si="78"/>
        <v>Below 50,000</v>
      </c>
      <c r="L429" s="4" t="str" cm="1">
        <f t="array" ref="L429">_xlfn.IFS(J429&gt;=50,"Excellent",AND(J429&gt;=40,J429&lt;=49),"good",AND(J429&gt;=30,J429&lt;=39),"Average",J429&lt;30,"Poor")</f>
        <v>Poor</v>
      </c>
      <c r="M429" s="4" t="str">
        <f t="shared" si="79"/>
        <v>False</v>
      </c>
      <c r="N429" s="4" t="str">
        <f t="shared" si="80"/>
        <v>True</v>
      </c>
      <c r="O429" s="4" t="str">
        <f t="shared" si="81"/>
        <v>Not From Marketing Department</v>
      </c>
      <c r="P429" s="4">
        <f>SUMIF(E429:$E$1001,"Sales",$F:$F)</f>
        <v>5999877</v>
      </c>
      <c r="Q429" s="4">
        <f t="shared" si="82"/>
        <v>7532860</v>
      </c>
      <c r="R429" s="4">
        <f t="shared" si="83"/>
        <v>180</v>
      </c>
      <c r="S429" s="4">
        <f t="shared" si="84"/>
        <v>97</v>
      </c>
      <c r="T429" s="4">
        <f t="shared" si="85"/>
        <v>55350.020304568527</v>
      </c>
      <c r="U429" s="4">
        <f t="shared" si="86"/>
        <v>25843.824817518249</v>
      </c>
      <c r="V429" s="4">
        <f t="shared" si="87"/>
        <v>79673</v>
      </c>
      <c r="W429" s="4">
        <f t="shared" si="88"/>
        <v>20</v>
      </c>
      <c r="X429" s="4">
        <f t="shared" si="89"/>
        <v>35656</v>
      </c>
      <c r="Y429" t="e" cm="1" vm="2">
        <f t="array" aca="1" ref="Y429" ca="1">HLOOKUP(E429+E429:E1428,F429,0)</f>
        <v>#VALUE!</v>
      </c>
      <c r="Z429" s="4">
        <f t="shared" si="90"/>
        <v>35656</v>
      </c>
    </row>
    <row r="430" spans="1:26" x14ac:dyDescent="0.3">
      <c r="A430" s="4">
        <v>1</v>
      </c>
      <c r="B430" t="s">
        <v>444</v>
      </c>
      <c r="C430">
        <v>26</v>
      </c>
      <c r="D430" t="s">
        <v>15</v>
      </c>
      <c r="E430" t="s">
        <v>22</v>
      </c>
      <c r="F430">
        <v>40122</v>
      </c>
      <c r="G430" s="2">
        <v>43711</v>
      </c>
      <c r="H430">
        <v>22562</v>
      </c>
      <c r="I430" t="s">
        <v>13</v>
      </c>
      <c r="J430">
        <v>40</v>
      </c>
      <c r="K430" t="str">
        <f t="shared" si="78"/>
        <v>Below 50,000</v>
      </c>
      <c r="L430" s="4" t="str" cm="1">
        <f t="array" ref="L430">_xlfn.IFS(J430&gt;=50,"Excellent",AND(J430&gt;=40,J430&lt;=49),"good",AND(J430&gt;=30,J430&lt;=39),"Average",J430&lt;30,"Poor")</f>
        <v>good</v>
      </c>
      <c r="M430" s="4" t="str">
        <f t="shared" si="79"/>
        <v>True</v>
      </c>
      <c r="N430" s="4" t="str">
        <f t="shared" si="80"/>
        <v>False</v>
      </c>
      <c r="O430" s="4" t="str">
        <f t="shared" si="81"/>
        <v>Not From Marketing Department</v>
      </c>
      <c r="P430" s="4">
        <f>SUMIF(E430:$E$1001,"Sales",$F:$F)</f>
        <v>5485750</v>
      </c>
      <c r="Q430" s="4">
        <f t="shared" si="82"/>
        <v>7532860</v>
      </c>
      <c r="R430" s="4">
        <f t="shared" si="83"/>
        <v>180</v>
      </c>
      <c r="S430" s="4">
        <f t="shared" si="84"/>
        <v>97</v>
      </c>
      <c r="T430" s="4">
        <f t="shared" si="85"/>
        <v>55350.020304568527</v>
      </c>
      <c r="U430" s="4">
        <f t="shared" si="86"/>
        <v>25843.824817518249</v>
      </c>
      <c r="V430" s="4">
        <f t="shared" si="87"/>
        <v>79673</v>
      </c>
      <c r="W430" s="4">
        <f t="shared" si="88"/>
        <v>20</v>
      </c>
      <c r="X430" s="4">
        <f t="shared" si="89"/>
        <v>40122</v>
      </c>
      <c r="Y430" t="e" cm="1" vm="2">
        <f t="array" aca="1" ref="Y430" ca="1">HLOOKUP(E430+E430:E1429,F430,0)</f>
        <v>#VALUE!</v>
      </c>
      <c r="Z430" s="4">
        <f t="shared" si="90"/>
        <v>40122</v>
      </c>
    </row>
    <row r="431" spans="1:26" x14ac:dyDescent="0.3">
      <c r="A431" s="4">
        <v>1</v>
      </c>
      <c r="B431" t="s">
        <v>445</v>
      </c>
      <c r="C431">
        <v>48</v>
      </c>
      <c r="D431" t="s">
        <v>11</v>
      </c>
      <c r="E431" t="s">
        <v>12</v>
      </c>
      <c r="F431">
        <v>60322</v>
      </c>
      <c r="G431" s="2">
        <v>43712</v>
      </c>
      <c r="H431">
        <v>26057</v>
      </c>
      <c r="I431" t="s">
        <v>13</v>
      </c>
      <c r="J431">
        <v>28</v>
      </c>
      <c r="K431" t="str">
        <f t="shared" si="78"/>
        <v>Above 50,000</v>
      </c>
      <c r="L431" s="4" t="str" cm="1">
        <f t="array" ref="L431">_xlfn.IFS(J431&gt;=50,"Excellent",AND(J431&gt;=40,J431&lt;=49),"good",AND(J431&gt;=30,J431&lt;=39),"Average",J431&lt;30,"Poor")</f>
        <v>Poor</v>
      </c>
      <c r="M431" s="4" t="str">
        <f t="shared" si="79"/>
        <v>True</v>
      </c>
      <c r="N431" s="4" t="str">
        <f t="shared" si="80"/>
        <v>True</v>
      </c>
      <c r="O431" s="4" t="str">
        <f t="shared" si="81"/>
        <v xml:space="preserve"> from Marketing Department</v>
      </c>
      <c r="P431" s="4">
        <f>SUMIF(E431:$E$1001,"Sales",$F:$F)</f>
        <v>5708664</v>
      </c>
      <c r="Q431" s="4">
        <f t="shared" si="82"/>
        <v>7532860</v>
      </c>
      <c r="R431" s="4">
        <f t="shared" si="83"/>
        <v>180</v>
      </c>
      <c r="S431" s="4">
        <f t="shared" si="84"/>
        <v>97</v>
      </c>
      <c r="T431" s="4">
        <f t="shared" si="85"/>
        <v>55350.020304568527</v>
      </c>
      <c r="U431" s="4">
        <f t="shared" si="86"/>
        <v>25843.824817518249</v>
      </c>
      <c r="V431" s="4">
        <f t="shared" si="87"/>
        <v>79673</v>
      </c>
      <c r="W431" s="4">
        <f t="shared" si="88"/>
        <v>20</v>
      </c>
      <c r="X431" s="4">
        <f t="shared" si="89"/>
        <v>60322</v>
      </c>
      <c r="Y431" t="e" cm="1" vm="2">
        <f t="array" aca="1" ref="Y431" ca="1">HLOOKUP(E431+E431:E1430,F431,0)</f>
        <v>#VALUE!</v>
      </c>
      <c r="Z431" s="4">
        <f t="shared" si="90"/>
        <v>60322</v>
      </c>
    </row>
    <row r="432" spans="1:26" x14ac:dyDescent="0.3">
      <c r="A432" s="4">
        <v>1</v>
      </c>
      <c r="B432" t="s">
        <v>446</v>
      </c>
      <c r="C432">
        <v>56</v>
      </c>
      <c r="D432" t="s">
        <v>15</v>
      </c>
      <c r="E432" t="s">
        <v>12</v>
      </c>
      <c r="F432">
        <v>55188</v>
      </c>
      <c r="G432" s="2">
        <v>43713</v>
      </c>
      <c r="H432">
        <v>36839</v>
      </c>
      <c r="I432" t="s">
        <v>18</v>
      </c>
      <c r="J432">
        <v>48</v>
      </c>
      <c r="K432" t="str">
        <f t="shared" si="78"/>
        <v>Above 50,000</v>
      </c>
      <c r="L432" s="4" t="str" cm="1">
        <f t="array" ref="L432">_xlfn.IFS(J432&gt;=50,"Excellent",AND(J432&gt;=40,J432&lt;=49),"good",AND(J432&gt;=30,J432&lt;=39),"Average",J432&lt;30,"Poor")</f>
        <v>good</v>
      </c>
      <c r="M432" s="4" t="str">
        <f t="shared" si="79"/>
        <v>False</v>
      </c>
      <c r="N432" s="4" t="str">
        <f t="shared" si="80"/>
        <v>False</v>
      </c>
      <c r="O432" s="4" t="str">
        <f t="shared" si="81"/>
        <v xml:space="preserve"> from Marketing Department</v>
      </c>
      <c r="P432" s="4">
        <f>SUMIF(E432:$E$1001,"Sales",$F:$F)</f>
        <v>5464603</v>
      </c>
      <c r="Q432" s="4">
        <f t="shared" si="82"/>
        <v>7532860</v>
      </c>
      <c r="R432" s="4">
        <f t="shared" si="83"/>
        <v>180</v>
      </c>
      <c r="S432" s="4">
        <f t="shared" si="84"/>
        <v>97</v>
      </c>
      <c r="T432" s="4">
        <f t="shared" si="85"/>
        <v>55350.020304568527</v>
      </c>
      <c r="U432" s="4">
        <f t="shared" si="86"/>
        <v>25843.824817518249</v>
      </c>
      <c r="V432" s="4">
        <f t="shared" si="87"/>
        <v>79673</v>
      </c>
      <c r="W432" s="4">
        <f t="shared" si="88"/>
        <v>20</v>
      </c>
      <c r="X432" s="4">
        <f t="shared" si="89"/>
        <v>55188</v>
      </c>
      <c r="Y432" t="e" cm="1" vm="2">
        <f t="array" aca="1" ref="Y432" ca="1">HLOOKUP(E432+E432:E1431,F432,0)</f>
        <v>#VALUE!</v>
      </c>
      <c r="Z432" s="4">
        <f t="shared" si="90"/>
        <v>55188</v>
      </c>
    </row>
    <row r="433" spans="1:26" x14ac:dyDescent="0.3">
      <c r="A433" s="4">
        <v>1</v>
      </c>
      <c r="B433" t="s">
        <v>447</v>
      </c>
      <c r="C433">
        <v>52</v>
      </c>
      <c r="D433" t="s">
        <v>15</v>
      </c>
      <c r="E433" t="s">
        <v>16</v>
      </c>
      <c r="F433">
        <v>34664</v>
      </c>
      <c r="G433" s="2">
        <v>43714</v>
      </c>
      <c r="H433">
        <v>25270</v>
      </c>
      <c r="I433" t="s">
        <v>18</v>
      </c>
      <c r="J433">
        <v>33</v>
      </c>
      <c r="K433" t="str">
        <f t="shared" si="78"/>
        <v>Below 50,000</v>
      </c>
      <c r="L433" s="4" t="str" cm="1">
        <f t="array" ref="L433">_xlfn.IFS(J433&gt;=50,"Excellent",AND(J433&gt;=40,J433&lt;=49),"good",AND(J433&gt;=30,J433&lt;=39),"Average",J433&lt;30,"Poor")</f>
        <v>Average</v>
      </c>
      <c r="M433" s="4" t="str">
        <f t="shared" si="79"/>
        <v>False</v>
      </c>
      <c r="N433" s="4" t="str">
        <f t="shared" si="80"/>
        <v>False</v>
      </c>
      <c r="O433" s="4" t="str">
        <f t="shared" si="81"/>
        <v>Not From Marketing Department</v>
      </c>
      <c r="P433" s="4">
        <f>SUMIF(E433:$E$1001,"Sales",$F:$F)</f>
        <v>5765932</v>
      </c>
      <c r="Q433" s="4">
        <f t="shared" si="82"/>
        <v>7532860</v>
      </c>
      <c r="R433" s="4">
        <f t="shared" si="83"/>
        <v>180</v>
      </c>
      <c r="S433" s="4">
        <f t="shared" si="84"/>
        <v>97</v>
      </c>
      <c r="T433" s="4">
        <f t="shared" si="85"/>
        <v>55350.020304568527</v>
      </c>
      <c r="U433" s="4">
        <f t="shared" si="86"/>
        <v>25843.824817518249</v>
      </c>
      <c r="V433" s="4">
        <f t="shared" si="87"/>
        <v>79673</v>
      </c>
      <c r="W433" s="4">
        <f t="shared" si="88"/>
        <v>20</v>
      </c>
      <c r="X433" s="4">
        <f t="shared" si="89"/>
        <v>34664</v>
      </c>
      <c r="Y433" t="e" cm="1" vm="2">
        <f t="array" aca="1" ref="Y433" ca="1">HLOOKUP(E433+E433:E1432,F433,0)</f>
        <v>#VALUE!</v>
      </c>
      <c r="Z433" s="4">
        <f t="shared" si="90"/>
        <v>34664</v>
      </c>
    </row>
    <row r="434" spans="1:26" x14ac:dyDescent="0.3">
      <c r="A434" s="4">
        <v>1</v>
      </c>
      <c r="B434" t="s">
        <v>448</v>
      </c>
      <c r="C434">
        <v>35</v>
      </c>
      <c r="D434" t="s">
        <v>11</v>
      </c>
      <c r="E434" t="s">
        <v>12</v>
      </c>
      <c r="F434">
        <v>30327</v>
      </c>
      <c r="G434" s="2">
        <v>43715</v>
      </c>
      <c r="H434">
        <v>35475</v>
      </c>
      <c r="I434" t="s">
        <v>28</v>
      </c>
      <c r="J434">
        <v>40</v>
      </c>
      <c r="K434" t="str">
        <f t="shared" si="78"/>
        <v>Below 50,000</v>
      </c>
      <c r="L434" s="4" t="str" cm="1">
        <f t="array" ref="L434">_xlfn.IFS(J434&gt;=50,"Excellent",AND(J434&gt;=40,J434&lt;=49),"good",AND(J434&gt;=30,J434&lt;=39),"Average",J434&lt;30,"Poor")</f>
        <v>good</v>
      </c>
      <c r="M434" s="4" t="str">
        <f t="shared" si="79"/>
        <v>False</v>
      </c>
      <c r="N434" s="4" t="str">
        <f t="shared" si="80"/>
        <v>False</v>
      </c>
      <c r="O434" s="4" t="str">
        <f t="shared" si="81"/>
        <v xml:space="preserve"> from Marketing Department</v>
      </c>
      <c r="P434" s="4">
        <f>SUMIF(E434:$E$1001,"Sales",$F:$F)</f>
        <v>5652809</v>
      </c>
      <c r="Q434" s="4">
        <f t="shared" si="82"/>
        <v>7532860</v>
      </c>
      <c r="R434" s="4">
        <f t="shared" si="83"/>
        <v>180</v>
      </c>
      <c r="S434" s="4">
        <f t="shared" si="84"/>
        <v>97</v>
      </c>
      <c r="T434" s="4">
        <f t="shared" si="85"/>
        <v>55350.020304568527</v>
      </c>
      <c r="U434" s="4">
        <f t="shared" si="86"/>
        <v>25843.824817518249</v>
      </c>
      <c r="V434" s="4">
        <f t="shared" si="87"/>
        <v>79673</v>
      </c>
      <c r="W434" s="4">
        <f t="shared" si="88"/>
        <v>20</v>
      </c>
      <c r="X434" s="4">
        <f t="shared" si="89"/>
        <v>30327</v>
      </c>
      <c r="Y434" t="e" cm="1" vm="2">
        <f t="array" aca="1" ref="Y434" ca="1">HLOOKUP(E434+E434:E1433,F434,0)</f>
        <v>#VALUE!</v>
      </c>
      <c r="Z434" s="4">
        <f t="shared" si="90"/>
        <v>30327</v>
      </c>
    </row>
    <row r="435" spans="1:26" x14ac:dyDescent="0.3">
      <c r="A435" s="4">
        <v>1</v>
      </c>
      <c r="B435" t="s">
        <v>449</v>
      </c>
      <c r="C435">
        <v>57</v>
      </c>
      <c r="D435" t="s">
        <v>11</v>
      </c>
      <c r="E435" t="s">
        <v>22</v>
      </c>
      <c r="F435">
        <v>31072</v>
      </c>
      <c r="G435" s="2">
        <v>43716</v>
      </c>
      <c r="H435">
        <v>29033</v>
      </c>
      <c r="I435" t="s">
        <v>13</v>
      </c>
      <c r="J435">
        <v>44</v>
      </c>
      <c r="K435" t="str">
        <f t="shared" si="78"/>
        <v>Below 50,000</v>
      </c>
      <c r="L435" s="4" t="str" cm="1">
        <f t="array" ref="L435">_xlfn.IFS(J435&gt;=50,"Excellent",AND(J435&gt;=40,J435&lt;=49),"good",AND(J435&gt;=30,J435&lt;=39),"Average",J435&lt;30,"Poor")</f>
        <v>good</v>
      </c>
      <c r="M435" s="4" t="str">
        <f t="shared" si="79"/>
        <v>True</v>
      </c>
      <c r="N435" s="4" t="str">
        <f t="shared" si="80"/>
        <v>False</v>
      </c>
      <c r="O435" s="4" t="str">
        <f t="shared" si="81"/>
        <v>Not From Marketing Department</v>
      </c>
      <c r="P435" s="4">
        <f>SUMIF(E435:$E$1001,"Sales",$F:$F)</f>
        <v>5570946</v>
      </c>
      <c r="Q435" s="4">
        <f t="shared" si="82"/>
        <v>7532860</v>
      </c>
      <c r="R435" s="4">
        <f t="shared" si="83"/>
        <v>180</v>
      </c>
      <c r="S435" s="4">
        <f t="shared" si="84"/>
        <v>97</v>
      </c>
      <c r="T435" s="4">
        <f t="shared" si="85"/>
        <v>55350.020304568527</v>
      </c>
      <c r="U435" s="4">
        <f t="shared" si="86"/>
        <v>25843.824817518249</v>
      </c>
      <c r="V435" s="4">
        <f t="shared" si="87"/>
        <v>79673</v>
      </c>
      <c r="W435" s="4">
        <f t="shared" si="88"/>
        <v>20</v>
      </c>
      <c r="X435" s="4">
        <f t="shared" si="89"/>
        <v>31072</v>
      </c>
      <c r="Y435" t="e" cm="1" vm="2">
        <f t="array" aca="1" ref="Y435" ca="1">HLOOKUP(E435+E435:E1434,F435,0)</f>
        <v>#VALUE!</v>
      </c>
      <c r="Z435" s="4">
        <f t="shared" si="90"/>
        <v>31072</v>
      </c>
    </row>
    <row r="436" spans="1:26" x14ac:dyDescent="0.3">
      <c r="A436" s="4">
        <v>1</v>
      </c>
      <c r="B436" t="s">
        <v>450</v>
      </c>
      <c r="C436">
        <v>46</v>
      </c>
      <c r="D436" t="s">
        <v>11</v>
      </c>
      <c r="E436" t="s">
        <v>27</v>
      </c>
      <c r="F436">
        <v>38105</v>
      </c>
      <c r="G436" s="2">
        <v>43717</v>
      </c>
      <c r="H436">
        <v>15195</v>
      </c>
      <c r="I436" t="s">
        <v>18</v>
      </c>
      <c r="J436">
        <v>39</v>
      </c>
      <c r="K436" t="str">
        <f t="shared" si="78"/>
        <v>Below 50,000</v>
      </c>
      <c r="L436" s="4" t="str" cm="1">
        <f t="array" ref="L436">_xlfn.IFS(J436&gt;=50,"Excellent",AND(J436&gt;=40,J436&lt;=49),"good",AND(J436&gt;=30,J436&lt;=39),"Average",J436&lt;30,"Poor")</f>
        <v>Average</v>
      </c>
      <c r="M436" s="4" t="str">
        <f t="shared" si="79"/>
        <v>False</v>
      </c>
      <c r="N436" s="4" t="str">
        <f t="shared" si="80"/>
        <v>True</v>
      </c>
      <c r="O436" s="4" t="str">
        <f t="shared" si="81"/>
        <v>Not From Marketing Department</v>
      </c>
      <c r="P436" s="4">
        <f>SUMIF(E436:$E$1001,"Sales",$F:$F)</f>
        <v>5608063</v>
      </c>
      <c r="Q436" s="4">
        <f t="shared" si="82"/>
        <v>7532860</v>
      </c>
      <c r="R436" s="4">
        <f t="shared" si="83"/>
        <v>180</v>
      </c>
      <c r="S436" s="4">
        <f t="shared" si="84"/>
        <v>97</v>
      </c>
      <c r="T436" s="4">
        <f t="shared" si="85"/>
        <v>55350.020304568527</v>
      </c>
      <c r="U436" s="4">
        <f t="shared" si="86"/>
        <v>25843.824817518249</v>
      </c>
      <c r="V436" s="4">
        <f t="shared" si="87"/>
        <v>79673</v>
      </c>
      <c r="W436" s="4">
        <f t="shared" si="88"/>
        <v>20</v>
      </c>
      <c r="X436" s="4">
        <f t="shared" si="89"/>
        <v>38105</v>
      </c>
      <c r="Y436" t="e" cm="1" vm="2">
        <f t="array" aca="1" ref="Y436" ca="1">HLOOKUP(E436+E436:E1435,F436,0)</f>
        <v>#VALUE!</v>
      </c>
      <c r="Z436" s="4">
        <f t="shared" si="90"/>
        <v>38105</v>
      </c>
    </row>
    <row r="437" spans="1:26" x14ac:dyDescent="0.3">
      <c r="A437" s="4">
        <v>1</v>
      </c>
      <c r="B437" t="s">
        <v>451</v>
      </c>
      <c r="C437">
        <v>41</v>
      </c>
      <c r="D437" t="s">
        <v>15</v>
      </c>
      <c r="E437" t="s">
        <v>27</v>
      </c>
      <c r="F437">
        <v>42390</v>
      </c>
      <c r="G437" s="2">
        <v>43718</v>
      </c>
      <c r="H437">
        <v>13213</v>
      </c>
      <c r="I437" t="s">
        <v>18</v>
      </c>
      <c r="J437">
        <v>25</v>
      </c>
      <c r="K437" t="str">
        <f t="shared" si="78"/>
        <v>Below 50,000</v>
      </c>
      <c r="L437" s="4" t="str" cm="1">
        <f t="array" ref="L437">_xlfn.IFS(J437&gt;=50,"Excellent",AND(J437&gt;=40,J437&lt;=49),"good",AND(J437&gt;=30,J437&lt;=39),"Average",J437&lt;30,"Poor")</f>
        <v>Poor</v>
      </c>
      <c r="M437" s="4" t="str">
        <f t="shared" si="79"/>
        <v>False</v>
      </c>
      <c r="N437" s="4" t="str">
        <f t="shared" si="80"/>
        <v>True</v>
      </c>
      <c r="O437" s="4" t="str">
        <f t="shared" si="81"/>
        <v>Not From Marketing Department</v>
      </c>
      <c r="P437" s="4">
        <f>SUMIF(E437:$E$1001,"Sales",$F:$F)</f>
        <v>5610152</v>
      </c>
      <c r="Q437" s="4">
        <f t="shared" si="82"/>
        <v>7532860</v>
      </c>
      <c r="R437" s="4">
        <f t="shared" si="83"/>
        <v>180</v>
      </c>
      <c r="S437" s="4">
        <f t="shared" si="84"/>
        <v>97</v>
      </c>
      <c r="T437" s="4">
        <f t="shared" si="85"/>
        <v>55350.020304568527</v>
      </c>
      <c r="U437" s="4">
        <f t="shared" si="86"/>
        <v>25843.824817518249</v>
      </c>
      <c r="V437" s="4">
        <f t="shared" si="87"/>
        <v>79673</v>
      </c>
      <c r="W437" s="4">
        <f t="shared" si="88"/>
        <v>20</v>
      </c>
      <c r="X437" s="4">
        <f t="shared" si="89"/>
        <v>42390</v>
      </c>
      <c r="Y437" t="e" cm="1" vm="2">
        <f t="array" aca="1" ref="Y437" ca="1">HLOOKUP(E437+E437:E1436,F437,0)</f>
        <v>#VALUE!</v>
      </c>
      <c r="Z437" s="4">
        <f t="shared" si="90"/>
        <v>42390</v>
      </c>
    </row>
    <row r="438" spans="1:26" x14ac:dyDescent="0.3">
      <c r="A438" s="4">
        <v>1</v>
      </c>
      <c r="B438" t="s">
        <v>452</v>
      </c>
      <c r="C438">
        <v>29</v>
      </c>
      <c r="D438" t="s">
        <v>11</v>
      </c>
      <c r="E438" t="s">
        <v>22</v>
      </c>
      <c r="F438">
        <v>78174</v>
      </c>
      <c r="G438" s="2">
        <v>43719</v>
      </c>
      <c r="H438">
        <v>23528</v>
      </c>
      <c r="I438" t="s">
        <v>20</v>
      </c>
      <c r="J438">
        <v>29</v>
      </c>
      <c r="K438" t="str">
        <f t="shared" si="78"/>
        <v>Above 50,000</v>
      </c>
      <c r="L438" s="4" t="str" cm="1">
        <f t="array" ref="L438">_xlfn.IFS(J438&gt;=50,"Excellent",AND(J438&gt;=40,J438&lt;=49),"good",AND(J438&gt;=30,J438&lt;=39),"Average",J438&lt;30,"Poor")</f>
        <v>Poor</v>
      </c>
      <c r="M438" s="4" t="str">
        <f t="shared" si="79"/>
        <v>False</v>
      </c>
      <c r="N438" s="4" t="str">
        <f t="shared" si="80"/>
        <v>True</v>
      </c>
      <c r="O438" s="4" t="str">
        <f t="shared" si="81"/>
        <v>Not From Marketing Department</v>
      </c>
      <c r="P438" s="4">
        <f>SUMIF(E438:$E$1001,"Sales",$F:$F)</f>
        <v>5527951</v>
      </c>
      <c r="Q438" s="4">
        <f t="shared" si="82"/>
        <v>7532860</v>
      </c>
      <c r="R438" s="4">
        <f t="shared" si="83"/>
        <v>180</v>
      </c>
      <c r="S438" s="4">
        <f t="shared" si="84"/>
        <v>97</v>
      </c>
      <c r="T438" s="4">
        <f t="shared" si="85"/>
        <v>55350.020304568527</v>
      </c>
      <c r="U438" s="4">
        <f t="shared" si="86"/>
        <v>25843.824817518249</v>
      </c>
      <c r="V438" s="4">
        <f t="shared" si="87"/>
        <v>79673</v>
      </c>
      <c r="W438" s="4">
        <f t="shared" si="88"/>
        <v>20</v>
      </c>
      <c r="X438" s="4">
        <f t="shared" si="89"/>
        <v>78174</v>
      </c>
      <c r="Y438" t="e" cm="1" vm="2">
        <f t="array" aca="1" ref="Y438" ca="1">HLOOKUP(E438+E438:E1437,F438,0)</f>
        <v>#VALUE!</v>
      </c>
      <c r="Z438" s="4">
        <f t="shared" si="90"/>
        <v>78174</v>
      </c>
    </row>
    <row r="439" spans="1:26" x14ac:dyDescent="0.3">
      <c r="A439" s="4">
        <v>1</v>
      </c>
      <c r="B439" t="s">
        <v>453</v>
      </c>
      <c r="C439">
        <v>38</v>
      </c>
      <c r="D439" t="s">
        <v>15</v>
      </c>
      <c r="E439" t="s">
        <v>22</v>
      </c>
      <c r="F439">
        <v>77677</v>
      </c>
      <c r="G439" s="2">
        <v>43720</v>
      </c>
      <c r="H439">
        <v>21521</v>
      </c>
      <c r="I439" t="s">
        <v>18</v>
      </c>
      <c r="J439">
        <v>56</v>
      </c>
      <c r="K439" t="str">
        <f t="shared" si="78"/>
        <v>Above 50,000</v>
      </c>
      <c r="L439" s="4" t="str" cm="1">
        <f t="array" ref="L439">_xlfn.IFS(J439&gt;=50,"Excellent",AND(J439&gt;=40,J439&lt;=49),"good",AND(J439&gt;=30,J439&lt;=39),"Average",J439&lt;30,"Poor")</f>
        <v>Excellent</v>
      </c>
      <c r="M439" s="4" t="str">
        <f t="shared" si="79"/>
        <v>False</v>
      </c>
      <c r="N439" s="4" t="str">
        <f t="shared" si="80"/>
        <v>True</v>
      </c>
      <c r="O439" s="4" t="str">
        <f t="shared" si="81"/>
        <v>Not From Marketing Department</v>
      </c>
      <c r="P439" s="4">
        <f>SUMIF(E439:$E$1001,"Sales",$F:$F)</f>
        <v>5520712</v>
      </c>
      <c r="Q439" s="4">
        <f t="shared" si="82"/>
        <v>7532860</v>
      </c>
      <c r="R439" s="4">
        <f t="shared" si="83"/>
        <v>180</v>
      </c>
      <c r="S439" s="4">
        <f t="shared" si="84"/>
        <v>97</v>
      </c>
      <c r="T439" s="4">
        <f t="shared" si="85"/>
        <v>55350.020304568527</v>
      </c>
      <c r="U439" s="4">
        <f t="shared" si="86"/>
        <v>25843.824817518249</v>
      </c>
      <c r="V439" s="4">
        <f t="shared" si="87"/>
        <v>79673</v>
      </c>
      <c r="W439" s="4">
        <f t="shared" si="88"/>
        <v>20</v>
      </c>
      <c r="X439" s="4">
        <f t="shared" si="89"/>
        <v>77677</v>
      </c>
      <c r="Y439" t="e" cm="1" vm="2">
        <f t="array" aca="1" ref="Y439" ca="1">HLOOKUP(E439+E439:E1438,F439,0)</f>
        <v>#VALUE!</v>
      </c>
      <c r="Z439" s="4">
        <f t="shared" si="90"/>
        <v>77677</v>
      </c>
    </row>
    <row r="440" spans="1:26" x14ac:dyDescent="0.3">
      <c r="A440" s="4">
        <v>1</v>
      </c>
      <c r="B440" t="s">
        <v>454</v>
      </c>
      <c r="C440">
        <v>50</v>
      </c>
      <c r="D440" t="s">
        <v>15</v>
      </c>
      <c r="E440" t="s">
        <v>22</v>
      </c>
      <c r="F440">
        <v>43001</v>
      </c>
      <c r="G440" s="2">
        <v>43721</v>
      </c>
      <c r="H440">
        <v>31670</v>
      </c>
      <c r="I440" t="s">
        <v>28</v>
      </c>
      <c r="J440">
        <v>50</v>
      </c>
      <c r="K440" t="str">
        <f t="shared" si="78"/>
        <v>Below 50,000</v>
      </c>
      <c r="L440" s="4" t="str" cm="1">
        <f t="array" ref="L440">_xlfn.IFS(J440&gt;=50,"Excellent",AND(J440&gt;=40,J440&lt;=49),"good",AND(J440&gt;=30,J440&lt;=39),"Average",J440&lt;30,"Poor")</f>
        <v>Excellent</v>
      </c>
      <c r="M440" s="4" t="str">
        <f t="shared" si="79"/>
        <v>False</v>
      </c>
      <c r="N440" s="4" t="str">
        <f t="shared" si="80"/>
        <v>False</v>
      </c>
      <c r="O440" s="4" t="str">
        <f t="shared" si="81"/>
        <v>Not From Marketing Department</v>
      </c>
      <c r="P440" s="4">
        <f>SUMIF(E440:$E$1001,"Sales",$F:$F)</f>
        <v>5749500</v>
      </c>
      <c r="Q440" s="4">
        <f t="shared" si="82"/>
        <v>7532860</v>
      </c>
      <c r="R440" s="4">
        <f t="shared" si="83"/>
        <v>180</v>
      </c>
      <c r="S440" s="4">
        <f t="shared" si="84"/>
        <v>97</v>
      </c>
      <c r="T440" s="4">
        <f t="shared" si="85"/>
        <v>55350.020304568527</v>
      </c>
      <c r="U440" s="4">
        <f t="shared" si="86"/>
        <v>25843.824817518249</v>
      </c>
      <c r="V440" s="4">
        <f t="shared" si="87"/>
        <v>79673</v>
      </c>
      <c r="W440" s="4">
        <f t="shared" si="88"/>
        <v>20</v>
      </c>
      <c r="X440" s="4">
        <f t="shared" si="89"/>
        <v>43001</v>
      </c>
      <c r="Y440" t="e" cm="1" vm="2">
        <f t="array" aca="1" ref="Y440" ca="1">HLOOKUP(E440+E440:E1439,F440,0)</f>
        <v>#VALUE!</v>
      </c>
      <c r="Z440" s="4">
        <f t="shared" si="90"/>
        <v>43001</v>
      </c>
    </row>
    <row r="441" spans="1:26" x14ac:dyDescent="0.3">
      <c r="A441" s="4">
        <v>1</v>
      </c>
      <c r="B441" t="s">
        <v>455</v>
      </c>
      <c r="C441">
        <v>51</v>
      </c>
      <c r="D441" t="s">
        <v>11</v>
      </c>
      <c r="E441" t="s">
        <v>22</v>
      </c>
      <c r="F441">
        <v>42415</v>
      </c>
      <c r="G441" s="2">
        <v>43722</v>
      </c>
      <c r="H441">
        <v>34791</v>
      </c>
      <c r="I441" t="s">
        <v>18</v>
      </c>
      <c r="J441">
        <v>54</v>
      </c>
      <c r="K441" t="str">
        <f t="shared" si="78"/>
        <v>Below 50,000</v>
      </c>
      <c r="L441" s="4" t="str" cm="1">
        <f t="array" ref="L441">_xlfn.IFS(J441&gt;=50,"Excellent",AND(J441&gt;=40,J441&lt;=49),"good",AND(J441&gt;=30,J441&lt;=39),"Average",J441&lt;30,"Poor")</f>
        <v>Excellent</v>
      </c>
      <c r="M441" s="4" t="str">
        <f t="shared" si="79"/>
        <v>False</v>
      </c>
      <c r="N441" s="4" t="str">
        <f t="shared" si="80"/>
        <v>False</v>
      </c>
      <c r="O441" s="4" t="str">
        <f t="shared" si="81"/>
        <v>Not From Marketing Department</v>
      </c>
      <c r="P441" s="4">
        <f>SUMIF(E441:$E$1001,"Sales",$F:$F)</f>
        <v>5635048</v>
      </c>
      <c r="Q441" s="4">
        <f t="shared" si="82"/>
        <v>7532860</v>
      </c>
      <c r="R441" s="4">
        <f t="shared" si="83"/>
        <v>180</v>
      </c>
      <c r="S441" s="4">
        <f t="shared" si="84"/>
        <v>97</v>
      </c>
      <c r="T441" s="4">
        <f t="shared" si="85"/>
        <v>55350.020304568527</v>
      </c>
      <c r="U441" s="4">
        <f t="shared" si="86"/>
        <v>25843.824817518249</v>
      </c>
      <c r="V441" s="4">
        <f t="shared" si="87"/>
        <v>79673</v>
      </c>
      <c r="W441" s="4">
        <f t="shared" si="88"/>
        <v>20</v>
      </c>
      <c r="X441" s="4">
        <f t="shared" si="89"/>
        <v>42415</v>
      </c>
      <c r="Y441" t="e" cm="1" vm="2">
        <f t="array" aca="1" ref="Y441" ca="1">HLOOKUP(E441+E441:E1440,F441,0)</f>
        <v>#VALUE!</v>
      </c>
      <c r="Z441" s="4">
        <f t="shared" si="90"/>
        <v>42415</v>
      </c>
    </row>
    <row r="442" spans="1:26" x14ac:dyDescent="0.3">
      <c r="A442" s="4">
        <v>1</v>
      </c>
      <c r="B442" t="s">
        <v>456</v>
      </c>
      <c r="C442">
        <v>31</v>
      </c>
      <c r="D442" t="s">
        <v>15</v>
      </c>
      <c r="E442" t="s">
        <v>22</v>
      </c>
      <c r="F442">
        <v>61291</v>
      </c>
      <c r="G442" s="2">
        <v>43723</v>
      </c>
      <c r="H442">
        <v>37786</v>
      </c>
      <c r="I442" t="s">
        <v>13</v>
      </c>
      <c r="J442">
        <v>23</v>
      </c>
      <c r="K442" t="str">
        <f t="shared" si="78"/>
        <v>Above 50,000</v>
      </c>
      <c r="L442" s="4" t="str" cm="1">
        <f t="array" ref="L442">_xlfn.IFS(J442&gt;=50,"Excellent",AND(J442&gt;=40,J442&lt;=49),"good",AND(J442&gt;=30,J442&lt;=39),"Average",J442&lt;30,"Poor")</f>
        <v>Poor</v>
      </c>
      <c r="M442" s="4" t="str">
        <f t="shared" si="79"/>
        <v>True</v>
      </c>
      <c r="N442" s="4" t="str">
        <f t="shared" si="80"/>
        <v>True</v>
      </c>
      <c r="O442" s="4" t="str">
        <f t="shared" si="81"/>
        <v>Not From Marketing Department</v>
      </c>
      <c r="P442" s="4">
        <f>SUMIF(E442:$E$1001,"Sales",$F:$F)</f>
        <v>5498239</v>
      </c>
      <c r="Q442" s="4">
        <f t="shared" si="82"/>
        <v>7532860</v>
      </c>
      <c r="R442" s="4">
        <f t="shared" si="83"/>
        <v>180</v>
      </c>
      <c r="S442" s="4">
        <f t="shared" si="84"/>
        <v>97</v>
      </c>
      <c r="T442" s="4">
        <f t="shared" si="85"/>
        <v>55350.020304568527</v>
      </c>
      <c r="U442" s="4">
        <f t="shared" si="86"/>
        <v>25843.824817518249</v>
      </c>
      <c r="V442" s="4">
        <f t="shared" si="87"/>
        <v>79673</v>
      </c>
      <c r="W442" s="4">
        <f t="shared" si="88"/>
        <v>20</v>
      </c>
      <c r="X442" s="4">
        <f t="shared" si="89"/>
        <v>61291</v>
      </c>
      <c r="Y442" t="e" cm="1" vm="2">
        <f t="array" aca="1" ref="Y442" ca="1">HLOOKUP(E442+E442:E1441,F442,0)</f>
        <v>#VALUE!</v>
      </c>
      <c r="Z442" s="4">
        <f t="shared" si="90"/>
        <v>61291</v>
      </c>
    </row>
    <row r="443" spans="1:26" x14ac:dyDescent="0.3">
      <c r="A443" s="4">
        <v>1</v>
      </c>
      <c r="B443" t="s">
        <v>457</v>
      </c>
      <c r="C443">
        <v>24</v>
      </c>
      <c r="D443" t="s">
        <v>15</v>
      </c>
      <c r="E443" t="s">
        <v>12</v>
      </c>
      <c r="F443">
        <v>47007</v>
      </c>
      <c r="G443" s="2">
        <v>43724</v>
      </c>
      <c r="H443">
        <v>38296</v>
      </c>
      <c r="I443" t="s">
        <v>28</v>
      </c>
      <c r="J443">
        <v>25</v>
      </c>
      <c r="K443" t="str">
        <f t="shared" si="78"/>
        <v>Below 50,000</v>
      </c>
      <c r="L443" s="4" t="str" cm="1">
        <f t="array" ref="L443">_xlfn.IFS(J443&gt;=50,"Excellent",AND(J443&gt;=40,J443&lt;=49),"good",AND(J443&gt;=30,J443&lt;=39),"Average",J443&lt;30,"Poor")</f>
        <v>Poor</v>
      </c>
      <c r="M443" s="4" t="str">
        <f t="shared" si="79"/>
        <v>False</v>
      </c>
      <c r="N443" s="4" t="str">
        <f t="shared" si="80"/>
        <v>False</v>
      </c>
      <c r="O443" s="4" t="str">
        <f t="shared" si="81"/>
        <v xml:space="preserve"> from Marketing Department</v>
      </c>
      <c r="P443" s="4">
        <f>SUMIF(E443:$E$1001,"Sales",$F:$F)</f>
        <v>5480913</v>
      </c>
      <c r="Q443" s="4">
        <f t="shared" si="82"/>
        <v>7532860</v>
      </c>
      <c r="R443" s="4">
        <f t="shared" si="83"/>
        <v>180</v>
      </c>
      <c r="S443" s="4">
        <f t="shared" si="84"/>
        <v>97</v>
      </c>
      <c r="T443" s="4">
        <f t="shared" si="85"/>
        <v>55350.020304568527</v>
      </c>
      <c r="U443" s="4">
        <f t="shared" si="86"/>
        <v>25843.824817518249</v>
      </c>
      <c r="V443" s="4">
        <f t="shared" si="87"/>
        <v>79673</v>
      </c>
      <c r="W443" s="4">
        <f t="shared" si="88"/>
        <v>20</v>
      </c>
      <c r="X443" s="4">
        <f t="shared" si="89"/>
        <v>47007</v>
      </c>
      <c r="Y443" t="e" cm="1" vm="2">
        <f t="array" aca="1" ref="Y443" ca="1">HLOOKUP(E443+E443:E1442,F443,0)</f>
        <v>#VALUE!</v>
      </c>
      <c r="Z443" s="4">
        <f t="shared" si="90"/>
        <v>47007</v>
      </c>
    </row>
    <row r="444" spans="1:26" x14ac:dyDescent="0.3">
      <c r="A444" s="4">
        <v>1</v>
      </c>
      <c r="B444" t="s">
        <v>458</v>
      </c>
      <c r="C444">
        <v>38</v>
      </c>
      <c r="D444" t="s">
        <v>11</v>
      </c>
      <c r="E444" t="s">
        <v>12</v>
      </c>
      <c r="F444">
        <v>60706</v>
      </c>
      <c r="G444" s="2">
        <v>43725</v>
      </c>
      <c r="H444">
        <v>16232</v>
      </c>
      <c r="I444" t="s">
        <v>20</v>
      </c>
      <c r="J444">
        <v>59</v>
      </c>
      <c r="K444" t="str">
        <f t="shared" si="78"/>
        <v>Above 50,000</v>
      </c>
      <c r="L444" s="4" t="str" cm="1">
        <f t="array" ref="L444">_xlfn.IFS(J444&gt;=50,"Excellent",AND(J444&gt;=40,J444&lt;=49),"good",AND(J444&gt;=30,J444&lt;=39),"Average",J444&lt;30,"Poor")</f>
        <v>Excellent</v>
      </c>
      <c r="M444" s="4" t="str">
        <f t="shared" si="79"/>
        <v>False</v>
      </c>
      <c r="N444" s="4" t="str">
        <f t="shared" si="80"/>
        <v>True</v>
      </c>
      <c r="O444" s="4" t="str">
        <f t="shared" si="81"/>
        <v xml:space="preserve"> from Marketing Department</v>
      </c>
      <c r="P444" s="4">
        <f>SUMIF(E444:$E$1001,"Sales",$F:$F)</f>
        <v>5590369</v>
      </c>
      <c r="Q444" s="4">
        <f t="shared" si="82"/>
        <v>7532860</v>
      </c>
      <c r="R444" s="4">
        <f t="shared" si="83"/>
        <v>180</v>
      </c>
      <c r="S444" s="4">
        <f t="shared" si="84"/>
        <v>97</v>
      </c>
      <c r="T444" s="4">
        <f t="shared" si="85"/>
        <v>55350.020304568527</v>
      </c>
      <c r="U444" s="4">
        <f t="shared" si="86"/>
        <v>25843.824817518249</v>
      </c>
      <c r="V444" s="4">
        <f t="shared" si="87"/>
        <v>79673</v>
      </c>
      <c r="W444" s="4">
        <f t="shared" si="88"/>
        <v>20</v>
      </c>
      <c r="X444" s="4">
        <f t="shared" si="89"/>
        <v>60706</v>
      </c>
      <c r="Y444" t="e" cm="1" vm="2">
        <f t="array" aca="1" ref="Y444" ca="1">HLOOKUP(E444+E444:E1443,F444,0)</f>
        <v>#VALUE!</v>
      </c>
      <c r="Z444" s="4">
        <f t="shared" si="90"/>
        <v>60706</v>
      </c>
    </row>
    <row r="445" spans="1:26" x14ac:dyDescent="0.3">
      <c r="A445" s="4">
        <v>1</v>
      </c>
      <c r="B445" t="s">
        <v>459</v>
      </c>
      <c r="C445">
        <v>46</v>
      </c>
      <c r="D445" t="s">
        <v>15</v>
      </c>
      <c r="E445" t="s">
        <v>16</v>
      </c>
      <c r="F445">
        <v>74859</v>
      </c>
      <c r="G445" s="2">
        <v>43726</v>
      </c>
      <c r="H445">
        <v>33164</v>
      </c>
      <c r="I445" t="s">
        <v>20</v>
      </c>
      <c r="J445">
        <v>23</v>
      </c>
      <c r="K445" t="str">
        <f t="shared" si="78"/>
        <v>Above 50,000</v>
      </c>
      <c r="L445" s="4" t="str" cm="1">
        <f t="array" ref="L445">_xlfn.IFS(J445&gt;=50,"Excellent",AND(J445&gt;=40,J445&lt;=49),"good",AND(J445&gt;=30,J445&lt;=39),"Average",J445&lt;30,"Poor")</f>
        <v>Poor</v>
      </c>
      <c r="M445" s="4" t="str">
        <f t="shared" si="79"/>
        <v>False</v>
      </c>
      <c r="N445" s="4" t="str">
        <f t="shared" si="80"/>
        <v>True</v>
      </c>
      <c r="O445" s="4" t="str">
        <f t="shared" si="81"/>
        <v>Not From Marketing Department</v>
      </c>
      <c r="P445" s="4">
        <f>SUMIF(E445:$E$1001,"Sales",$F:$F)</f>
        <v>5612606</v>
      </c>
      <c r="Q445" s="4">
        <f t="shared" si="82"/>
        <v>7532860</v>
      </c>
      <c r="R445" s="4">
        <f t="shared" si="83"/>
        <v>180</v>
      </c>
      <c r="S445" s="4">
        <f t="shared" si="84"/>
        <v>97</v>
      </c>
      <c r="T445" s="4">
        <f t="shared" si="85"/>
        <v>55350.020304568527</v>
      </c>
      <c r="U445" s="4">
        <f t="shared" si="86"/>
        <v>25843.824817518249</v>
      </c>
      <c r="V445" s="4">
        <f t="shared" si="87"/>
        <v>79673</v>
      </c>
      <c r="W445" s="4">
        <f t="shared" si="88"/>
        <v>20</v>
      </c>
      <c r="X445" s="4">
        <f t="shared" si="89"/>
        <v>74859</v>
      </c>
      <c r="Y445" t="e" cm="1" vm="2">
        <f t="array" aca="1" ref="Y445" ca="1">HLOOKUP(E445+E445:E1444,F445,0)</f>
        <v>#VALUE!</v>
      </c>
      <c r="Z445" s="4">
        <f t="shared" si="90"/>
        <v>74859</v>
      </c>
    </row>
    <row r="446" spans="1:26" x14ac:dyDescent="0.3">
      <c r="A446" s="4">
        <v>1</v>
      </c>
      <c r="B446" t="s">
        <v>460</v>
      </c>
      <c r="C446">
        <v>29</v>
      </c>
      <c r="D446" t="s">
        <v>15</v>
      </c>
      <c r="E446" t="s">
        <v>27</v>
      </c>
      <c r="F446">
        <v>78763</v>
      </c>
      <c r="G446" s="2">
        <v>43727</v>
      </c>
      <c r="H446">
        <v>38312</v>
      </c>
      <c r="I446" t="s">
        <v>18</v>
      </c>
      <c r="J446">
        <v>47</v>
      </c>
      <c r="K446" t="str">
        <f t="shared" si="78"/>
        <v>Above 50,000</v>
      </c>
      <c r="L446" s="4" t="str" cm="1">
        <f t="array" ref="L446">_xlfn.IFS(J446&gt;=50,"Excellent",AND(J446&gt;=40,J446&lt;=49),"good",AND(J446&gt;=30,J446&lt;=39),"Average",J446&lt;30,"Poor")</f>
        <v>good</v>
      </c>
      <c r="M446" s="4" t="str">
        <f t="shared" si="79"/>
        <v>False</v>
      </c>
      <c r="N446" s="4" t="str">
        <f t="shared" si="80"/>
        <v>True</v>
      </c>
      <c r="O446" s="4" t="str">
        <f t="shared" si="81"/>
        <v>Not From Marketing Department</v>
      </c>
      <c r="P446" s="4">
        <f>SUMIF(E446:$E$1001,"Sales",$F:$F)</f>
        <v>5542563</v>
      </c>
      <c r="Q446" s="4">
        <f t="shared" si="82"/>
        <v>7532860</v>
      </c>
      <c r="R446" s="4">
        <f t="shared" si="83"/>
        <v>180</v>
      </c>
      <c r="S446" s="4">
        <f t="shared" si="84"/>
        <v>97</v>
      </c>
      <c r="T446" s="4">
        <f t="shared" si="85"/>
        <v>55350.020304568527</v>
      </c>
      <c r="U446" s="4">
        <f t="shared" si="86"/>
        <v>25843.824817518249</v>
      </c>
      <c r="V446" s="4">
        <f t="shared" si="87"/>
        <v>79673</v>
      </c>
      <c r="W446" s="4">
        <f t="shared" si="88"/>
        <v>20</v>
      </c>
      <c r="X446" s="4">
        <f t="shared" si="89"/>
        <v>78763</v>
      </c>
      <c r="Y446" t="e" cm="1" vm="2">
        <f t="array" aca="1" ref="Y446" ca="1">HLOOKUP(E446+E446:E1445,F446,0)</f>
        <v>#VALUE!</v>
      </c>
      <c r="Z446" s="4">
        <f t="shared" si="90"/>
        <v>78763</v>
      </c>
    </row>
    <row r="447" spans="1:26" x14ac:dyDescent="0.3">
      <c r="A447" s="4">
        <v>1</v>
      </c>
      <c r="B447" t="s">
        <v>461</v>
      </c>
      <c r="C447">
        <v>42</v>
      </c>
      <c r="D447" t="s">
        <v>11</v>
      </c>
      <c r="E447" t="s">
        <v>7</v>
      </c>
      <c r="F447">
        <v>77148</v>
      </c>
      <c r="G447" s="2">
        <v>43728</v>
      </c>
      <c r="H447">
        <v>12115</v>
      </c>
      <c r="I447" t="s">
        <v>13</v>
      </c>
      <c r="J447">
        <v>44</v>
      </c>
      <c r="K447" t="str">
        <f t="shared" si="78"/>
        <v>Above 50,000</v>
      </c>
      <c r="L447" s="4" t="str" cm="1">
        <f t="array" ref="L447">_xlfn.IFS(J447&gt;=50,"Excellent",AND(J447&gt;=40,J447&lt;=49),"good",AND(J447&gt;=30,J447&lt;=39),"Average",J447&lt;30,"Poor")</f>
        <v>good</v>
      </c>
      <c r="M447" s="4" t="str">
        <f t="shared" si="79"/>
        <v>False</v>
      </c>
      <c r="N447" s="4" t="str">
        <f t="shared" si="80"/>
        <v>True</v>
      </c>
      <c r="O447" s="4" t="str">
        <f t="shared" si="81"/>
        <v>Not From Marketing Department</v>
      </c>
      <c r="P447" s="4">
        <f>SUMIF(E447:$E$1001,"Sales",$F:$F)</f>
        <v>5518114</v>
      </c>
      <c r="Q447" s="4">
        <f t="shared" si="82"/>
        <v>7532860</v>
      </c>
      <c r="R447" s="4">
        <f t="shared" si="83"/>
        <v>180</v>
      </c>
      <c r="S447" s="4">
        <f t="shared" si="84"/>
        <v>97</v>
      </c>
      <c r="T447" s="4">
        <f t="shared" si="85"/>
        <v>55350.020304568527</v>
      </c>
      <c r="U447" s="4">
        <f t="shared" si="86"/>
        <v>25843.824817518249</v>
      </c>
      <c r="V447" s="4">
        <f t="shared" si="87"/>
        <v>79673</v>
      </c>
      <c r="W447" s="4">
        <f t="shared" si="88"/>
        <v>20</v>
      </c>
      <c r="X447" s="4">
        <f t="shared" si="89"/>
        <v>77148</v>
      </c>
      <c r="Y447" t="e" cm="1" vm="2">
        <f t="array" aca="1" ref="Y447" ca="1">HLOOKUP(E447+E447:E1446,F447,0)</f>
        <v>#VALUE!</v>
      </c>
      <c r="Z447" s="4">
        <f t="shared" si="90"/>
        <v>77148</v>
      </c>
    </row>
    <row r="448" spans="1:26" x14ac:dyDescent="0.3">
      <c r="A448" s="4">
        <v>1</v>
      </c>
      <c r="B448" t="s">
        <v>462</v>
      </c>
      <c r="C448">
        <v>59</v>
      </c>
      <c r="D448" t="s">
        <v>11</v>
      </c>
      <c r="E448" t="s">
        <v>27</v>
      </c>
      <c r="F448">
        <v>47690</v>
      </c>
      <c r="G448" s="2">
        <v>43729</v>
      </c>
      <c r="H448">
        <v>19691</v>
      </c>
      <c r="I448" t="s">
        <v>28</v>
      </c>
      <c r="J448">
        <v>45</v>
      </c>
      <c r="K448" t="str">
        <f t="shared" si="78"/>
        <v>Below 50,000</v>
      </c>
      <c r="L448" s="4" t="str" cm="1">
        <f t="array" ref="L448">_xlfn.IFS(J448&gt;=50,"Excellent",AND(J448&gt;=40,J448&lt;=49),"good",AND(J448&gt;=30,J448&lt;=39),"Average",J448&lt;30,"Poor")</f>
        <v>good</v>
      </c>
      <c r="M448" s="4" t="str">
        <f t="shared" si="79"/>
        <v>False</v>
      </c>
      <c r="N448" s="4" t="str">
        <f t="shared" si="80"/>
        <v>True</v>
      </c>
      <c r="O448" s="4" t="str">
        <f t="shared" si="81"/>
        <v>Not From Marketing Department</v>
      </c>
      <c r="P448" s="4">
        <f>SUMIF(E448:$E$1001,"Sales",$F:$F)</f>
        <v>5572395</v>
      </c>
      <c r="Q448" s="4">
        <f t="shared" si="82"/>
        <v>7532860</v>
      </c>
      <c r="R448" s="4">
        <f t="shared" si="83"/>
        <v>180</v>
      </c>
      <c r="S448" s="4">
        <f t="shared" si="84"/>
        <v>97</v>
      </c>
      <c r="T448" s="4">
        <f t="shared" si="85"/>
        <v>55350.020304568527</v>
      </c>
      <c r="U448" s="4">
        <f t="shared" si="86"/>
        <v>25843.824817518249</v>
      </c>
      <c r="V448" s="4">
        <f t="shared" si="87"/>
        <v>79673</v>
      </c>
      <c r="W448" s="4">
        <f t="shared" si="88"/>
        <v>20</v>
      </c>
      <c r="X448" s="4">
        <f t="shared" si="89"/>
        <v>47690</v>
      </c>
      <c r="Y448" t="e" cm="1" vm="2">
        <f t="array" aca="1" ref="Y448" ca="1">HLOOKUP(E448+E448:E1447,F448,0)</f>
        <v>#VALUE!</v>
      </c>
      <c r="Z448" s="4">
        <f t="shared" si="90"/>
        <v>47690</v>
      </c>
    </row>
    <row r="449" spans="1:26" x14ac:dyDescent="0.3">
      <c r="A449" s="4">
        <v>1</v>
      </c>
      <c r="B449" t="s">
        <v>463</v>
      </c>
      <c r="C449">
        <v>30</v>
      </c>
      <c r="D449" t="s">
        <v>15</v>
      </c>
      <c r="E449" t="s">
        <v>22</v>
      </c>
      <c r="F449">
        <v>46827</v>
      </c>
      <c r="G449" s="2">
        <v>43730</v>
      </c>
      <c r="H449">
        <v>11044</v>
      </c>
      <c r="I449" t="s">
        <v>28</v>
      </c>
      <c r="J449">
        <v>35</v>
      </c>
      <c r="K449" t="str">
        <f t="shared" si="78"/>
        <v>Below 50,000</v>
      </c>
      <c r="L449" s="4" t="str" cm="1">
        <f t="array" ref="L449">_xlfn.IFS(J449&gt;=50,"Excellent",AND(J449&gt;=40,J449&lt;=49),"good",AND(J449&gt;=30,J449&lt;=39),"Average",J449&lt;30,"Poor")</f>
        <v>Average</v>
      </c>
      <c r="M449" s="4" t="str">
        <f t="shared" si="79"/>
        <v>False</v>
      </c>
      <c r="N449" s="4" t="str">
        <f t="shared" si="80"/>
        <v>False</v>
      </c>
      <c r="O449" s="4" t="str">
        <f t="shared" si="81"/>
        <v>Not From Marketing Department</v>
      </c>
      <c r="P449" s="4">
        <f>SUMIF(E449:$E$1001,"Sales",$F:$F)</f>
        <v>5460189</v>
      </c>
      <c r="Q449" s="4">
        <f t="shared" si="82"/>
        <v>7532860</v>
      </c>
      <c r="R449" s="4">
        <f t="shared" si="83"/>
        <v>180</v>
      </c>
      <c r="S449" s="4">
        <f t="shared" si="84"/>
        <v>97</v>
      </c>
      <c r="T449" s="4">
        <f t="shared" si="85"/>
        <v>55350.020304568527</v>
      </c>
      <c r="U449" s="4">
        <f t="shared" si="86"/>
        <v>25843.824817518249</v>
      </c>
      <c r="V449" s="4">
        <f t="shared" si="87"/>
        <v>79673</v>
      </c>
      <c r="W449" s="4">
        <f t="shared" si="88"/>
        <v>20</v>
      </c>
      <c r="X449" s="4">
        <f t="shared" si="89"/>
        <v>46827</v>
      </c>
      <c r="Y449" t="e" cm="1" vm="2">
        <f t="array" aca="1" ref="Y449" ca="1">HLOOKUP(E449+E449:E1448,F449,0)</f>
        <v>#VALUE!</v>
      </c>
      <c r="Z449" s="4">
        <f t="shared" si="90"/>
        <v>46827</v>
      </c>
    </row>
    <row r="450" spans="1:26" x14ac:dyDescent="0.3">
      <c r="A450" s="4">
        <v>1</v>
      </c>
      <c r="B450" t="s">
        <v>464</v>
      </c>
      <c r="C450">
        <v>44</v>
      </c>
      <c r="D450" t="s">
        <v>15</v>
      </c>
      <c r="E450" t="s">
        <v>27</v>
      </c>
      <c r="F450">
        <v>53078</v>
      </c>
      <c r="G450" s="2">
        <v>43731</v>
      </c>
      <c r="H450">
        <v>11555</v>
      </c>
      <c r="I450" t="s">
        <v>20</v>
      </c>
      <c r="J450">
        <v>52</v>
      </c>
      <c r="K450" t="str">
        <f t="shared" si="78"/>
        <v>Above 50,000</v>
      </c>
      <c r="L450" s="4" t="str" cm="1">
        <f t="array" ref="L450">_xlfn.IFS(J450&gt;=50,"Excellent",AND(J450&gt;=40,J450&lt;=49),"good",AND(J450&gt;=30,J450&lt;=39),"Average",J450&lt;30,"Poor")</f>
        <v>Excellent</v>
      </c>
      <c r="M450" s="4" t="str">
        <f t="shared" si="79"/>
        <v>False</v>
      </c>
      <c r="N450" s="4" t="str">
        <f t="shared" si="80"/>
        <v>True</v>
      </c>
      <c r="O450" s="4" t="str">
        <f t="shared" si="81"/>
        <v>Not From Marketing Department</v>
      </c>
      <c r="P450" s="4">
        <f>SUMIF(E450:$E$1001,"Sales",$F:$F)</f>
        <v>5864975</v>
      </c>
      <c r="Q450" s="4">
        <f t="shared" si="82"/>
        <v>7532860</v>
      </c>
      <c r="R450" s="4">
        <f t="shared" si="83"/>
        <v>180</v>
      </c>
      <c r="S450" s="4">
        <f t="shared" si="84"/>
        <v>97</v>
      </c>
      <c r="T450" s="4">
        <f t="shared" si="85"/>
        <v>55350.020304568527</v>
      </c>
      <c r="U450" s="4">
        <f t="shared" si="86"/>
        <v>25843.824817518249</v>
      </c>
      <c r="V450" s="4">
        <f t="shared" si="87"/>
        <v>79673</v>
      </c>
      <c r="W450" s="4">
        <f t="shared" si="88"/>
        <v>20</v>
      </c>
      <c r="X450" s="4">
        <f t="shared" si="89"/>
        <v>53078</v>
      </c>
      <c r="Y450" t="e" cm="1" vm="2">
        <f t="array" aca="1" ref="Y450" ca="1">HLOOKUP(E450+E450:E1449,F450,0)</f>
        <v>#VALUE!</v>
      </c>
      <c r="Z450" s="4">
        <f t="shared" si="90"/>
        <v>53078</v>
      </c>
    </row>
    <row r="451" spans="1:26" x14ac:dyDescent="0.3">
      <c r="A451" s="4">
        <v>1</v>
      </c>
      <c r="B451" t="s">
        <v>465</v>
      </c>
      <c r="C451">
        <v>49</v>
      </c>
      <c r="D451" t="s">
        <v>15</v>
      </c>
      <c r="E451" t="s">
        <v>12</v>
      </c>
      <c r="F451">
        <v>36060</v>
      </c>
      <c r="G451" s="2">
        <v>43732</v>
      </c>
      <c r="H451">
        <v>15529</v>
      </c>
      <c r="I451" t="s">
        <v>13</v>
      </c>
      <c r="J451">
        <v>29</v>
      </c>
      <c r="K451" t="str">
        <f t="shared" ref="K451:K514" si="91">IF(F451 &gt; 50000, "Above 50,000", "Below 50,000")</f>
        <v>Below 50,000</v>
      </c>
      <c r="L451" s="4" t="str" cm="1">
        <f t="array" ref="L451">_xlfn.IFS(J451&gt;=50,"Excellent",AND(J451&gt;=40,J451&lt;=49),"good",AND(J451&gt;=30,J451&lt;=39),"Average",J451&lt;30,"Poor")</f>
        <v>Poor</v>
      </c>
      <c r="M451" s="4" t="str">
        <f t="shared" ref="M451:M514" si="92">IF(AND(H451&gt;=15000,I451="North"),"True","False")</f>
        <v>True</v>
      </c>
      <c r="N451" s="4" t="str">
        <f t="shared" ref="N451:N514" si="93">IF(OR(E451="IT",F451&gt;=60000),"True","False")</f>
        <v>False</v>
      </c>
      <c r="O451" s="4" t="str">
        <f t="shared" ref="O451:O514" si="94">IF(E451="Marketing"," from Marketing Department","Not From Marketing Department")</f>
        <v xml:space="preserve"> from Marketing Department</v>
      </c>
      <c r="P451" s="4">
        <f>SUMIF(E451:$E$1001,"Sales",$F:$F)</f>
        <v>5569684</v>
      </c>
      <c r="Q451" s="4">
        <f t="shared" ref="Q451:Q514" si="95">SUMIFS($F$2:$F$1001,$E$2:$E$1001,"IT",$J$2:$J$1001,"&gt;35")</f>
        <v>7532860</v>
      </c>
      <c r="R451" s="4">
        <f t="shared" ref="R451:R514" si="96">COUNTIF($E$2:$E$1001,"HR")</f>
        <v>180</v>
      </c>
      <c r="S451" s="4">
        <f t="shared" ref="S451:S514" si="97">COUNTIFS($D$2:$D$1001,"F",$E$2:$E$1001,"Finance")</f>
        <v>97</v>
      </c>
      <c r="T451" s="4">
        <f t="shared" ref="T451:T514" si="98">AVERAGEIF($E$2:$E$1001,"Marketing",$F$2:$F$1001)</f>
        <v>55350.020304568527</v>
      </c>
      <c r="U451" s="4">
        <f t="shared" ref="U451:U514" si="99">AVERAGEIFS($H$2:$H$1001,$I$2:$I$1001,"North",$J$2:$J$1001,"&gt;40")</f>
        <v>25843.824817518249</v>
      </c>
      <c r="V451" s="4">
        <f t="shared" ref="V451:V514" si="100">_xlfn.MAXIFS($F$2:$F$1001,$I$2:$I$1001,"South")</f>
        <v>79673</v>
      </c>
      <c r="W451" s="4">
        <f t="shared" ref="W451:W514" si="101">_xlfn.MINIFS($J$2:$J$1001,$E$2:$E$1001,"Finance")</f>
        <v>20</v>
      </c>
      <c r="X451" s="4">
        <f t="shared" ref="X451:X514" si="102">VLOOKUP(A451,A451:X1450,6,FALSE)</f>
        <v>36060</v>
      </c>
      <c r="Y451" t="e" cm="1" vm="2">
        <f t="array" aca="1" ref="Y451" ca="1">HLOOKUP(E451+E451:E1450,F451,0)</f>
        <v>#VALUE!</v>
      </c>
      <c r="Z451" s="4">
        <f t="shared" ref="Z451:Z514" si="103">X451</f>
        <v>36060</v>
      </c>
    </row>
    <row r="452" spans="1:26" x14ac:dyDescent="0.3">
      <c r="A452" s="4">
        <v>1</v>
      </c>
      <c r="B452" t="s">
        <v>466</v>
      </c>
      <c r="C452">
        <v>30</v>
      </c>
      <c r="D452" t="s">
        <v>15</v>
      </c>
      <c r="E452" t="s">
        <v>16</v>
      </c>
      <c r="F452">
        <v>39404</v>
      </c>
      <c r="G452" s="2">
        <v>43733</v>
      </c>
      <c r="H452">
        <v>37013</v>
      </c>
      <c r="I452" t="s">
        <v>13</v>
      </c>
      <c r="J452">
        <v>20</v>
      </c>
      <c r="K452" t="str">
        <f t="shared" si="91"/>
        <v>Below 50,000</v>
      </c>
      <c r="L452" s="4" t="str" cm="1">
        <f t="array" ref="L452">_xlfn.IFS(J452&gt;=50,"Excellent",AND(J452&gt;=40,J452&lt;=49),"good",AND(J452&gt;=30,J452&lt;=39),"Average",J452&lt;30,"Poor")</f>
        <v>Poor</v>
      </c>
      <c r="M452" s="4" t="str">
        <f t="shared" si="92"/>
        <v>True</v>
      </c>
      <c r="N452" s="4" t="str">
        <f t="shared" si="93"/>
        <v>False</v>
      </c>
      <c r="O452" s="4" t="str">
        <f t="shared" si="94"/>
        <v>Not From Marketing Department</v>
      </c>
      <c r="P452" s="4">
        <f>SUMIF(E452:$E$1001,"Sales",$F:$F)</f>
        <v>5541719</v>
      </c>
      <c r="Q452" s="4">
        <f t="shared" si="95"/>
        <v>7532860</v>
      </c>
      <c r="R452" s="4">
        <f t="shared" si="96"/>
        <v>180</v>
      </c>
      <c r="S452" s="4">
        <f t="shared" si="97"/>
        <v>97</v>
      </c>
      <c r="T452" s="4">
        <f t="shared" si="98"/>
        <v>55350.020304568527</v>
      </c>
      <c r="U452" s="4">
        <f t="shared" si="99"/>
        <v>25843.824817518249</v>
      </c>
      <c r="V452" s="4">
        <f t="shared" si="100"/>
        <v>79673</v>
      </c>
      <c r="W452" s="4">
        <f t="shared" si="101"/>
        <v>20</v>
      </c>
      <c r="X452" s="4">
        <f t="shared" si="102"/>
        <v>39404</v>
      </c>
      <c r="Y452" t="e" cm="1" vm="2">
        <f t="array" aca="1" ref="Y452" ca="1">HLOOKUP(E452+E452:E1451,F452,0)</f>
        <v>#VALUE!</v>
      </c>
      <c r="Z452" s="4">
        <f t="shared" si="103"/>
        <v>39404</v>
      </c>
    </row>
    <row r="453" spans="1:26" x14ac:dyDescent="0.3">
      <c r="A453" s="4">
        <v>1</v>
      </c>
      <c r="B453" t="s">
        <v>467</v>
      </c>
      <c r="C453">
        <v>43</v>
      </c>
      <c r="D453" t="s">
        <v>15</v>
      </c>
      <c r="E453" t="s">
        <v>7</v>
      </c>
      <c r="F453">
        <v>64168</v>
      </c>
      <c r="G453" s="2">
        <v>43734</v>
      </c>
      <c r="H453">
        <v>12861</v>
      </c>
      <c r="I453" t="s">
        <v>18</v>
      </c>
      <c r="J453">
        <v>22</v>
      </c>
      <c r="K453" t="str">
        <f t="shared" si="91"/>
        <v>Above 50,000</v>
      </c>
      <c r="L453" s="4" t="str" cm="1">
        <f t="array" ref="L453">_xlfn.IFS(J453&gt;=50,"Excellent",AND(J453&gt;=40,J453&lt;=49),"good",AND(J453&gt;=30,J453&lt;=39),"Average",J453&lt;30,"Poor")</f>
        <v>Poor</v>
      </c>
      <c r="M453" s="4" t="str">
        <f t="shared" si="92"/>
        <v>False</v>
      </c>
      <c r="N453" s="4" t="str">
        <f t="shared" si="93"/>
        <v>True</v>
      </c>
      <c r="O453" s="4" t="str">
        <f t="shared" si="94"/>
        <v>Not From Marketing Department</v>
      </c>
      <c r="P453" s="4">
        <f>SUMIF(E453:$E$1001,"Sales",$F:$F)</f>
        <v>5681229</v>
      </c>
      <c r="Q453" s="4">
        <f t="shared" si="95"/>
        <v>7532860</v>
      </c>
      <c r="R453" s="4">
        <f t="shared" si="96"/>
        <v>180</v>
      </c>
      <c r="S453" s="4">
        <f t="shared" si="97"/>
        <v>97</v>
      </c>
      <c r="T453" s="4">
        <f t="shared" si="98"/>
        <v>55350.020304568527</v>
      </c>
      <c r="U453" s="4">
        <f t="shared" si="99"/>
        <v>25843.824817518249</v>
      </c>
      <c r="V453" s="4">
        <f t="shared" si="100"/>
        <v>79673</v>
      </c>
      <c r="W453" s="4">
        <f t="shared" si="101"/>
        <v>20</v>
      </c>
      <c r="X453" s="4">
        <f t="shared" si="102"/>
        <v>64168</v>
      </c>
      <c r="Y453" t="e" cm="1" vm="2">
        <f t="array" aca="1" ref="Y453" ca="1">HLOOKUP(E453+E453:E1452,F453,0)</f>
        <v>#VALUE!</v>
      </c>
      <c r="Z453" s="4">
        <f t="shared" si="103"/>
        <v>64168</v>
      </c>
    </row>
    <row r="454" spans="1:26" x14ac:dyDescent="0.3">
      <c r="A454" s="4">
        <v>1</v>
      </c>
      <c r="B454" t="s">
        <v>468</v>
      </c>
      <c r="C454">
        <v>29</v>
      </c>
      <c r="D454" t="s">
        <v>15</v>
      </c>
      <c r="E454" t="s">
        <v>7</v>
      </c>
      <c r="F454">
        <v>32733</v>
      </c>
      <c r="G454" s="2">
        <v>43735</v>
      </c>
      <c r="H454">
        <v>37016</v>
      </c>
      <c r="I454" t="s">
        <v>13</v>
      </c>
      <c r="J454">
        <v>57</v>
      </c>
      <c r="K454" t="str">
        <f t="shared" si="91"/>
        <v>Below 50,000</v>
      </c>
      <c r="L454" s="4" t="str" cm="1">
        <f t="array" ref="L454">_xlfn.IFS(J454&gt;=50,"Excellent",AND(J454&gt;=40,J454&lt;=49),"good",AND(J454&gt;=30,J454&lt;=39),"Average",J454&lt;30,"Poor")</f>
        <v>Excellent</v>
      </c>
      <c r="M454" s="4" t="str">
        <f t="shared" si="92"/>
        <v>True</v>
      </c>
      <c r="N454" s="4" t="str">
        <f t="shared" si="93"/>
        <v>False</v>
      </c>
      <c r="O454" s="4" t="str">
        <f t="shared" si="94"/>
        <v>Not From Marketing Department</v>
      </c>
      <c r="P454" s="4">
        <f>SUMIF(E454:$E$1001,"Sales",$F:$F)</f>
        <v>5486852</v>
      </c>
      <c r="Q454" s="4">
        <f t="shared" si="95"/>
        <v>7532860</v>
      </c>
      <c r="R454" s="4">
        <f t="shared" si="96"/>
        <v>180</v>
      </c>
      <c r="S454" s="4">
        <f t="shared" si="97"/>
        <v>97</v>
      </c>
      <c r="T454" s="4">
        <f t="shared" si="98"/>
        <v>55350.020304568527</v>
      </c>
      <c r="U454" s="4">
        <f t="shared" si="99"/>
        <v>25843.824817518249</v>
      </c>
      <c r="V454" s="4">
        <f t="shared" si="100"/>
        <v>79673</v>
      </c>
      <c r="W454" s="4">
        <f t="shared" si="101"/>
        <v>20</v>
      </c>
      <c r="X454" s="4">
        <f t="shared" si="102"/>
        <v>32733</v>
      </c>
      <c r="Y454" t="e" cm="1" vm="2">
        <f t="array" aca="1" ref="Y454" ca="1">HLOOKUP(E454+E454:E1453,F454,0)</f>
        <v>#VALUE!</v>
      </c>
      <c r="Z454" s="4">
        <f t="shared" si="103"/>
        <v>32733</v>
      </c>
    </row>
    <row r="455" spans="1:26" x14ac:dyDescent="0.3">
      <c r="A455" s="4">
        <v>1</v>
      </c>
      <c r="B455" t="s">
        <v>469</v>
      </c>
      <c r="C455">
        <v>47</v>
      </c>
      <c r="D455" t="s">
        <v>15</v>
      </c>
      <c r="E455" t="s">
        <v>7</v>
      </c>
      <c r="F455">
        <v>34325</v>
      </c>
      <c r="G455" s="2">
        <v>43736</v>
      </c>
      <c r="H455">
        <v>16766</v>
      </c>
      <c r="I455" t="s">
        <v>18</v>
      </c>
      <c r="J455">
        <v>53</v>
      </c>
      <c r="K455" t="str">
        <f t="shared" si="91"/>
        <v>Below 50,000</v>
      </c>
      <c r="L455" s="4" t="str" cm="1">
        <f t="array" ref="L455">_xlfn.IFS(J455&gt;=50,"Excellent",AND(J455&gt;=40,J455&lt;=49),"good",AND(J455&gt;=30,J455&lt;=39),"Average",J455&lt;30,"Poor")</f>
        <v>Excellent</v>
      </c>
      <c r="M455" s="4" t="str">
        <f t="shared" si="92"/>
        <v>False</v>
      </c>
      <c r="N455" s="4" t="str">
        <f t="shared" si="93"/>
        <v>False</v>
      </c>
      <c r="O455" s="4" t="str">
        <f t="shared" si="94"/>
        <v>Not From Marketing Department</v>
      </c>
      <c r="P455" s="4">
        <f>SUMIF(E455:$E$1001,"Sales",$F:$F)</f>
        <v>5542344</v>
      </c>
      <c r="Q455" s="4">
        <f t="shared" si="95"/>
        <v>7532860</v>
      </c>
      <c r="R455" s="4">
        <f t="shared" si="96"/>
        <v>180</v>
      </c>
      <c r="S455" s="4">
        <f t="shared" si="97"/>
        <v>97</v>
      </c>
      <c r="T455" s="4">
        <f t="shared" si="98"/>
        <v>55350.020304568527</v>
      </c>
      <c r="U455" s="4">
        <f t="shared" si="99"/>
        <v>25843.824817518249</v>
      </c>
      <c r="V455" s="4">
        <f t="shared" si="100"/>
        <v>79673</v>
      </c>
      <c r="W455" s="4">
        <f t="shared" si="101"/>
        <v>20</v>
      </c>
      <c r="X455" s="4">
        <f t="shared" si="102"/>
        <v>34325</v>
      </c>
      <c r="Y455" t="e" cm="1" vm="2">
        <f t="array" aca="1" ref="Y455" ca="1">HLOOKUP(E455+E455:E1454,F455,0)</f>
        <v>#VALUE!</v>
      </c>
      <c r="Z455" s="4">
        <f t="shared" si="103"/>
        <v>34325</v>
      </c>
    </row>
    <row r="456" spans="1:26" x14ac:dyDescent="0.3">
      <c r="A456" s="4">
        <v>1</v>
      </c>
      <c r="B456" t="s">
        <v>470</v>
      </c>
      <c r="C456">
        <v>52</v>
      </c>
      <c r="D456" t="s">
        <v>15</v>
      </c>
      <c r="E456" t="s">
        <v>7</v>
      </c>
      <c r="F456">
        <v>53742</v>
      </c>
      <c r="G456" s="2">
        <v>43737</v>
      </c>
      <c r="H456">
        <v>12264</v>
      </c>
      <c r="I456" t="s">
        <v>13</v>
      </c>
      <c r="J456">
        <v>58</v>
      </c>
      <c r="K456" t="str">
        <f t="shared" si="91"/>
        <v>Above 50,000</v>
      </c>
      <c r="L456" s="4" t="str" cm="1">
        <f t="array" ref="L456">_xlfn.IFS(J456&gt;=50,"Excellent",AND(J456&gt;=40,J456&lt;=49),"good",AND(J456&gt;=30,J456&lt;=39),"Average",J456&lt;30,"Poor")</f>
        <v>Excellent</v>
      </c>
      <c r="M456" s="4" t="str">
        <f t="shared" si="92"/>
        <v>False</v>
      </c>
      <c r="N456" s="4" t="str">
        <f t="shared" si="93"/>
        <v>False</v>
      </c>
      <c r="O456" s="4" t="str">
        <f t="shared" si="94"/>
        <v>Not From Marketing Department</v>
      </c>
      <c r="P456" s="4">
        <f>SUMIF(E456:$E$1001,"Sales",$F:$F)</f>
        <v>5349967</v>
      </c>
      <c r="Q456" s="4">
        <f t="shared" si="95"/>
        <v>7532860</v>
      </c>
      <c r="R456" s="4">
        <f t="shared" si="96"/>
        <v>180</v>
      </c>
      <c r="S456" s="4">
        <f t="shared" si="97"/>
        <v>97</v>
      </c>
      <c r="T456" s="4">
        <f t="shared" si="98"/>
        <v>55350.020304568527</v>
      </c>
      <c r="U456" s="4">
        <f t="shared" si="99"/>
        <v>25843.824817518249</v>
      </c>
      <c r="V456" s="4">
        <f t="shared" si="100"/>
        <v>79673</v>
      </c>
      <c r="W456" s="4">
        <f t="shared" si="101"/>
        <v>20</v>
      </c>
      <c r="X456" s="4">
        <f t="shared" si="102"/>
        <v>53742</v>
      </c>
      <c r="Y456" t="e" cm="1" vm="2">
        <f t="array" aca="1" ref="Y456" ca="1">HLOOKUP(E456+E456:E1455,F456,0)</f>
        <v>#VALUE!</v>
      </c>
      <c r="Z456" s="4">
        <f t="shared" si="103"/>
        <v>53742</v>
      </c>
    </row>
    <row r="457" spans="1:26" x14ac:dyDescent="0.3">
      <c r="A457" s="4">
        <v>1</v>
      </c>
      <c r="B457" t="s">
        <v>471</v>
      </c>
      <c r="C457">
        <v>36</v>
      </c>
      <c r="D457" t="s">
        <v>15</v>
      </c>
      <c r="E457" t="s">
        <v>27</v>
      </c>
      <c r="F457">
        <v>60073</v>
      </c>
      <c r="G457" s="2">
        <v>43738</v>
      </c>
      <c r="H457">
        <v>38901</v>
      </c>
      <c r="I457" t="s">
        <v>20</v>
      </c>
      <c r="J457">
        <v>53</v>
      </c>
      <c r="K457" t="str">
        <f t="shared" si="91"/>
        <v>Above 50,000</v>
      </c>
      <c r="L457" s="4" t="str" cm="1">
        <f t="array" ref="L457">_xlfn.IFS(J457&gt;=50,"Excellent",AND(J457&gt;=40,J457&lt;=49),"good",AND(J457&gt;=30,J457&lt;=39),"Average",J457&lt;30,"Poor")</f>
        <v>Excellent</v>
      </c>
      <c r="M457" s="4" t="str">
        <f t="shared" si="92"/>
        <v>False</v>
      </c>
      <c r="N457" s="4" t="str">
        <f t="shared" si="93"/>
        <v>True</v>
      </c>
      <c r="O457" s="4" t="str">
        <f t="shared" si="94"/>
        <v>Not From Marketing Department</v>
      </c>
      <c r="P457" s="4">
        <f>SUMIF(E457:$E$1001,"Sales",$F:$F)</f>
        <v>5301098</v>
      </c>
      <c r="Q457" s="4">
        <f t="shared" si="95"/>
        <v>7532860</v>
      </c>
      <c r="R457" s="4">
        <f t="shared" si="96"/>
        <v>180</v>
      </c>
      <c r="S457" s="4">
        <f t="shared" si="97"/>
        <v>97</v>
      </c>
      <c r="T457" s="4">
        <f t="shared" si="98"/>
        <v>55350.020304568527</v>
      </c>
      <c r="U457" s="4">
        <f t="shared" si="99"/>
        <v>25843.824817518249</v>
      </c>
      <c r="V457" s="4">
        <f t="shared" si="100"/>
        <v>79673</v>
      </c>
      <c r="W457" s="4">
        <f t="shared" si="101"/>
        <v>20</v>
      </c>
      <c r="X457" s="4">
        <f t="shared" si="102"/>
        <v>60073</v>
      </c>
      <c r="Y457" t="e" cm="1" vm="2">
        <f t="array" aca="1" ref="Y457" ca="1">HLOOKUP(E457+E457:E1456,F457,0)</f>
        <v>#VALUE!</v>
      </c>
      <c r="Z457" s="4">
        <f t="shared" si="103"/>
        <v>60073</v>
      </c>
    </row>
    <row r="458" spans="1:26" x14ac:dyDescent="0.3">
      <c r="A458" s="4">
        <v>1</v>
      </c>
      <c r="B458" t="s">
        <v>472</v>
      </c>
      <c r="C458">
        <v>26</v>
      </c>
      <c r="D458" t="s">
        <v>11</v>
      </c>
      <c r="E458" t="s">
        <v>7</v>
      </c>
      <c r="F458">
        <v>68868</v>
      </c>
      <c r="G458" s="2">
        <v>43739</v>
      </c>
      <c r="H458">
        <v>37732</v>
      </c>
      <c r="I458" t="s">
        <v>20</v>
      </c>
      <c r="J458">
        <v>44</v>
      </c>
      <c r="K458" t="str">
        <f t="shared" si="91"/>
        <v>Above 50,000</v>
      </c>
      <c r="L458" s="4" t="str" cm="1">
        <f t="array" ref="L458">_xlfn.IFS(J458&gt;=50,"Excellent",AND(J458&gt;=40,J458&lt;=49),"good",AND(J458&gt;=30,J458&lt;=39),"Average",J458&lt;30,"Poor")</f>
        <v>good</v>
      </c>
      <c r="M458" s="4" t="str">
        <f t="shared" si="92"/>
        <v>False</v>
      </c>
      <c r="N458" s="4" t="str">
        <f t="shared" si="93"/>
        <v>True</v>
      </c>
      <c r="O458" s="4" t="str">
        <f t="shared" si="94"/>
        <v>Not From Marketing Department</v>
      </c>
      <c r="P458" s="4">
        <f>SUMIF(E458:$E$1001,"Sales",$F:$F)</f>
        <v>5123541</v>
      </c>
      <c r="Q458" s="4">
        <f t="shared" si="95"/>
        <v>7532860</v>
      </c>
      <c r="R458" s="4">
        <f t="shared" si="96"/>
        <v>180</v>
      </c>
      <c r="S458" s="4">
        <f t="shared" si="97"/>
        <v>97</v>
      </c>
      <c r="T458" s="4">
        <f t="shared" si="98"/>
        <v>55350.020304568527</v>
      </c>
      <c r="U458" s="4">
        <f t="shared" si="99"/>
        <v>25843.824817518249</v>
      </c>
      <c r="V458" s="4">
        <f t="shared" si="100"/>
        <v>79673</v>
      </c>
      <c r="W458" s="4">
        <f t="shared" si="101"/>
        <v>20</v>
      </c>
      <c r="X458" s="4">
        <f t="shared" si="102"/>
        <v>68868</v>
      </c>
      <c r="Y458" t="e" cm="1" vm="2">
        <f t="array" aca="1" ref="Y458" ca="1">HLOOKUP(E458+E458:E1457,F458,0)</f>
        <v>#VALUE!</v>
      </c>
      <c r="Z458" s="4">
        <f t="shared" si="103"/>
        <v>68868</v>
      </c>
    </row>
    <row r="459" spans="1:26" x14ac:dyDescent="0.3">
      <c r="A459" s="4">
        <v>1</v>
      </c>
      <c r="B459" t="s">
        <v>473</v>
      </c>
      <c r="C459">
        <v>28</v>
      </c>
      <c r="D459" t="s">
        <v>15</v>
      </c>
      <c r="E459" t="s">
        <v>22</v>
      </c>
      <c r="F459">
        <v>74355</v>
      </c>
      <c r="G459" s="2">
        <v>43740</v>
      </c>
      <c r="H459">
        <v>17977</v>
      </c>
      <c r="I459" t="s">
        <v>20</v>
      </c>
      <c r="J459">
        <v>49</v>
      </c>
      <c r="K459" t="str">
        <f t="shared" si="91"/>
        <v>Above 50,000</v>
      </c>
      <c r="L459" s="4" t="str" cm="1">
        <f t="array" ref="L459">_xlfn.IFS(J459&gt;=50,"Excellent",AND(J459&gt;=40,J459&lt;=49),"good",AND(J459&gt;=30,J459&lt;=39),"Average",J459&lt;30,"Poor")</f>
        <v>good</v>
      </c>
      <c r="M459" s="4" t="str">
        <f t="shared" si="92"/>
        <v>False</v>
      </c>
      <c r="N459" s="4" t="str">
        <f t="shared" si="93"/>
        <v>True</v>
      </c>
      <c r="O459" s="4" t="str">
        <f t="shared" si="94"/>
        <v>Not From Marketing Department</v>
      </c>
      <c r="P459" s="4">
        <f>SUMIF(E459:$E$1001,"Sales",$F:$F)</f>
        <v>5134726</v>
      </c>
      <c r="Q459" s="4">
        <f t="shared" si="95"/>
        <v>7532860</v>
      </c>
      <c r="R459" s="4">
        <f t="shared" si="96"/>
        <v>180</v>
      </c>
      <c r="S459" s="4">
        <f t="shared" si="97"/>
        <v>97</v>
      </c>
      <c r="T459" s="4">
        <f t="shared" si="98"/>
        <v>55350.020304568527</v>
      </c>
      <c r="U459" s="4">
        <f t="shared" si="99"/>
        <v>25843.824817518249</v>
      </c>
      <c r="V459" s="4">
        <f t="shared" si="100"/>
        <v>79673</v>
      </c>
      <c r="W459" s="4">
        <f t="shared" si="101"/>
        <v>20</v>
      </c>
      <c r="X459" s="4">
        <f t="shared" si="102"/>
        <v>74355</v>
      </c>
      <c r="Y459" t="e" cm="1" vm="2">
        <f t="array" aca="1" ref="Y459" ca="1">HLOOKUP(E459+E459:E1458,F459,0)</f>
        <v>#VALUE!</v>
      </c>
      <c r="Z459" s="4">
        <f t="shared" si="103"/>
        <v>74355</v>
      </c>
    </row>
    <row r="460" spans="1:26" x14ac:dyDescent="0.3">
      <c r="A460" s="4">
        <v>1</v>
      </c>
      <c r="B460" t="s">
        <v>474</v>
      </c>
      <c r="C460">
        <v>55</v>
      </c>
      <c r="D460" t="s">
        <v>11</v>
      </c>
      <c r="E460" t="s">
        <v>7</v>
      </c>
      <c r="F460">
        <v>46558</v>
      </c>
      <c r="G460" s="2">
        <v>43741</v>
      </c>
      <c r="H460">
        <v>20321</v>
      </c>
      <c r="I460" t="s">
        <v>18</v>
      </c>
      <c r="J460">
        <v>20</v>
      </c>
      <c r="K460" t="str">
        <f t="shared" si="91"/>
        <v>Below 50,000</v>
      </c>
      <c r="L460" s="4" t="str" cm="1">
        <f t="array" ref="L460">_xlfn.IFS(J460&gt;=50,"Excellent",AND(J460&gt;=40,J460&lt;=49),"good",AND(J460&gt;=30,J460&lt;=39),"Average",J460&lt;30,"Poor")</f>
        <v>Poor</v>
      </c>
      <c r="M460" s="4" t="str">
        <f t="shared" si="92"/>
        <v>False</v>
      </c>
      <c r="N460" s="4" t="str">
        <f t="shared" si="93"/>
        <v>False</v>
      </c>
      <c r="O460" s="4" t="str">
        <f t="shared" si="94"/>
        <v>Not From Marketing Department</v>
      </c>
      <c r="P460" s="4">
        <f>SUMIF(E460:$E$1001,"Sales",$F:$F)</f>
        <v>5277468</v>
      </c>
      <c r="Q460" s="4">
        <f t="shared" si="95"/>
        <v>7532860</v>
      </c>
      <c r="R460" s="4">
        <f t="shared" si="96"/>
        <v>180</v>
      </c>
      <c r="S460" s="4">
        <f t="shared" si="97"/>
        <v>97</v>
      </c>
      <c r="T460" s="4">
        <f t="shared" si="98"/>
        <v>55350.020304568527</v>
      </c>
      <c r="U460" s="4">
        <f t="shared" si="99"/>
        <v>25843.824817518249</v>
      </c>
      <c r="V460" s="4">
        <f t="shared" si="100"/>
        <v>79673</v>
      </c>
      <c r="W460" s="4">
        <f t="shared" si="101"/>
        <v>20</v>
      </c>
      <c r="X460" s="4">
        <f t="shared" si="102"/>
        <v>46558</v>
      </c>
      <c r="Y460" t="e" cm="1" vm="2">
        <f t="array" aca="1" ref="Y460" ca="1">HLOOKUP(E460+E460:E1459,F460,0)</f>
        <v>#VALUE!</v>
      </c>
      <c r="Z460" s="4">
        <f t="shared" si="103"/>
        <v>46558</v>
      </c>
    </row>
    <row r="461" spans="1:26" x14ac:dyDescent="0.3">
      <c r="A461" s="4">
        <v>1</v>
      </c>
      <c r="B461" t="s">
        <v>475</v>
      </c>
      <c r="C461">
        <v>35</v>
      </c>
      <c r="D461" t="s">
        <v>11</v>
      </c>
      <c r="E461" t="s">
        <v>16</v>
      </c>
      <c r="F461">
        <v>38848</v>
      </c>
      <c r="G461" s="2">
        <v>43742</v>
      </c>
      <c r="H461">
        <v>36072</v>
      </c>
      <c r="I461" t="s">
        <v>20</v>
      </c>
      <c r="J461">
        <v>37</v>
      </c>
      <c r="K461" t="str">
        <f t="shared" si="91"/>
        <v>Below 50,000</v>
      </c>
      <c r="L461" s="4" t="str" cm="1">
        <f t="array" ref="L461">_xlfn.IFS(J461&gt;=50,"Excellent",AND(J461&gt;=40,J461&lt;=49),"good",AND(J461&gt;=30,J461&lt;=39),"Average",J461&lt;30,"Poor")</f>
        <v>Average</v>
      </c>
      <c r="M461" s="4" t="str">
        <f t="shared" si="92"/>
        <v>False</v>
      </c>
      <c r="N461" s="4" t="str">
        <f t="shared" si="93"/>
        <v>False</v>
      </c>
      <c r="O461" s="4" t="str">
        <f t="shared" si="94"/>
        <v>Not From Marketing Department</v>
      </c>
      <c r="P461" s="4">
        <f>SUMIF(E461:$E$1001,"Sales",$F:$F)</f>
        <v>5102459</v>
      </c>
      <c r="Q461" s="4">
        <f t="shared" si="95"/>
        <v>7532860</v>
      </c>
      <c r="R461" s="4">
        <f t="shared" si="96"/>
        <v>180</v>
      </c>
      <c r="S461" s="4">
        <f t="shared" si="97"/>
        <v>97</v>
      </c>
      <c r="T461" s="4">
        <f t="shared" si="98"/>
        <v>55350.020304568527</v>
      </c>
      <c r="U461" s="4">
        <f t="shared" si="99"/>
        <v>25843.824817518249</v>
      </c>
      <c r="V461" s="4">
        <f t="shared" si="100"/>
        <v>79673</v>
      </c>
      <c r="W461" s="4">
        <f t="shared" si="101"/>
        <v>20</v>
      </c>
      <c r="X461" s="4">
        <f t="shared" si="102"/>
        <v>38848</v>
      </c>
      <c r="Y461" t="e" cm="1" vm="2">
        <f t="array" aca="1" ref="Y461" ca="1">HLOOKUP(E461+E461:E1460,F461,0)</f>
        <v>#VALUE!</v>
      </c>
      <c r="Z461" s="4">
        <f t="shared" si="103"/>
        <v>38848</v>
      </c>
    </row>
    <row r="462" spans="1:26" x14ac:dyDescent="0.3">
      <c r="A462" s="4">
        <v>1</v>
      </c>
      <c r="B462" t="s">
        <v>476</v>
      </c>
      <c r="C462">
        <v>43</v>
      </c>
      <c r="D462" t="s">
        <v>15</v>
      </c>
      <c r="E462" t="s">
        <v>16</v>
      </c>
      <c r="F462">
        <v>57011</v>
      </c>
      <c r="G462" s="2">
        <v>43743</v>
      </c>
      <c r="H462">
        <v>11654</v>
      </c>
      <c r="I462" t="s">
        <v>20</v>
      </c>
      <c r="J462">
        <v>37</v>
      </c>
      <c r="K462" t="str">
        <f t="shared" si="91"/>
        <v>Above 50,000</v>
      </c>
      <c r="L462" s="4" t="str" cm="1">
        <f t="array" ref="L462">_xlfn.IFS(J462&gt;=50,"Excellent",AND(J462&gt;=40,J462&lt;=49),"good",AND(J462&gt;=30,J462&lt;=39),"Average",J462&lt;30,"Poor")</f>
        <v>Average</v>
      </c>
      <c r="M462" s="4" t="str">
        <f t="shared" si="92"/>
        <v>False</v>
      </c>
      <c r="N462" s="4" t="str">
        <f t="shared" si="93"/>
        <v>False</v>
      </c>
      <c r="O462" s="4" t="str">
        <f t="shared" si="94"/>
        <v>Not From Marketing Department</v>
      </c>
      <c r="P462" s="4">
        <f>SUMIF(E462:$E$1001,"Sales",$F:$F)</f>
        <v>5165207</v>
      </c>
      <c r="Q462" s="4">
        <f t="shared" si="95"/>
        <v>7532860</v>
      </c>
      <c r="R462" s="4">
        <f t="shared" si="96"/>
        <v>180</v>
      </c>
      <c r="S462" s="4">
        <f t="shared" si="97"/>
        <v>97</v>
      </c>
      <c r="T462" s="4">
        <f t="shared" si="98"/>
        <v>55350.020304568527</v>
      </c>
      <c r="U462" s="4">
        <f t="shared" si="99"/>
        <v>25843.824817518249</v>
      </c>
      <c r="V462" s="4">
        <f t="shared" si="100"/>
        <v>79673</v>
      </c>
      <c r="W462" s="4">
        <f t="shared" si="101"/>
        <v>20</v>
      </c>
      <c r="X462" s="4">
        <f t="shared" si="102"/>
        <v>57011</v>
      </c>
      <c r="Y462" t="e" cm="1" vm="2">
        <f t="array" aca="1" ref="Y462" ca="1">HLOOKUP(E462+E462:E1461,F462,0)</f>
        <v>#VALUE!</v>
      </c>
      <c r="Z462" s="4">
        <f t="shared" si="103"/>
        <v>57011</v>
      </c>
    </row>
    <row r="463" spans="1:26" x14ac:dyDescent="0.3">
      <c r="A463" s="4">
        <v>1</v>
      </c>
      <c r="B463" t="s">
        <v>477</v>
      </c>
      <c r="C463">
        <v>52</v>
      </c>
      <c r="D463" t="s">
        <v>11</v>
      </c>
      <c r="E463" t="s">
        <v>16</v>
      </c>
      <c r="F463">
        <v>38902</v>
      </c>
      <c r="G463" s="2">
        <v>43744</v>
      </c>
      <c r="H463">
        <v>19010</v>
      </c>
      <c r="I463" t="s">
        <v>20</v>
      </c>
      <c r="J463">
        <v>51</v>
      </c>
      <c r="K463" t="str">
        <f t="shared" si="91"/>
        <v>Below 50,000</v>
      </c>
      <c r="L463" s="4" t="str" cm="1">
        <f t="array" ref="L463">_xlfn.IFS(J463&gt;=50,"Excellent",AND(J463&gt;=40,J463&lt;=49),"good",AND(J463&gt;=30,J463&lt;=39),"Average",J463&lt;30,"Poor")</f>
        <v>Excellent</v>
      </c>
      <c r="M463" s="4" t="str">
        <f t="shared" si="92"/>
        <v>False</v>
      </c>
      <c r="N463" s="4" t="str">
        <f t="shared" si="93"/>
        <v>False</v>
      </c>
      <c r="O463" s="4" t="str">
        <f t="shared" si="94"/>
        <v>Not From Marketing Department</v>
      </c>
      <c r="P463" s="4">
        <f>SUMIF(E463:$E$1001,"Sales",$F:$F)</f>
        <v>5234280</v>
      </c>
      <c r="Q463" s="4">
        <f t="shared" si="95"/>
        <v>7532860</v>
      </c>
      <c r="R463" s="4">
        <f t="shared" si="96"/>
        <v>180</v>
      </c>
      <c r="S463" s="4">
        <f t="shared" si="97"/>
        <v>97</v>
      </c>
      <c r="T463" s="4">
        <f t="shared" si="98"/>
        <v>55350.020304568527</v>
      </c>
      <c r="U463" s="4">
        <f t="shared" si="99"/>
        <v>25843.824817518249</v>
      </c>
      <c r="V463" s="4">
        <f t="shared" si="100"/>
        <v>79673</v>
      </c>
      <c r="W463" s="4">
        <f t="shared" si="101"/>
        <v>20</v>
      </c>
      <c r="X463" s="4">
        <f t="shared" si="102"/>
        <v>38902</v>
      </c>
      <c r="Y463" t="e" cm="1" vm="2">
        <f t="array" aca="1" ref="Y463" ca="1">HLOOKUP(E463+E463:E1462,F463,0)</f>
        <v>#VALUE!</v>
      </c>
      <c r="Z463" s="4">
        <f t="shared" si="103"/>
        <v>38902</v>
      </c>
    </row>
    <row r="464" spans="1:26" x14ac:dyDescent="0.3">
      <c r="A464" s="4">
        <v>1</v>
      </c>
      <c r="B464" t="s">
        <v>478</v>
      </c>
      <c r="C464">
        <v>56</v>
      </c>
      <c r="D464" t="s">
        <v>11</v>
      </c>
      <c r="E464" t="s">
        <v>22</v>
      </c>
      <c r="F464">
        <v>37075</v>
      </c>
      <c r="G464" s="2">
        <v>43745</v>
      </c>
      <c r="H464">
        <v>16464</v>
      </c>
      <c r="I464" t="s">
        <v>18</v>
      </c>
      <c r="J464">
        <v>41</v>
      </c>
      <c r="K464" t="str">
        <f t="shared" si="91"/>
        <v>Below 50,000</v>
      </c>
      <c r="L464" s="4" t="str" cm="1">
        <f t="array" ref="L464">_xlfn.IFS(J464&gt;=50,"Excellent",AND(J464&gt;=40,J464&lt;=49),"good",AND(J464&gt;=30,J464&lt;=39),"Average",J464&lt;30,"Poor")</f>
        <v>good</v>
      </c>
      <c r="M464" s="4" t="str">
        <f t="shared" si="92"/>
        <v>False</v>
      </c>
      <c r="N464" s="4" t="str">
        <f t="shared" si="93"/>
        <v>False</v>
      </c>
      <c r="O464" s="4" t="str">
        <f t="shared" si="94"/>
        <v>Not From Marketing Department</v>
      </c>
      <c r="P464" s="4">
        <f>SUMIF(E464:$E$1001,"Sales",$F:$F)</f>
        <v>5298169</v>
      </c>
      <c r="Q464" s="4">
        <f t="shared" si="95"/>
        <v>7532860</v>
      </c>
      <c r="R464" s="4">
        <f t="shared" si="96"/>
        <v>180</v>
      </c>
      <c r="S464" s="4">
        <f t="shared" si="97"/>
        <v>97</v>
      </c>
      <c r="T464" s="4">
        <f t="shared" si="98"/>
        <v>55350.020304568527</v>
      </c>
      <c r="U464" s="4">
        <f t="shared" si="99"/>
        <v>25843.824817518249</v>
      </c>
      <c r="V464" s="4">
        <f t="shared" si="100"/>
        <v>79673</v>
      </c>
      <c r="W464" s="4">
        <f t="shared" si="101"/>
        <v>20</v>
      </c>
      <c r="X464" s="4">
        <f t="shared" si="102"/>
        <v>37075</v>
      </c>
      <c r="Y464" t="e" cm="1" vm="2">
        <f t="array" aca="1" ref="Y464" ca="1">HLOOKUP(E464+E464:E1463,F464,0)</f>
        <v>#VALUE!</v>
      </c>
      <c r="Z464" s="4">
        <f t="shared" si="103"/>
        <v>37075</v>
      </c>
    </row>
    <row r="465" spans="1:26" x14ac:dyDescent="0.3">
      <c r="A465" s="4">
        <v>1</v>
      </c>
      <c r="B465" t="s">
        <v>479</v>
      </c>
      <c r="C465">
        <v>56</v>
      </c>
      <c r="D465" t="s">
        <v>11</v>
      </c>
      <c r="E465" t="s">
        <v>22</v>
      </c>
      <c r="F465">
        <v>34264</v>
      </c>
      <c r="G465" s="2">
        <v>43746</v>
      </c>
      <c r="H465">
        <v>31005</v>
      </c>
      <c r="I465" t="s">
        <v>13</v>
      </c>
      <c r="J465">
        <v>34</v>
      </c>
      <c r="K465" t="str">
        <f t="shared" si="91"/>
        <v>Below 50,000</v>
      </c>
      <c r="L465" s="4" t="str" cm="1">
        <f t="array" ref="L465">_xlfn.IFS(J465&gt;=50,"Excellent",AND(J465&gt;=40,J465&lt;=49),"good",AND(J465&gt;=30,J465&lt;=39),"Average",J465&lt;30,"Poor")</f>
        <v>Average</v>
      </c>
      <c r="M465" s="4" t="str">
        <f t="shared" si="92"/>
        <v>True</v>
      </c>
      <c r="N465" s="4" t="str">
        <f t="shared" si="93"/>
        <v>False</v>
      </c>
      <c r="O465" s="4" t="str">
        <f t="shared" si="94"/>
        <v>Not From Marketing Department</v>
      </c>
      <c r="P465" s="4">
        <f>SUMIF(E465:$E$1001,"Sales",$F:$F)</f>
        <v>5033655</v>
      </c>
      <c r="Q465" s="4">
        <f t="shared" si="95"/>
        <v>7532860</v>
      </c>
      <c r="R465" s="4">
        <f t="shared" si="96"/>
        <v>180</v>
      </c>
      <c r="S465" s="4">
        <f t="shared" si="97"/>
        <v>97</v>
      </c>
      <c r="T465" s="4">
        <f t="shared" si="98"/>
        <v>55350.020304568527</v>
      </c>
      <c r="U465" s="4">
        <f t="shared" si="99"/>
        <v>25843.824817518249</v>
      </c>
      <c r="V465" s="4">
        <f t="shared" si="100"/>
        <v>79673</v>
      </c>
      <c r="W465" s="4">
        <f t="shared" si="101"/>
        <v>20</v>
      </c>
      <c r="X465" s="4">
        <f t="shared" si="102"/>
        <v>34264</v>
      </c>
      <c r="Y465" t="e" cm="1" vm="2">
        <f t="array" aca="1" ref="Y465" ca="1">HLOOKUP(E465+E465:E1464,F465,0)</f>
        <v>#VALUE!</v>
      </c>
      <c r="Z465" s="4">
        <f t="shared" si="103"/>
        <v>34264</v>
      </c>
    </row>
    <row r="466" spans="1:26" x14ac:dyDescent="0.3">
      <c r="A466" s="4">
        <v>1</v>
      </c>
      <c r="B466" t="s">
        <v>480</v>
      </c>
      <c r="C466">
        <v>53</v>
      </c>
      <c r="D466" t="s">
        <v>11</v>
      </c>
      <c r="E466" t="s">
        <v>7</v>
      </c>
      <c r="F466">
        <v>35457</v>
      </c>
      <c r="G466" s="2">
        <v>43747</v>
      </c>
      <c r="H466">
        <v>28608</v>
      </c>
      <c r="I466" t="s">
        <v>13</v>
      </c>
      <c r="J466">
        <v>50</v>
      </c>
      <c r="K466" t="str">
        <f t="shared" si="91"/>
        <v>Below 50,000</v>
      </c>
      <c r="L466" s="4" t="str" cm="1">
        <f t="array" ref="L466">_xlfn.IFS(J466&gt;=50,"Excellent",AND(J466&gt;=40,J466&lt;=49),"good",AND(J466&gt;=30,J466&lt;=39),"Average",J466&lt;30,"Poor")</f>
        <v>Excellent</v>
      </c>
      <c r="M466" s="4" t="str">
        <f t="shared" si="92"/>
        <v>True</v>
      </c>
      <c r="N466" s="4" t="str">
        <f t="shared" si="93"/>
        <v>False</v>
      </c>
      <c r="O466" s="4" t="str">
        <f t="shared" si="94"/>
        <v>Not From Marketing Department</v>
      </c>
      <c r="P466" s="4">
        <f>SUMIF(E466:$E$1001,"Sales",$F:$F)</f>
        <v>4843856</v>
      </c>
      <c r="Q466" s="4">
        <f t="shared" si="95"/>
        <v>7532860</v>
      </c>
      <c r="R466" s="4">
        <f t="shared" si="96"/>
        <v>180</v>
      </c>
      <c r="S466" s="4">
        <f t="shared" si="97"/>
        <v>97</v>
      </c>
      <c r="T466" s="4">
        <f t="shared" si="98"/>
        <v>55350.020304568527</v>
      </c>
      <c r="U466" s="4">
        <f t="shared" si="99"/>
        <v>25843.824817518249</v>
      </c>
      <c r="V466" s="4">
        <f t="shared" si="100"/>
        <v>79673</v>
      </c>
      <c r="W466" s="4">
        <f t="shared" si="101"/>
        <v>20</v>
      </c>
      <c r="X466" s="4">
        <f t="shared" si="102"/>
        <v>35457</v>
      </c>
      <c r="Y466" t="e" cm="1" vm="2">
        <f t="array" aca="1" ref="Y466" ca="1">HLOOKUP(E466+E466:E1465,F466,0)</f>
        <v>#VALUE!</v>
      </c>
      <c r="Z466" s="4">
        <f t="shared" si="103"/>
        <v>35457</v>
      </c>
    </row>
    <row r="467" spans="1:26" x14ac:dyDescent="0.3">
      <c r="A467" s="4">
        <v>1</v>
      </c>
      <c r="B467" t="s">
        <v>481</v>
      </c>
      <c r="C467">
        <v>25</v>
      </c>
      <c r="D467" t="s">
        <v>15</v>
      </c>
      <c r="E467" t="s">
        <v>12</v>
      </c>
      <c r="F467">
        <v>55434</v>
      </c>
      <c r="G467" s="2">
        <v>43748</v>
      </c>
      <c r="H467">
        <v>27483</v>
      </c>
      <c r="I467" t="s">
        <v>13</v>
      </c>
      <c r="J467">
        <v>43</v>
      </c>
      <c r="K467" t="str">
        <f t="shared" si="91"/>
        <v>Above 50,000</v>
      </c>
      <c r="L467" s="4" t="str" cm="1">
        <f t="array" ref="L467">_xlfn.IFS(J467&gt;=50,"Excellent",AND(J467&gt;=40,J467&lt;=49),"good",AND(J467&gt;=30,J467&lt;=39),"Average",J467&lt;30,"Poor")</f>
        <v>good</v>
      </c>
      <c r="M467" s="4" t="str">
        <f t="shared" si="92"/>
        <v>True</v>
      </c>
      <c r="N467" s="4" t="str">
        <f t="shared" si="93"/>
        <v>False</v>
      </c>
      <c r="O467" s="4" t="str">
        <f t="shared" si="94"/>
        <v xml:space="preserve"> from Marketing Department</v>
      </c>
      <c r="P467" s="4">
        <f>SUMIF(E467:$E$1001,"Sales",$F:$F)</f>
        <v>5020941</v>
      </c>
      <c r="Q467" s="4">
        <f t="shared" si="95"/>
        <v>7532860</v>
      </c>
      <c r="R467" s="4">
        <f t="shared" si="96"/>
        <v>180</v>
      </c>
      <c r="S467" s="4">
        <f t="shared" si="97"/>
        <v>97</v>
      </c>
      <c r="T467" s="4">
        <f t="shared" si="98"/>
        <v>55350.020304568527</v>
      </c>
      <c r="U467" s="4">
        <f t="shared" si="99"/>
        <v>25843.824817518249</v>
      </c>
      <c r="V467" s="4">
        <f t="shared" si="100"/>
        <v>79673</v>
      </c>
      <c r="W467" s="4">
        <f t="shared" si="101"/>
        <v>20</v>
      </c>
      <c r="X467" s="4">
        <f t="shared" si="102"/>
        <v>55434</v>
      </c>
      <c r="Y467" t="e" cm="1" vm="2">
        <f t="array" aca="1" ref="Y467" ca="1">HLOOKUP(E467+E467:E1466,F467,0)</f>
        <v>#VALUE!</v>
      </c>
      <c r="Z467" s="4">
        <f t="shared" si="103"/>
        <v>55434</v>
      </c>
    </row>
    <row r="468" spans="1:26" x14ac:dyDescent="0.3">
      <c r="A468" s="4">
        <v>1</v>
      </c>
      <c r="B468" t="s">
        <v>482</v>
      </c>
      <c r="C468">
        <v>28</v>
      </c>
      <c r="D468" t="s">
        <v>15</v>
      </c>
      <c r="E468" t="s">
        <v>7</v>
      </c>
      <c r="F468">
        <v>55874</v>
      </c>
      <c r="G468" s="2">
        <v>43749</v>
      </c>
      <c r="H468">
        <v>18273</v>
      </c>
      <c r="I468" t="s">
        <v>20</v>
      </c>
      <c r="J468">
        <v>40</v>
      </c>
      <c r="K468" t="str">
        <f t="shared" si="91"/>
        <v>Above 50,000</v>
      </c>
      <c r="L468" s="4" t="str" cm="1">
        <f t="array" ref="L468">_xlfn.IFS(J468&gt;=50,"Excellent",AND(J468&gt;=40,J468&lt;=49),"good",AND(J468&gt;=30,J468&lt;=39),"Average",J468&lt;30,"Poor")</f>
        <v>good</v>
      </c>
      <c r="M468" s="4" t="str">
        <f t="shared" si="92"/>
        <v>False</v>
      </c>
      <c r="N468" s="4" t="str">
        <f t="shared" si="93"/>
        <v>False</v>
      </c>
      <c r="O468" s="4" t="str">
        <f t="shared" si="94"/>
        <v>Not From Marketing Department</v>
      </c>
      <c r="P468" s="4">
        <f>SUMIF(E468:$E$1001,"Sales",$F:$F)</f>
        <v>5105115</v>
      </c>
      <c r="Q468" s="4">
        <f t="shared" si="95"/>
        <v>7532860</v>
      </c>
      <c r="R468" s="4">
        <f t="shared" si="96"/>
        <v>180</v>
      </c>
      <c r="S468" s="4">
        <f t="shared" si="97"/>
        <v>97</v>
      </c>
      <c r="T468" s="4">
        <f t="shared" si="98"/>
        <v>55350.020304568527</v>
      </c>
      <c r="U468" s="4">
        <f t="shared" si="99"/>
        <v>25843.824817518249</v>
      </c>
      <c r="V468" s="4">
        <f t="shared" si="100"/>
        <v>79673</v>
      </c>
      <c r="W468" s="4">
        <f t="shared" si="101"/>
        <v>20</v>
      </c>
      <c r="X468" s="4">
        <f t="shared" si="102"/>
        <v>55874</v>
      </c>
      <c r="Y468" t="e" cm="1" vm="2">
        <f t="array" aca="1" ref="Y468" ca="1">HLOOKUP(E468+E468:E1467,F468,0)</f>
        <v>#VALUE!</v>
      </c>
      <c r="Z468" s="4">
        <f t="shared" si="103"/>
        <v>55874</v>
      </c>
    </row>
    <row r="469" spans="1:26" x14ac:dyDescent="0.3">
      <c r="A469" s="4">
        <v>1</v>
      </c>
      <c r="B469" t="s">
        <v>483</v>
      </c>
      <c r="C469">
        <v>39</v>
      </c>
      <c r="D469" t="s">
        <v>11</v>
      </c>
      <c r="E469" t="s">
        <v>16</v>
      </c>
      <c r="F469">
        <v>34224</v>
      </c>
      <c r="G469" s="2">
        <v>43750</v>
      </c>
      <c r="H469">
        <v>38428</v>
      </c>
      <c r="I469" t="s">
        <v>18</v>
      </c>
      <c r="J469">
        <v>30</v>
      </c>
      <c r="K469" t="str">
        <f t="shared" si="91"/>
        <v>Below 50,000</v>
      </c>
      <c r="L469" s="4" t="str" cm="1">
        <f t="array" ref="L469">_xlfn.IFS(J469&gt;=50,"Excellent",AND(J469&gt;=40,J469&lt;=49),"good",AND(J469&gt;=30,J469&lt;=39),"Average",J469&lt;30,"Poor")</f>
        <v>Average</v>
      </c>
      <c r="M469" s="4" t="str">
        <f t="shared" si="92"/>
        <v>False</v>
      </c>
      <c r="N469" s="4" t="str">
        <f t="shared" si="93"/>
        <v>False</v>
      </c>
      <c r="O469" s="4" t="str">
        <f t="shared" si="94"/>
        <v>Not From Marketing Department</v>
      </c>
      <c r="P469" s="4">
        <f>SUMIF(E469:$E$1001,"Sales",$F:$F)</f>
        <v>5262427</v>
      </c>
      <c r="Q469" s="4">
        <f t="shared" si="95"/>
        <v>7532860</v>
      </c>
      <c r="R469" s="4">
        <f t="shared" si="96"/>
        <v>180</v>
      </c>
      <c r="S469" s="4">
        <f t="shared" si="97"/>
        <v>97</v>
      </c>
      <c r="T469" s="4">
        <f t="shared" si="98"/>
        <v>55350.020304568527</v>
      </c>
      <c r="U469" s="4">
        <f t="shared" si="99"/>
        <v>25843.824817518249</v>
      </c>
      <c r="V469" s="4">
        <f t="shared" si="100"/>
        <v>79673</v>
      </c>
      <c r="W469" s="4">
        <f t="shared" si="101"/>
        <v>20</v>
      </c>
      <c r="X469" s="4">
        <f t="shared" si="102"/>
        <v>34224</v>
      </c>
      <c r="Y469" t="e" cm="1" vm="2">
        <f t="array" aca="1" ref="Y469" ca="1">HLOOKUP(E469+E469:E1468,F469,0)</f>
        <v>#VALUE!</v>
      </c>
      <c r="Z469" s="4">
        <f t="shared" si="103"/>
        <v>34224</v>
      </c>
    </row>
    <row r="470" spans="1:26" x14ac:dyDescent="0.3">
      <c r="A470" s="4">
        <v>1</v>
      </c>
      <c r="B470" t="s">
        <v>484</v>
      </c>
      <c r="C470">
        <v>21</v>
      </c>
      <c r="D470" t="s">
        <v>15</v>
      </c>
      <c r="E470" t="s">
        <v>16</v>
      </c>
      <c r="F470">
        <v>36272</v>
      </c>
      <c r="G470" s="2">
        <v>43751</v>
      </c>
      <c r="H470">
        <v>35852</v>
      </c>
      <c r="I470" t="s">
        <v>20</v>
      </c>
      <c r="J470">
        <v>38</v>
      </c>
      <c r="K470" t="str">
        <f t="shared" si="91"/>
        <v>Below 50,000</v>
      </c>
      <c r="L470" s="4" t="str" cm="1">
        <f t="array" ref="L470">_xlfn.IFS(J470&gt;=50,"Excellent",AND(J470&gt;=40,J470&lt;=49),"good",AND(J470&gt;=30,J470&lt;=39),"Average",J470&lt;30,"Poor")</f>
        <v>Average</v>
      </c>
      <c r="M470" s="4" t="str">
        <f t="shared" si="92"/>
        <v>False</v>
      </c>
      <c r="N470" s="4" t="str">
        <f t="shared" si="93"/>
        <v>False</v>
      </c>
      <c r="O470" s="4" t="str">
        <f t="shared" si="94"/>
        <v>Not From Marketing Department</v>
      </c>
      <c r="P470" s="4">
        <f>SUMIF(E470:$E$1001,"Sales",$F:$F)</f>
        <v>5148588</v>
      </c>
      <c r="Q470" s="4">
        <f t="shared" si="95"/>
        <v>7532860</v>
      </c>
      <c r="R470" s="4">
        <f t="shared" si="96"/>
        <v>180</v>
      </c>
      <c r="S470" s="4">
        <f t="shared" si="97"/>
        <v>97</v>
      </c>
      <c r="T470" s="4">
        <f t="shared" si="98"/>
        <v>55350.020304568527</v>
      </c>
      <c r="U470" s="4">
        <f t="shared" si="99"/>
        <v>25843.824817518249</v>
      </c>
      <c r="V470" s="4">
        <f t="shared" si="100"/>
        <v>79673</v>
      </c>
      <c r="W470" s="4">
        <f t="shared" si="101"/>
        <v>20</v>
      </c>
      <c r="X470" s="4">
        <f t="shared" si="102"/>
        <v>36272</v>
      </c>
      <c r="Y470" t="e" cm="1" vm="2">
        <f t="array" aca="1" ref="Y470" ca="1">HLOOKUP(E470+E470:E1469,F470,0)</f>
        <v>#VALUE!</v>
      </c>
      <c r="Z470" s="4">
        <f t="shared" si="103"/>
        <v>36272</v>
      </c>
    </row>
    <row r="471" spans="1:26" x14ac:dyDescent="0.3">
      <c r="A471" s="4">
        <v>1</v>
      </c>
      <c r="B471" t="s">
        <v>485</v>
      </c>
      <c r="C471">
        <v>40</v>
      </c>
      <c r="D471" t="s">
        <v>15</v>
      </c>
      <c r="E471" t="s">
        <v>27</v>
      </c>
      <c r="F471">
        <v>30219</v>
      </c>
      <c r="G471" s="2">
        <v>43752</v>
      </c>
      <c r="H471">
        <v>38992</v>
      </c>
      <c r="I471" t="s">
        <v>28</v>
      </c>
      <c r="J471">
        <v>28</v>
      </c>
      <c r="K471" t="str">
        <f t="shared" si="91"/>
        <v>Below 50,000</v>
      </c>
      <c r="L471" s="4" t="str" cm="1">
        <f t="array" ref="L471">_xlfn.IFS(J471&gt;=50,"Excellent",AND(J471&gt;=40,J471&lt;=49),"good",AND(J471&gt;=30,J471&lt;=39),"Average",J471&lt;30,"Poor")</f>
        <v>Poor</v>
      </c>
      <c r="M471" s="4" t="str">
        <f t="shared" si="92"/>
        <v>False</v>
      </c>
      <c r="N471" s="4" t="str">
        <f t="shared" si="93"/>
        <v>True</v>
      </c>
      <c r="O471" s="4" t="str">
        <f t="shared" si="94"/>
        <v>Not From Marketing Department</v>
      </c>
      <c r="P471" s="4">
        <f>SUMIF(E471:$E$1001,"Sales",$F:$F)</f>
        <v>5089654</v>
      </c>
      <c r="Q471" s="4">
        <f t="shared" si="95"/>
        <v>7532860</v>
      </c>
      <c r="R471" s="4">
        <f t="shared" si="96"/>
        <v>180</v>
      </c>
      <c r="S471" s="4">
        <f t="shared" si="97"/>
        <v>97</v>
      </c>
      <c r="T471" s="4">
        <f t="shared" si="98"/>
        <v>55350.020304568527</v>
      </c>
      <c r="U471" s="4">
        <f t="shared" si="99"/>
        <v>25843.824817518249</v>
      </c>
      <c r="V471" s="4">
        <f t="shared" si="100"/>
        <v>79673</v>
      </c>
      <c r="W471" s="4">
        <f t="shared" si="101"/>
        <v>20</v>
      </c>
      <c r="X471" s="4">
        <f t="shared" si="102"/>
        <v>30219</v>
      </c>
      <c r="Y471" t="e" cm="1" vm="2">
        <f t="array" aca="1" ref="Y471" ca="1">HLOOKUP(E471+E471:E1470,F471,0)</f>
        <v>#VALUE!</v>
      </c>
      <c r="Z471" s="4">
        <f t="shared" si="103"/>
        <v>30219</v>
      </c>
    </row>
    <row r="472" spans="1:26" x14ac:dyDescent="0.3">
      <c r="A472" s="4">
        <v>1</v>
      </c>
      <c r="B472" t="s">
        <v>486</v>
      </c>
      <c r="C472">
        <v>39</v>
      </c>
      <c r="D472" t="s">
        <v>15</v>
      </c>
      <c r="E472" t="s">
        <v>16</v>
      </c>
      <c r="F472">
        <v>43963</v>
      </c>
      <c r="G472" s="2">
        <v>43753</v>
      </c>
      <c r="H472">
        <v>29321</v>
      </c>
      <c r="I472" t="s">
        <v>28</v>
      </c>
      <c r="J472">
        <v>37</v>
      </c>
      <c r="K472" t="str">
        <f t="shared" si="91"/>
        <v>Below 50,000</v>
      </c>
      <c r="L472" s="4" t="str" cm="1">
        <f t="array" ref="L472">_xlfn.IFS(J472&gt;=50,"Excellent",AND(J472&gt;=40,J472&lt;=49),"good",AND(J472&gt;=30,J472&lt;=39),"Average",J472&lt;30,"Poor")</f>
        <v>Average</v>
      </c>
      <c r="M472" s="4" t="str">
        <f t="shared" si="92"/>
        <v>False</v>
      </c>
      <c r="N472" s="4" t="str">
        <f t="shared" si="93"/>
        <v>False</v>
      </c>
      <c r="O472" s="4" t="str">
        <f t="shared" si="94"/>
        <v>Not From Marketing Department</v>
      </c>
      <c r="P472" s="4">
        <f>SUMIF(E472:$E$1001,"Sales",$F:$F)</f>
        <v>4973460</v>
      </c>
      <c r="Q472" s="4">
        <f t="shared" si="95"/>
        <v>7532860</v>
      </c>
      <c r="R472" s="4">
        <f t="shared" si="96"/>
        <v>180</v>
      </c>
      <c r="S472" s="4">
        <f t="shared" si="97"/>
        <v>97</v>
      </c>
      <c r="T472" s="4">
        <f t="shared" si="98"/>
        <v>55350.020304568527</v>
      </c>
      <c r="U472" s="4">
        <f t="shared" si="99"/>
        <v>25843.824817518249</v>
      </c>
      <c r="V472" s="4">
        <f t="shared" si="100"/>
        <v>79673</v>
      </c>
      <c r="W472" s="4">
        <f t="shared" si="101"/>
        <v>20</v>
      </c>
      <c r="X472" s="4">
        <f t="shared" si="102"/>
        <v>43963</v>
      </c>
      <c r="Y472" t="e" cm="1" vm="2">
        <f t="array" aca="1" ref="Y472" ca="1">HLOOKUP(E472+E472:E1471,F472,0)</f>
        <v>#VALUE!</v>
      </c>
      <c r="Z472" s="4">
        <f t="shared" si="103"/>
        <v>43963</v>
      </c>
    </row>
    <row r="473" spans="1:26" x14ac:dyDescent="0.3">
      <c r="A473" s="4">
        <v>1</v>
      </c>
      <c r="B473" t="s">
        <v>487</v>
      </c>
      <c r="C473">
        <v>40</v>
      </c>
      <c r="D473" t="s">
        <v>11</v>
      </c>
      <c r="E473" t="s">
        <v>12</v>
      </c>
      <c r="F473">
        <v>45322</v>
      </c>
      <c r="G473" s="2">
        <v>43754</v>
      </c>
      <c r="H473">
        <v>20571</v>
      </c>
      <c r="I473" t="s">
        <v>18</v>
      </c>
      <c r="J473">
        <v>50</v>
      </c>
      <c r="K473" t="str">
        <f t="shared" si="91"/>
        <v>Below 50,000</v>
      </c>
      <c r="L473" s="4" t="str" cm="1">
        <f t="array" ref="L473">_xlfn.IFS(J473&gt;=50,"Excellent",AND(J473&gt;=40,J473&lt;=49),"good",AND(J473&gt;=30,J473&lt;=39),"Average",J473&lt;30,"Poor")</f>
        <v>Excellent</v>
      </c>
      <c r="M473" s="4" t="str">
        <f t="shared" si="92"/>
        <v>False</v>
      </c>
      <c r="N473" s="4" t="str">
        <f t="shared" si="93"/>
        <v>False</v>
      </c>
      <c r="O473" s="4" t="str">
        <f t="shared" si="94"/>
        <v xml:space="preserve"> from Marketing Department</v>
      </c>
      <c r="P473" s="4">
        <f>SUMIF(E473:$E$1001,"Sales",$F:$F)</f>
        <v>5271644</v>
      </c>
      <c r="Q473" s="4">
        <f t="shared" si="95"/>
        <v>7532860</v>
      </c>
      <c r="R473" s="4">
        <f t="shared" si="96"/>
        <v>180</v>
      </c>
      <c r="S473" s="4">
        <f t="shared" si="97"/>
        <v>97</v>
      </c>
      <c r="T473" s="4">
        <f t="shared" si="98"/>
        <v>55350.020304568527</v>
      </c>
      <c r="U473" s="4">
        <f t="shared" si="99"/>
        <v>25843.824817518249</v>
      </c>
      <c r="V473" s="4">
        <f t="shared" si="100"/>
        <v>79673</v>
      </c>
      <c r="W473" s="4">
        <f t="shared" si="101"/>
        <v>20</v>
      </c>
      <c r="X473" s="4">
        <f t="shared" si="102"/>
        <v>45322</v>
      </c>
      <c r="Y473" t="e" cm="1" vm="2">
        <f t="array" aca="1" ref="Y473" ca="1">HLOOKUP(E473+E473:E1472,F473,0)</f>
        <v>#VALUE!</v>
      </c>
      <c r="Z473" s="4">
        <f t="shared" si="103"/>
        <v>45322</v>
      </c>
    </row>
    <row r="474" spans="1:26" x14ac:dyDescent="0.3">
      <c r="A474" s="4">
        <v>1</v>
      </c>
      <c r="B474" t="s">
        <v>488</v>
      </c>
      <c r="C474">
        <v>30</v>
      </c>
      <c r="D474" t="s">
        <v>11</v>
      </c>
      <c r="E474" t="s">
        <v>7</v>
      </c>
      <c r="F474">
        <v>40770</v>
      </c>
      <c r="G474" s="2">
        <v>43755</v>
      </c>
      <c r="H474">
        <v>25161</v>
      </c>
      <c r="I474" t="s">
        <v>20</v>
      </c>
      <c r="J474">
        <v>25</v>
      </c>
      <c r="K474" t="str">
        <f t="shared" si="91"/>
        <v>Below 50,000</v>
      </c>
      <c r="L474" s="4" t="str" cm="1">
        <f t="array" ref="L474">_xlfn.IFS(J474&gt;=50,"Excellent",AND(J474&gt;=40,J474&lt;=49),"good",AND(J474&gt;=30,J474&lt;=39),"Average",J474&lt;30,"Poor")</f>
        <v>Poor</v>
      </c>
      <c r="M474" s="4" t="str">
        <f t="shared" si="92"/>
        <v>False</v>
      </c>
      <c r="N474" s="4" t="str">
        <f t="shared" si="93"/>
        <v>False</v>
      </c>
      <c r="O474" s="4" t="str">
        <f t="shared" si="94"/>
        <v>Not From Marketing Department</v>
      </c>
      <c r="P474" s="4">
        <f>SUMIF(E474:$E$1001,"Sales",$F:$F)</f>
        <v>5402464</v>
      </c>
      <c r="Q474" s="4">
        <f t="shared" si="95"/>
        <v>7532860</v>
      </c>
      <c r="R474" s="4">
        <f t="shared" si="96"/>
        <v>180</v>
      </c>
      <c r="S474" s="4">
        <f t="shared" si="97"/>
        <v>97</v>
      </c>
      <c r="T474" s="4">
        <f t="shared" si="98"/>
        <v>55350.020304568527</v>
      </c>
      <c r="U474" s="4">
        <f t="shared" si="99"/>
        <v>25843.824817518249</v>
      </c>
      <c r="V474" s="4">
        <f t="shared" si="100"/>
        <v>79673</v>
      </c>
      <c r="W474" s="4">
        <f t="shared" si="101"/>
        <v>20</v>
      </c>
      <c r="X474" s="4">
        <f t="shared" si="102"/>
        <v>40770</v>
      </c>
      <c r="Y474" t="e" cm="1" vm="2">
        <f t="array" aca="1" ref="Y474" ca="1">HLOOKUP(E474+E474:E1473,F474,0)</f>
        <v>#VALUE!</v>
      </c>
      <c r="Z474" s="4">
        <f t="shared" si="103"/>
        <v>40770</v>
      </c>
    </row>
    <row r="475" spans="1:26" x14ac:dyDescent="0.3">
      <c r="A475" s="4">
        <v>1</v>
      </c>
      <c r="B475" t="s">
        <v>489</v>
      </c>
      <c r="C475">
        <v>40</v>
      </c>
      <c r="D475" t="s">
        <v>15</v>
      </c>
      <c r="E475" t="s">
        <v>27</v>
      </c>
      <c r="F475">
        <v>57839</v>
      </c>
      <c r="G475" s="2">
        <v>43756</v>
      </c>
      <c r="H475">
        <v>21654</v>
      </c>
      <c r="I475" t="s">
        <v>20</v>
      </c>
      <c r="J475">
        <v>46</v>
      </c>
      <c r="K475" t="str">
        <f t="shared" si="91"/>
        <v>Above 50,000</v>
      </c>
      <c r="L475" s="4" t="str" cm="1">
        <f t="array" ref="L475">_xlfn.IFS(J475&gt;=50,"Excellent",AND(J475&gt;=40,J475&lt;=49),"good",AND(J475&gt;=30,J475&lt;=39),"Average",J475&lt;30,"Poor")</f>
        <v>good</v>
      </c>
      <c r="M475" s="4" t="str">
        <f t="shared" si="92"/>
        <v>False</v>
      </c>
      <c r="N475" s="4" t="str">
        <f t="shared" si="93"/>
        <v>True</v>
      </c>
      <c r="O475" s="4" t="str">
        <f t="shared" si="94"/>
        <v>Not From Marketing Department</v>
      </c>
      <c r="P475" s="4">
        <f>SUMIF(E475:$E$1001,"Sales",$F:$F)</f>
        <v>4895871</v>
      </c>
      <c r="Q475" s="4">
        <f t="shared" si="95"/>
        <v>7532860</v>
      </c>
      <c r="R475" s="4">
        <f t="shared" si="96"/>
        <v>180</v>
      </c>
      <c r="S475" s="4">
        <f t="shared" si="97"/>
        <v>97</v>
      </c>
      <c r="T475" s="4">
        <f t="shared" si="98"/>
        <v>55350.020304568527</v>
      </c>
      <c r="U475" s="4">
        <f t="shared" si="99"/>
        <v>25843.824817518249</v>
      </c>
      <c r="V475" s="4">
        <f t="shared" si="100"/>
        <v>79673</v>
      </c>
      <c r="W475" s="4">
        <f t="shared" si="101"/>
        <v>20</v>
      </c>
      <c r="X475" s="4">
        <f t="shared" si="102"/>
        <v>57839</v>
      </c>
      <c r="Y475" t="e" cm="1" vm="2">
        <f t="array" aca="1" ref="Y475" ca="1">HLOOKUP(E475+E475:E1474,F475,0)</f>
        <v>#VALUE!</v>
      </c>
      <c r="Z475" s="4">
        <f t="shared" si="103"/>
        <v>57839</v>
      </c>
    </row>
    <row r="476" spans="1:26" x14ac:dyDescent="0.3">
      <c r="A476" s="4">
        <v>1</v>
      </c>
      <c r="B476" t="s">
        <v>490</v>
      </c>
      <c r="C476">
        <v>46</v>
      </c>
      <c r="D476" t="s">
        <v>15</v>
      </c>
      <c r="E476" t="s">
        <v>27</v>
      </c>
      <c r="F476">
        <v>35388</v>
      </c>
      <c r="G476" s="2">
        <v>43757</v>
      </c>
      <c r="H476">
        <v>30890</v>
      </c>
      <c r="I476" t="s">
        <v>13</v>
      </c>
      <c r="J476">
        <v>33</v>
      </c>
      <c r="K476" t="str">
        <f t="shared" si="91"/>
        <v>Below 50,000</v>
      </c>
      <c r="L476" s="4" t="str" cm="1">
        <f t="array" ref="L476">_xlfn.IFS(J476&gt;=50,"Excellent",AND(J476&gt;=40,J476&lt;=49),"good",AND(J476&gt;=30,J476&lt;=39),"Average",J476&lt;30,"Poor")</f>
        <v>Average</v>
      </c>
      <c r="M476" s="4" t="str">
        <f t="shared" si="92"/>
        <v>True</v>
      </c>
      <c r="N476" s="4" t="str">
        <f t="shared" si="93"/>
        <v>True</v>
      </c>
      <c r="O476" s="4" t="str">
        <f t="shared" si="94"/>
        <v>Not From Marketing Department</v>
      </c>
      <c r="P476" s="4">
        <f>SUMIF(E476:$E$1001,"Sales",$F:$F)</f>
        <v>5236359</v>
      </c>
      <c r="Q476" s="4">
        <f t="shared" si="95"/>
        <v>7532860</v>
      </c>
      <c r="R476" s="4">
        <f t="shared" si="96"/>
        <v>180</v>
      </c>
      <c r="S476" s="4">
        <f t="shared" si="97"/>
        <v>97</v>
      </c>
      <c r="T476" s="4">
        <f t="shared" si="98"/>
        <v>55350.020304568527</v>
      </c>
      <c r="U476" s="4">
        <f t="shared" si="99"/>
        <v>25843.824817518249</v>
      </c>
      <c r="V476" s="4">
        <f t="shared" si="100"/>
        <v>79673</v>
      </c>
      <c r="W476" s="4">
        <f t="shared" si="101"/>
        <v>20</v>
      </c>
      <c r="X476" s="4">
        <f t="shared" si="102"/>
        <v>35388</v>
      </c>
      <c r="Y476" t="e" cm="1" vm="2">
        <f t="array" aca="1" ref="Y476" ca="1">HLOOKUP(E476+E476:E1475,F476,0)</f>
        <v>#VALUE!</v>
      </c>
      <c r="Z476" s="4">
        <f t="shared" si="103"/>
        <v>35388</v>
      </c>
    </row>
    <row r="477" spans="1:26" x14ac:dyDescent="0.3">
      <c r="A477" s="4">
        <v>1</v>
      </c>
      <c r="B477" t="s">
        <v>491</v>
      </c>
      <c r="C477">
        <v>32</v>
      </c>
      <c r="D477" t="s">
        <v>11</v>
      </c>
      <c r="E477" t="s">
        <v>12</v>
      </c>
      <c r="F477">
        <v>32692</v>
      </c>
      <c r="G477" s="2">
        <v>43758</v>
      </c>
      <c r="H477">
        <v>31821</v>
      </c>
      <c r="I477" t="s">
        <v>28</v>
      </c>
      <c r="J477">
        <v>51</v>
      </c>
      <c r="K477" t="str">
        <f t="shared" si="91"/>
        <v>Below 50,000</v>
      </c>
      <c r="L477" s="4" t="str" cm="1">
        <f t="array" ref="L477">_xlfn.IFS(J477&gt;=50,"Excellent",AND(J477&gt;=40,J477&lt;=49),"good",AND(J477&gt;=30,J477&lt;=39),"Average",J477&lt;30,"Poor")</f>
        <v>Excellent</v>
      </c>
      <c r="M477" s="4" t="str">
        <f t="shared" si="92"/>
        <v>False</v>
      </c>
      <c r="N477" s="4" t="str">
        <f t="shared" si="93"/>
        <v>False</v>
      </c>
      <c r="O477" s="4" t="str">
        <f t="shared" si="94"/>
        <v xml:space="preserve"> from Marketing Department</v>
      </c>
      <c r="P477" s="4">
        <f>SUMIF(E477:$E$1001,"Sales",$F:$F)</f>
        <v>5144394</v>
      </c>
      <c r="Q477" s="4">
        <f t="shared" si="95"/>
        <v>7532860</v>
      </c>
      <c r="R477" s="4">
        <f t="shared" si="96"/>
        <v>180</v>
      </c>
      <c r="S477" s="4">
        <f t="shared" si="97"/>
        <v>97</v>
      </c>
      <c r="T477" s="4">
        <f t="shared" si="98"/>
        <v>55350.020304568527</v>
      </c>
      <c r="U477" s="4">
        <f t="shared" si="99"/>
        <v>25843.824817518249</v>
      </c>
      <c r="V477" s="4">
        <f t="shared" si="100"/>
        <v>79673</v>
      </c>
      <c r="W477" s="4">
        <f t="shared" si="101"/>
        <v>20</v>
      </c>
      <c r="X477" s="4">
        <f t="shared" si="102"/>
        <v>32692</v>
      </c>
      <c r="Y477" t="e" cm="1" vm="2">
        <f t="array" aca="1" ref="Y477" ca="1">HLOOKUP(E477+E477:E1476,F477,0)</f>
        <v>#VALUE!</v>
      </c>
      <c r="Z477" s="4">
        <f t="shared" si="103"/>
        <v>32692</v>
      </c>
    </row>
    <row r="478" spans="1:26" x14ac:dyDescent="0.3">
      <c r="A478" s="4">
        <v>1</v>
      </c>
      <c r="B478" t="s">
        <v>492</v>
      </c>
      <c r="C478">
        <v>49</v>
      </c>
      <c r="D478" t="s">
        <v>11</v>
      </c>
      <c r="E478" t="s">
        <v>12</v>
      </c>
      <c r="F478">
        <v>37658</v>
      </c>
      <c r="G478" s="2">
        <v>43759</v>
      </c>
      <c r="H478">
        <v>17194</v>
      </c>
      <c r="I478" t="s">
        <v>28</v>
      </c>
      <c r="J478">
        <v>50</v>
      </c>
      <c r="K478" t="str">
        <f t="shared" si="91"/>
        <v>Below 50,000</v>
      </c>
      <c r="L478" s="4" t="str" cm="1">
        <f t="array" ref="L478">_xlfn.IFS(J478&gt;=50,"Excellent",AND(J478&gt;=40,J478&lt;=49),"good",AND(J478&gt;=30,J478&lt;=39),"Average",J478&lt;30,"Poor")</f>
        <v>Excellent</v>
      </c>
      <c r="M478" s="4" t="str">
        <f t="shared" si="92"/>
        <v>False</v>
      </c>
      <c r="N478" s="4" t="str">
        <f t="shared" si="93"/>
        <v>False</v>
      </c>
      <c r="O478" s="4" t="str">
        <f t="shared" si="94"/>
        <v xml:space="preserve"> from Marketing Department</v>
      </c>
      <c r="P478" s="4">
        <f>SUMIF(E478:$E$1001,"Sales",$F:$F)</f>
        <v>5216702</v>
      </c>
      <c r="Q478" s="4">
        <f t="shared" si="95"/>
        <v>7532860</v>
      </c>
      <c r="R478" s="4">
        <f t="shared" si="96"/>
        <v>180</v>
      </c>
      <c r="S478" s="4">
        <f t="shared" si="97"/>
        <v>97</v>
      </c>
      <c r="T478" s="4">
        <f t="shared" si="98"/>
        <v>55350.020304568527</v>
      </c>
      <c r="U478" s="4">
        <f t="shared" si="99"/>
        <v>25843.824817518249</v>
      </c>
      <c r="V478" s="4">
        <f t="shared" si="100"/>
        <v>79673</v>
      </c>
      <c r="W478" s="4">
        <f t="shared" si="101"/>
        <v>20</v>
      </c>
      <c r="X478" s="4">
        <f t="shared" si="102"/>
        <v>37658</v>
      </c>
      <c r="Y478" t="e" cm="1" vm="2">
        <f t="array" aca="1" ref="Y478" ca="1">HLOOKUP(E478+E478:E1477,F478,0)</f>
        <v>#VALUE!</v>
      </c>
      <c r="Z478" s="4">
        <f t="shared" si="103"/>
        <v>37658</v>
      </c>
    </row>
    <row r="479" spans="1:26" x14ac:dyDescent="0.3">
      <c r="A479" s="4">
        <v>1</v>
      </c>
      <c r="B479" t="s">
        <v>493</v>
      </c>
      <c r="C479">
        <v>35</v>
      </c>
      <c r="D479" t="s">
        <v>11</v>
      </c>
      <c r="E479" t="s">
        <v>12</v>
      </c>
      <c r="F479">
        <v>55941</v>
      </c>
      <c r="G479" s="2">
        <v>43760</v>
      </c>
      <c r="H479">
        <v>39639</v>
      </c>
      <c r="I479" t="s">
        <v>28</v>
      </c>
      <c r="J479">
        <v>50</v>
      </c>
      <c r="K479" t="str">
        <f t="shared" si="91"/>
        <v>Above 50,000</v>
      </c>
      <c r="L479" s="4" t="str" cm="1">
        <f t="array" ref="L479">_xlfn.IFS(J479&gt;=50,"Excellent",AND(J479&gt;=40,J479&lt;=49),"good",AND(J479&gt;=30,J479&lt;=39),"Average",J479&lt;30,"Poor")</f>
        <v>Excellent</v>
      </c>
      <c r="M479" s="4" t="str">
        <f t="shared" si="92"/>
        <v>False</v>
      </c>
      <c r="N479" s="4" t="str">
        <f t="shared" si="93"/>
        <v>False</v>
      </c>
      <c r="O479" s="4" t="str">
        <f t="shared" si="94"/>
        <v xml:space="preserve"> from Marketing Department</v>
      </c>
      <c r="P479" s="4">
        <f>SUMIF(E479:$E$1001,"Sales",$F:$F)</f>
        <v>5114420</v>
      </c>
      <c r="Q479" s="4">
        <f t="shared" si="95"/>
        <v>7532860</v>
      </c>
      <c r="R479" s="4">
        <f t="shared" si="96"/>
        <v>180</v>
      </c>
      <c r="S479" s="4">
        <f t="shared" si="97"/>
        <v>97</v>
      </c>
      <c r="T479" s="4">
        <f t="shared" si="98"/>
        <v>55350.020304568527</v>
      </c>
      <c r="U479" s="4">
        <f t="shared" si="99"/>
        <v>25843.824817518249</v>
      </c>
      <c r="V479" s="4">
        <f t="shared" si="100"/>
        <v>79673</v>
      </c>
      <c r="W479" s="4">
        <f t="shared" si="101"/>
        <v>20</v>
      </c>
      <c r="X479" s="4">
        <f t="shared" si="102"/>
        <v>55941</v>
      </c>
      <c r="Y479" t="e" cm="1" vm="2">
        <f t="array" aca="1" ref="Y479" ca="1">HLOOKUP(E479+E479:E1478,F479,0)</f>
        <v>#VALUE!</v>
      </c>
      <c r="Z479" s="4">
        <f t="shared" si="103"/>
        <v>55941</v>
      </c>
    </row>
    <row r="480" spans="1:26" x14ac:dyDescent="0.3">
      <c r="A480" s="4">
        <v>1</v>
      </c>
      <c r="B480" t="s">
        <v>494</v>
      </c>
      <c r="C480">
        <v>55</v>
      </c>
      <c r="D480" t="s">
        <v>15</v>
      </c>
      <c r="E480" t="s">
        <v>27</v>
      </c>
      <c r="F480">
        <v>40673</v>
      </c>
      <c r="G480" s="2">
        <v>43761</v>
      </c>
      <c r="H480">
        <v>20715</v>
      </c>
      <c r="I480" t="s">
        <v>18</v>
      </c>
      <c r="J480">
        <v>21</v>
      </c>
      <c r="K480" t="str">
        <f t="shared" si="91"/>
        <v>Below 50,000</v>
      </c>
      <c r="L480" s="4" t="str" cm="1">
        <f t="array" ref="L480">_xlfn.IFS(J480&gt;=50,"Excellent",AND(J480&gt;=40,J480&lt;=49),"good",AND(J480&gt;=30,J480&lt;=39),"Average",J480&lt;30,"Poor")</f>
        <v>Poor</v>
      </c>
      <c r="M480" s="4" t="str">
        <f t="shared" si="92"/>
        <v>False</v>
      </c>
      <c r="N480" s="4" t="str">
        <f t="shared" si="93"/>
        <v>True</v>
      </c>
      <c r="O480" s="4" t="str">
        <f t="shared" si="94"/>
        <v>Not From Marketing Department</v>
      </c>
      <c r="P480" s="4">
        <f>SUMIF(E480:$E$1001,"Sales",$F:$F)</f>
        <v>5111025</v>
      </c>
      <c r="Q480" s="4">
        <f t="shared" si="95"/>
        <v>7532860</v>
      </c>
      <c r="R480" s="4">
        <f t="shared" si="96"/>
        <v>180</v>
      </c>
      <c r="S480" s="4">
        <f t="shared" si="97"/>
        <v>97</v>
      </c>
      <c r="T480" s="4">
        <f t="shared" si="98"/>
        <v>55350.020304568527</v>
      </c>
      <c r="U480" s="4">
        <f t="shared" si="99"/>
        <v>25843.824817518249</v>
      </c>
      <c r="V480" s="4">
        <f t="shared" si="100"/>
        <v>79673</v>
      </c>
      <c r="W480" s="4">
        <f t="shared" si="101"/>
        <v>20</v>
      </c>
      <c r="X480" s="4">
        <f t="shared" si="102"/>
        <v>40673</v>
      </c>
      <c r="Y480" t="e" cm="1" vm="2">
        <f t="array" aca="1" ref="Y480" ca="1">HLOOKUP(E480+E480:E1479,F480,0)</f>
        <v>#VALUE!</v>
      </c>
      <c r="Z480" s="4">
        <f t="shared" si="103"/>
        <v>40673</v>
      </c>
    </row>
    <row r="481" spans="1:26" x14ac:dyDescent="0.3">
      <c r="A481" s="4">
        <v>1</v>
      </c>
      <c r="B481" t="s">
        <v>495</v>
      </c>
      <c r="C481">
        <v>31</v>
      </c>
      <c r="D481" t="s">
        <v>15</v>
      </c>
      <c r="E481" t="s">
        <v>7</v>
      </c>
      <c r="F481">
        <v>78783</v>
      </c>
      <c r="G481" s="2">
        <v>43762</v>
      </c>
      <c r="H481">
        <v>11765</v>
      </c>
      <c r="I481" t="s">
        <v>18</v>
      </c>
      <c r="J481">
        <v>45</v>
      </c>
      <c r="K481" t="str">
        <f t="shared" si="91"/>
        <v>Above 50,000</v>
      </c>
      <c r="L481" s="4" t="str" cm="1">
        <f t="array" ref="L481">_xlfn.IFS(J481&gt;=50,"Excellent",AND(J481&gt;=40,J481&lt;=49),"good",AND(J481&gt;=30,J481&lt;=39),"Average",J481&lt;30,"Poor")</f>
        <v>good</v>
      </c>
      <c r="M481" s="4" t="str">
        <f t="shared" si="92"/>
        <v>False</v>
      </c>
      <c r="N481" s="4" t="str">
        <f t="shared" si="93"/>
        <v>True</v>
      </c>
      <c r="O481" s="4" t="str">
        <f t="shared" si="94"/>
        <v>Not From Marketing Department</v>
      </c>
      <c r="P481" s="4">
        <f>SUMIF(E481:$E$1001,"Sales",$F:$F)</f>
        <v>4900197</v>
      </c>
      <c r="Q481" s="4">
        <f t="shared" si="95"/>
        <v>7532860</v>
      </c>
      <c r="R481" s="4">
        <f t="shared" si="96"/>
        <v>180</v>
      </c>
      <c r="S481" s="4">
        <f t="shared" si="97"/>
        <v>97</v>
      </c>
      <c r="T481" s="4">
        <f t="shared" si="98"/>
        <v>55350.020304568527</v>
      </c>
      <c r="U481" s="4">
        <f t="shared" si="99"/>
        <v>25843.824817518249</v>
      </c>
      <c r="V481" s="4">
        <f t="shared" si="100"/>
        <v>79673</v>
      </c>
      <c r="W481" s="4">
        <f t="shared" si="101"/>
        <v>20</v>
      </c>
      <c r="X481" s="4">
        <f t="shared" si="102"/>
        <v>78783</v>
      </c>
      <c r="Y481" t="e" cm="1" vm="2">
        <f t="array" aca="1" ref="Y481" ca="1">HLOOKUP(E481+E481:E1480,F481,0)</f>
        <v>#VALUE!</v>
      </c>
      <c r="Z481" s="4">
        <f t="shared" si="103"/>
        <v>78783</v>
      </c>
    </row>
    <row r="482" spans="1:26" x14ac:dyDescent="0.3">
      <c r="A482" s="4">
        <v>1</v>
      </c>
      <c r="B482" t="s">
        <v>496</v>
      </c>
      <c r="C482">
        <v>60</v>
      </c>
      <c r="D482" t="s">
        <v>15</v>
      </c>
      <c r="E482" t="s">
        <v>12</v>
      </c>
      <c r="F482">
        <v>42378</v>
      </c>
      <c r="G482" s="2">
        <v>43763</v>
      </c>
      <c r="H482">
        <v>13396</v>
      </c>
      <c r="I482" t="s">
        <v>20</v>
      </c>
      <c r="J482">
        <v>47</v>
      </c>
      <c r="K482" t="str">
        <f t="shared" si="91"/>
        <v>Below 50,000</v>
      </c>
      <c r="L482" s="4" t="str" cm="1">
        <f t="array" ref="L482">_xlfn.IFS(J482&gt;=50,"Excellent",AND(J482&gt;=40,J482&lt;=49),"good",AND(J482&gt;=30,J482&lt;=39),"Average",J482&lt;30,"Poor")</f>
        <v>good</v>
      </c>
      <c r="M482" s="4" t="str">
        <f t="shared" si="92"/>
        <v>False</v>
      </c>
      <c r="N482" s="4" t="str">
        <f t="shared" si="93"/>
        <v>False</v>
      </c>
      <c r="O482" s="4" t="str">
        <f t="shared" si="94"/>
        <v xml:space="preserve"> from Marketing Department</v>
      </c>
      <c r="P482" s="4">
        <f>SUMIF(E482:$E$1001,"Sales",$F:$F)</f>
        <v>5251938</v>
      </c>
      <c r="Q482" s="4">
        <f t="shared" si="95"/>
        <v>7532860</v>
      </c>
      <c r="R482" s="4">
        <f t="shared" si="96"/>
        <v>180</v>
      </c>
      <c r="S482" s="4">
        <f t="shared" si="97"/>
        <v>97</v>
      </c>
      <c r="T482" s="4">
        <f t="shared" si="98"/>
        <v>55350.020304568527</v>
      </c>
      <c r="U482" s="4">
        <f t="shared" si="99"/>
        <v>25843.824817518249</v>
      </c>
      <c r="V482" s="4">
        <f t="shared" si="100"/>
        <v>79673</v>
      </c>
      <c r="W482" s="4">
        <f t="shared" si="101"/>
        <v>20</v>
      </c>
      <c r="X482" s="4">
        <f t="shared" si="102"/>
        <v>42378</v>
      </c>
      <c r="Y482" t="e" cm="1" vm="2">
        <f t="array" aca="1" ref="Y482" ca="1">HLOOKUP(E482+E482:E1481,F482,0)</f>
        <v>#VALUE!</v>
      </c>
      <c r="Z482" s="4">
        <f t="shared" si="103"/>
        <v>42378</v>
      </c>
    </row>
    <row r="483" spans="1:26" x14ac:dyDescent="0.3">
      <c r="A483" s="4">
        <v>1</v>
      </c>
      <c r="B483" t="s">
        <v>497</v>
      </c>
      <c r="C483">
        <v>38</v>
      </c>
      <c r="D483" t="s">
        <v>15</v>
      </c>
      <c r="E483" t="s">
        <v>12</v>
      </c>
      <c r="F483">
        <v>79607</v>
      </c>
      <c r="G483" s="2">
        <v>43764</v>
      </c>
      <c r="H483">
        <v>18831</v>
      </c>
      <c r="I483" t="s">
        <v>13</v>
      </c>
      <c r="J483">
        <v>34</v>
      </c>
      <c r="K483" t="str">
        <f t="shared" si="91"/>
        <v>Above 50,000</v>
      </c>
      <c r="L483" s="4" t="str" cm="1">
        <f t="array" ref="L483">_xlfn.IFS(J483&gt;=50,"Excellent",AND(J483&gt;=40,J483&lt;=49),"good",AND(J483&gt;=30,J483&lt;=39),"Average",J483&lt;30,"Poor")</f>
        <v>Average</v>
      </c>
      <c r="M483" s="4" t="str">
        <f t="shared" si="92"/>
        <v>True</v>
      </c>
      <c r="N483" s="4" t="str">
        <f t="shared" si="93"/>
        <v>True</v>
      </c>
      <c r="O483" s="4" t="str">
        <f t="shared" si="94"/>
        <v xml:space="preserve"> from Marketing Department</v>
      </c>
      <c r="P483" s="4">
        <f>SUMIF(E483:$E$1001,"Sales",$F:$F)</f>
        <v>4832281</v>
      </c>
      <c r="Q483" s="4">
        <f t="shared" si="95"/>
        <v>7532860</v>
      </c>
      <c r="R483" s="4">
        <f t="shared" si="96"/>
        <v>180</v>
      </c>
      <c r="S483" s="4">
        <f t="shared" si="97"/>
        <v>97</v>
      </c>
      <c r="T483" s="4">
        <f t="shared" si="98"/>
        <v>55350.020304568527</v>
      </c>
      <c r="U483" s="4">
        <f t="shared" si="99"/>
        <v>25843.824817518249</v>
      </c>
      <c r="V483" s="4">
        <f t="shared" si="100"/>
        <v>79673</v>
      </c>
      <c r="W483" s="4">
        <f t="shared" si="101"/>
        <v>20</v>
      </c>
      <c r="X483" s="4">
        <f t="shared" si="102"/>
        <v>79607</v>
      </c>
      <c r="Y483" t="e" cm="1" vm="2">
        <f t="array" aca="1" ref="Y483" ca="1">HLOOKUP(E483+E483:E1482,F483,0)</f>
        <v>#VALUE!</v>
      </c>
      <c r="Z483" s="4">
        <f t="shared" si="103"/>
        <v>79607</v>
      </c>
    </row>
    <row r="484" spans="1:26" x14ac:dyDescent="0.3">
      <c r="A484" s="4">
        <v>1</v>
      </c>
      <c r="B484" t="s">
        <v>498</v>
      </c>
      <c r="C484">
        <v>47</v>
      </c>
      <c r="D484" t="s">
        <v>15</v>
      </c>
      <c r="E484" t="s">
        <v>22</v>
      </c>
      <c r="F484">
        <v>75086</v>
      </c>
      <c r="G484" s="2">
        <v>43765</v>
      </c>
      <c r="H484">
        <v>17082</v>
      </c>
      <c r="I484" t="s">
        <v>13</v>
      </c>
      <c r="J484">
        <v>46</v>
      </c>
      <c r="K484" t="str">
        <f t="shared" si="91"/>
        <v>Above 50,000</v>
      </c>
      <c r="L484" s="4" t="str" cm="1">
        <f t="array" ref="L484">_xlfn.IFS(J484&gt;=50,"Excellent",AND(J484&gt;=40,J484&lt;=49),"good",AND(J484&gt;=30,J484&lt;=39),"Average",J484&lt;30,"Poor")</f>
        <v>good</v>
      </c>
      <c r="M484" s="4" t="str">
        <f t="shared" si="92"/>
        <v>True</v>
      </c>
      <c r="N484" s="4" t="str">
        <f t="shared" si="93"/>
        <v>True</v>
      </c>
      <c r="O484" s="4" t="str">
        <f t="shared" si="94"/>
        <v>Not From Marketing Department</v>
      </c>
      <c r="P484" s="4">
        <f>SUMIF(E484:$E$1001,"Sales",$F:$F)</f>
        <v>5075339</v>
      </c>
      <c r="Q484" s="4">
        <f t="shared" si="95"/>
        <v>7532860</v>
      </c>
      <c r="R484" s="4">
        <f t="shared" si="96"/>
        <v>180</v>
      </c>
      <c r="S484" s="4">
        <f t="shared" si="97"/>
        <v>97</v>
      </c>
      <c r="T484" s="4">
        <f t="shared" si="98"/>
        <v>55350.020304568527</v>
      </c>
      <c r="U484" s="4">
        <f t="shared" si="99"/>
        <v>25843.824817518249</v>
      </c>
      <c r="V484" s="4">
        <f t="shared" si="100"/>
        <v>79673</v>
      </c>
      <c r="W484" s="4">
        <f t="shared" si="101"/>
        <v>20</v>
      </c>
      <c r="X484" s="4">
        <f t="shared" si="102"/>
        <v>75086</v>
      </c>
      <c r="Y484" t="e" cm="1" vm="2">
        <f t="array" aca="1" ref="Y484" ca="1">HLOOKUP(E484+E484:E1483,F484,0)</f>
        <v>#VALUE!</v>
      </c>
      <c r="Z484" s="4">
        <f t="shared" si="103"/>
        <v>75086</v>
      </c>
    </row>
    <row r="485" spans="1:26" x14ac:dyDescent="0.3">
      <c r="A485" s="4">
        <v>1</v>
      </c>
      <c r="B485" t="s">
        <v>499</v>
      </c>
      <c r="C485">
        <v>33</v>
      </c>
      <c r="D485" t="s">
        <v>15</v>
      </c>
      <c r="E485" t="s">
        <v>27</v>
      </c>
      <c r="F485">
        <v>58925</v>
      </c>
      <c r="G485" s="2">
        <v>43766</v>
      </c>
      <c r="H485">
        <v>18172</v>
      </c>
      <c r="I485" t="s">
        <v>20</v>
      </c>
      <c r="J485">
        <v>21</v>
      </c>
      <c r="K485" t="str">
        <f t="shared" si="91"/>
        <v>Above 50,000</v>
      </c>
      <c r="L485" s="4" t="str" cm="1">
        <f t="array" ref="L485">_xlfn.IFS(J485&gt;=50,"Excellent",AND(J485&gt;=40,J485&lt;=49),"good",AND(J485&gt;=30,J485&lt;=39),"Average",J485&lt;30,"Poor")</f>
        <v>Poor</v>
      </c>
      <c r="M485" s="4" t="str">
        <f t="shared" si="92"/>
        <v>False</v>
      </c>
      <c r="N485" s="4" t="str">
        <f t="shared" si="93"/>
        <v>True</v>
      </c>
      <c r="O485" s="4" t="str">
        <f t="shared" si="94"/>
        <v>Not From Marketing Department</v>
      </c>
      <c r="P485" s="4">
        <f>SUMIF(E485:$E$1001,"Sales",$F:$F)</f>
        <v>5143948</v>
      </c>
      <c r="Q485" s="4">
        <f t="shared" si="95"/>
        <v>7532860</v>
      </c>
      <c r="R485" s="4">
        <f t="shared" si="96"/>
        <v>180</v>
      </c>
      <c r="S485" s="4">
        <f t="shared" si="97"/>
        <v>97</v>
      </c>
      <c r="T485" s="4">
        <f t="shared" si="98"/>
        <v>55350.020304568527</v>
      </c>
      <c r="U485" s="4">
        <f t="shared" si="99"/>
        <v>25843.824817518249</v>
      </c>
      <c r="V485" s="4">
        <f t="shared" si="100"/>
        <v>79673</v>
      </c>
      <c r="W485" s="4">
        <f t="shared" si="101"/>
        <v>20</v>
      </c>
      <c r="X485" s="4">
        <f t="shared" si="102"/>
        <v>58925</v>
      </c>
      <c r="Y485" t="e" cm="1" vm="2">
        <f t="array" aca="1" ref="Y485" ca="1">HLOOKUP(E485+E485:E1484,F485,0)</f>
        <v>#VALUE!</v>
      </c>
      <c r="Z485" s="4">
        <f t="shared" si="103"/>
        <v>58925</v>
      </c>
    </row>
    <row r="486" spans="1:26" x14ac:dyDescent="0.3">
      <c r="A486" s="4">
        <v>1</v>
      </c>
      <c r="B486" t="s">
        <v>500</v>
      </c>
      <c r="C486">
        <v>23</v>
      </c>
      <c r="D486" t="s">
        <v>11</v>
      </c>
      <c r="E486" t="s">
        <v>16</v>
      </c>
      <c r="F486">
        <v>67169</v>
      </c>
      <c r="G486" s="2">
        <v>43767</v>
      </c>
      <c r="H486">
        <v>15299</v>
      </c>
      <c r="I486" t="s">
        <v>18</v>
      </c>
      <c r="J486">
        <v>30</v>
      </c>
      <c r="K486" t="str">
        <f t="shared" si="91"/>
        <v>Above 50,000</v>
      </c>
      <c r="L486" s="4" t="str" cm="1">
        <f t="array" ref="L486">_xlfn.IFS(J486&gt;=50,"Excellent",AND(J486&gt;=40,J486&lt;=49),"good",AND(J486&gt;=30,J486&lt;=39),"Average",J486&lt;30,"Poor")</f>
        <v>Average</v>
      </c>
      <c r="M486" s="4" t="str">
        <f t="shared" si="92"/>
        <v>False</v>
      </c>
      <c r="N486" s="4" t="str">
        <f t="shared" si="93"/>
        <v>True</v>
      </c>
      <c r="O486" s="4" t="str">
        <f t="shared" si="94"/>
        <v>Not From Marketing Department</v>
      </c>
      <c r="P486" s="4">
        <f>SUMIF(E486:$E$1001,"Sales",$F:$F)</f>
        <v>5064130</v>
      </c>
      <c r="Q486" s="4">
        <f t="shared" si="95"/>
        <v>7532860</v>
      </c>
      <c r="R486" s="4">
        <f t="shared" si="96"/>
        <v>180</v>
      </c>
      <c r="S486" s="4">
        <f t="shared" si="97"/>
        <v>97</v>
      </c>
      <c r="T486" s="4">
        <f t="shared" si="98"/>
        <v>55350.020304568527</v>
      </c>
      <c r="U486" s="4">
        <f t="shared" si="99"/>
        <v>25843.824817518249</v>
      </c>
      <c r="V486" s="4">
        <f t="shared" si="100"/>
        <v>79673</v>
      </c>
      <c r="W486" s="4">
        <f t="shared" si="101"/>
        <v>20</v>
      </c>
      <c r="X486" s="4">
        <f t="shared" si="102"/>
        <v>67169</v>
      </c>
      <c r="Y486" t="e" cm="1" vm="2">
        <f t="array" aca="1" ref="Y486" ca="1">HLOOKUP(E486+E486:E1485,F486,0)</f>
        <v>#VALUE!</v>
      </c>
      <c r="Z486" s="4">
        <f t="shared" si="103"/>
        <v>67169</v>
      </c>
    </row>
    <row r="487" spans="1:26" x14ac:dyDescent="0.3">
      <c r="A487" s="4">
        <v>1</v>
      </c>
      <c r="B487" t="s">
        <v>501</v>
      </c>
      <c r="C487">
        <v>38</v>
      </c>
      <c r="D487" t="s">
        <v>15</v>
      </c>
      <c r="E487" t="s">
        <v>27</v>
      </c>
      <c r="F487">
        <v>40408</v>
      </c>
      <c r="G487" s="2">
        <v>43768</v>
      </c>
      <c r="H487">
        <v>36384</v>
      </c>
      <c r="I487" t="s">
        <v>18</v>
      </c>
      <c r="J487">
        <v>52</v>
      </c>
      <c r="K487" t="str">
        <f t="shared" si="91"/>
        <v>Below 50,000</v>
      </c>
      <c r="L487" s="4" t="str" cm="1">
        <f t="array" ref="L487">_xlfn.IFS(J487&gt;=50,"Excellent",AND(J487&gt;=40,J487&lt;=49),"good",AND(J487&gt;=30,J487&lt;=39),"Average",J487&lt;30,"Poor")</f>
        <v>Excellent</v>
      </c>
      <c r="M487" s="4" t="str">
        <f t="shared" si="92"/>
        <v>False</v>
      </c>
      <c r="N487" s="4" t="str">
        <f t="shared" si="93"/>
        <v>True</v>
      </c>
      <c r="O487" s="4" t="str">
        <f t="shared" si="94"/>
        <v>Not From Marketing Department</v>
      </c>
      <c r="P487" s="4">
        <f>SUMIF(E487:$E$1001,"Sales",$F:$F)</f>
        <v>5195897</v>
      </c>
      <c r="Q487" s="4">
        <f t="shared" si="95"/>
        <v>7532860</v>
      </c>
      <c r="R487" s="4">
        <f t="shared" si="96"/>
        <v>180</v>
      </c>
      <c r="S487" s="4">
        <f t="shared" si="97"/>
        <v>97</v>
      </c>
      <c r="T487" s="4">
        <f t="shared" si="98"/>
        <v>55350.020304568527</v>
      </c>
      <c r="U487" s="4">
        <f t="shared" si="99"/>
        <v>25843.824817518249</v>
      </c>
      <c r="V487" s="4">
        <f t="shared" si="100"/>
        <v>79673</v>
      </c>
      <c r="W487" s="4">
        <f t="shared" si="101"/>
        <v>20</v>
      </c>
      <c r="X487" s="4">
        <f t="shared" si="102"/>
        <v>40408</v>
      </c>
      <c r="Y487" t="e" cm="1" vm="2">
        <f t="array" aca="1" ref="Y487" ca="1">HLOOKUP(E487+E487:E1486,F487,0)</f>
        <v>#VALUE!</v>
      </c>
      <c r="Z487" s="4">
        <f t="shared" si="103"/>
        <v>40408</v>
      </c>
    </row>
    <row r="488" spans="1:26" x14ac:dyDescent="0.3">
      <c r="A488" s="4">
        <v>1</v>
      </c>
      <c r="B488" t="s">
        <v>502</v>
      </c>
      <c r="C488">
        <v>39</v>
      </c>
      <c r="D488" t="s">
        <v>11</v>
      </c>
      <c r="E488" t="s">
        <v>22</v>
      </c>
      <c r="F488">
        <v>39857</v>
      </c>
      <c r="G488" s="2">
        <v>43769</v>
      </c>
      <c r="H488">
        <v>34294</v>
      </c>
      <c r="I488" t="s">
        <v>13</v>
      </c>
      <c r="J488">
        <v>56</v>
      </c>
      <c r="K488" t="str">
        <f t="shared" si="91"/>
        <v>Below 50,000</v>
      </c>
      <c r="L488" s="4" t="str" cm="1">
        <f t="array" ref="L488">_xlfn.IFS(J488&gt;=50,"Excellent",AND(J488&gt;=40,J488&lt;=49),"good",AND(J488&gt;=30,J488&lt;=39),"Average",J488&lt;30,"Poor")</f>
        <v>Excellent</v>
      </c>
      <c r="M488" s="4" t="str">
        <f t="shared" si="92"/>
        <v>True</v>
      </c>
      <c r="N488" s="4" t="str">
        <f t="shared" si="93"/>
        <v>False</v>
      </c>
      <c r="O488" s="4" t="str">
        <f t="shared" si="94"/>
        <v>Not From Marketing Department</v>
      </c>
      <c r="P488" s="4">
        <f>SUMIF(E488:$E$1001,"Sales",$F:$F)</f>
        <v>4988345</v>
      </c>
      <c r="Q488" s="4">
        <f t="shared" si="95"/>
        <v>7532860</v>
      </c>
      <c r="R488" s="4">
        <f t="shared" si="96"/>
        <v>180</v>
      </c>
      <c r="S488" s="4">
        <f t="shared" si="97"/>
        <v>97</v>
      </c>
      <c r="T488" s="4">
        <f t="shared" si="98"/>
        <v>55350.020304568527</v>
      </c>
      <c r="U488" s="4">
        <f t="shared" si="99"/>
        <v>25843.824817518249</v>
      </c>
      <c r="V488" s="4">
        <f t="shared" si="100"/>
        <v>79673</v>
      </c>
      <c r="W488" s="4">
        <f t="shared" si="101"/>
        <v>20</v>
      </c>
      <c r="X488" s="4">
        <f t="shared" si="102"/>
        <v>39857</v>
      </c>
      <c r="Y488" t="e" cm="1" vm="2">
        <f t="array" aca="1" ref="Y488" ca="1">HLOOKUP(E488+E488:E1487,F488,0)</f>
        <v>#VALUE!</v>
      </c>
      <c r="Z488" s="4">
        <f t="shared" si="103"/>
        <v>39857</v>
      </c>
    </row>
    <row r="489" spans="1:26" x14ac:dyDescent="0.3">
      <c r="A489" s="4">
        <v>1</v>
      </c>
      <c r="B489" t="s">
        <v>503</v>
      </c>
      <c r="C489">
        <v>41</v>
      </c>
      <c r="D489" t="s">
        <v>11</v>
      </c>
      <c r="E489" t="s">
        <v>7</v>
      </c>
      <c r="F489">
        <v>75946</v>
      </c>
      <c r="G489" s="2">
        <v>43770</v>
      </c>
      <c r="H489">
        <v>23696</v>
      </c>
      <c r="I489" t="s">
        <v>18</v>
      </c>
      <c r="J489">
        <v>38</v>
      </c>
      <c r="K489" t="str">
        <f t="shared" si="91"/>
        <v>Above 50,000</v>
      </c>
      <c r="L489" s="4" t="str" cm="1">
        <f t="array" ref="L489">_xlfn.IFS(J489&gt;=50,"Excellent",AND(J489&gt;=40,J489&lt;=49),"good",AND(J489&gt;=30,J489&lt;=39),"Average",J489&lt;30,"Poor")</f>
        <v>Average</v>
      </c>
      <c r="M489" s="4" t="str">
        <f t="shared" si="92"/>
        <v>False</v>
      </c>
      <c r="N489" s="4" t="str">
        <f t="shared" si="93"/>
        <v>True</v>
      </c>
      <c r="O489" s="4" t="str">
        <f t="shared" si="94"/>
        <v>Not From Marketing Department</v>
      </c>
      <c r="P489" s="4">
        <f>SUMIF(E489:$E$1001,"Sales",$F:$F)</f>
        <v>4896538</v>
      </c>
      <c r="Q489" s="4">
        <f t="shared" si="95"/>
        <v>7532860</v>
      </c>
      <c r="R489" s="4">
        <f t="shared" si="96"/>
        <v>180</v>
      </c>
      <c r="S489" s="4">
        <f t="shared" si="97"/>
        <v>97</v>
      </c>
      <c r="T489" s="4">
        <f t="shared" si="98"/>
        <v>55350.020304568527</v>
      </c>
      <c r="U489" s="4">
        <f t="shared" si="99"/>
        <v>25843.824817518249</v>
      </c>
      <c r="V489" s="4">
        <f t="shared" si="100"/>
        <v>79673</v>
      </c>
      <c r="W489" s="4">
        <f t="shared" si="101"/>
        <v>20</v>
      </c>
      <c r="X489" s="4">
        <f t="shared" si="102"/>
        <v>75946</v>
      </c>
      <c r="Y489" t="e" cm="1" vm="2">
        <f t="array" aca="1" ref="Y489" ca="1">HLOOKUP(E489+E489:E1488,F489,0)</f>
        <v>#VALUE!</v>
      </c>
      <c r="Z489" s="4">
        <f t="shared" si="103"/>
        <v>75946</v>
      </c>
    </row>
    <row r="490" spans="1:26" x14ac:dyDescent="0.3">
      <c r="A490" s="4">
        <v>1</v>
      </c>
      <c r="B490" t="s">
        <v>504</v>
      </c>
      <c r="C490">
        <v>49</v>
      </c>
      <c r="D490" t="s">
        <v>11</v>
      </c>
      <c r="E490" t="s">
        <v>22</v>
      </c>
      <c r="F490">
        <v>47044</v>
      </c>
      <c r="G490" s="2">
        <v>43771</v>
      </c>
      <c r="H490">
        <v>13057</v>
      </c>
      <c r="I490" t="s">
        <v>20</v>
      </c>
      <c r="J490">
        <v>44</v>
      </c>
      <c r="K490" t="str">
        <f t="shared" si="91"/>
        <v>Below 50,000</v>
      </c>
      <c r="L490" s="4" t="str" cm="1">
        <f t="array" ref="L490">_xlfn.IFS(J490&gt;=50,"Excellent",AND(J490&gt;=40,J490&lt;=49),"good",AND(J490&gt;=30,J490&lt;=39),"Average",J490&lt;30,"Poor")</f>
        <v>good</v>
      </c>
      <c r="M490" s="4" t="str">
        <f t="shared" si="92"/>
        <v>False</v>
      </c>
      <c r="N490" s="4" t="str">
        <f t="shared" si="93"/>
        <v>False</v>
      </c>
      <c r="O490" s="4" t="str">
        <f t="shared" si="94"/>
        <v>Not From Marketing Department</v>
      </c>
      <c r="P490" s="4">
        <f>SUMIF(E490:$E$1001,"Sales",$F:$F)</f>
        <v>5208656</v>
      </c>
      <c r="Q490" s="4">
        <f t="shared" si="95"/>
        <v>7532860</v>
      </c>
      <c r="R490" s="4">
        <f t="shared" si="96"/>
        <v>180</v>
      </c>
      <c r="S490" s="4">
        <f t="shared" si="97"/>
        <v>97</v>
      </c>
      <c r="T490" s="4">
        <f t="shared" si="98"/>
        <v>55350.020304568527</v>
      </c>
      <c r="U490" s="4">
        <f t="shared" si="99"/>
        <v>25843.824817518249</v>
      </c>
      <c r="V490" s="4">
        <f t="shared" si="100"/>
        <v>79673</v>
      </c>
      <c r="W490" s="4">
        <f t="shared" si="101"/>
        <v>20</v>
      </c>
      <c r="X490" s="4">
        <f t="shared" si="102"/>
        <v>47044</v>
      </c>
      <c r="Y490" t="e" cm="1" vm="2">
        <f t="array" aca="1" ref="Y490" ca="1">HLOOKUP(E490+E490:E1489,F490,0)</f>
        <v>#VALUE!</v>
      </c>
      <c r="Z490" s="4">
        <f t="shared" si="103"/>
        <v>47044</v>
      </c>
    </row>
    <row r="491" spans="1:26" x14ac:dyDescent="0.3">
      <c r="A491" s="4">
        <v>1</v>
      </c>
      <c r="B491" t="s">
        <v>505</v>
      </c>
      <c r="C491">
        <v>20</v>
      </c>
      <c r="D491" t="s">
        <v>15</v>
      </c>
      <c r="E491" t="s">
        <v>27</v>
      </c>
      <c r="F491">
        <v>58503</v>
      </c>
      <c r="G491" s="2">
        <v>43772</v>
      </c>
      <c r="H491">
        <v>24689</v>
      </c>
      <c r="I491" t="s">
        <v>20</v>
      </c>
      <c r="J491">
        <v>36</v>
      </c>
      <c r="K491" t="str">
        <f t="shared" si="91"/>
        <v>Above 50,000</v>
      </c>
      <c r="L491" s="4" t="str" cm="1">
        <f t="array" ref="L491">_xlfn.IFS(J491&gt;=50,"Excellent",AND(J491&gt;=40,J491&lt;=49),"good",AND(J491&gt;=30,J491&lt;=39),"Average",J491&lt;30,"Poor")</f>
        <v>Average</v>
      </c>
      <c r="M491" s="4" t="str">
        <f t="shared" si="92"/>
        <v>False</v>
      </c>
      <c r="N491" s="4" t="str">
        <f t="shared" si="93"/>
        <v>True</v>
      </c>
      <c r="O491" s="4" t="str">
        <f t="shared" si="94"/>
        <v>Not From Marketing Department</v>
      </c>
      <c r="P491" s="4">
        <f>SUMIF(E491:$E$1001,"Sales",$F:$F)</f>
        <v>5019538</v>
      </c>
      <c r="Q491" s="4">
        <f t="shared" si="95"/>
        <v>7532860</v>
      </c>
      <c r="R491" s="4">
        <f t="shared" si="96"/>
        <v>180</v>
      </c>
      <c r="S491" s="4">
        <f t="shared" si="97"/>
        <v>97</v>
      </c>
      <c r="T491" s="4">
        <f t="shared" si="98"/>
        <v>55350.020304568527</v>
      </c>
      <c r="U491" s="4">
        <f t="shared" si="99"/>
        <v>25843.824817518249</v>
      </c>
      <c r="V491" s="4">
        <f t="shared" si="100"/>
        <v>79673</v>
      </c>
      <c r="W491" s="4">
        <f t="shared" si="101"/>
        <v>20</v>
      </c>
      <c r="X491" s="4">
        <f t="shared" si="102"/>
        <v>58503</v>
      </c>
      <c r="Y491" t="e" cm="1" vm="2">
        <f t="array" aca="1" ref="Y491" ca="1">HLOOKUP(E491+E491:E1490,F491,0)</f>
        <v>#VALUE!</v>
      </c>
      <c r="Z491" s="4">
        <f t="shared" si="103"/>
        <v>58503</v>
      </c>
    </row>
    <row r="492" spans="1:26" x14ac:dyDescent="0.3">
      <c r="A492" s="4">
        <v>1</v>
      </c>
      <c r="B492" t="s">
        <v>506</v>
      </c>
      <c r="C492">
        <v>57</v>
      </c>
      <c r="D492" t="s">
        <v>11</v>
      </c>
      <c r="E492" t="s">
        <v>12</v>
      </c>
      <c r="F492">
        <v>32000</v>
      </c>
      <c r="G492" s="2">
        <v>43773</v>
      </c>
      <c r="H492">
        <v>22421</v>
      </c>
      <c r="I492" t="s">
        <v>18</v>
      </c>
      <c r="J492">
        <v>26</v>
      </c>
      <c r="K492" t="str">
        <f t="shared" si="91"/>
        <v>Below 50,000</v>
      </c>
      <c r="L492" s="4" t="str" cm="1">
        <f t="array" ref="L492">_xlfn.IFS(J492&gt;=50,"Excellent",AND(J492&gt;=40,J492&lt;=49),"good",AND(J492&gt;=30,J492&lt;=39),"Average",J492&lt;30,"Poor")</f>
        <v>Poor</v>
      </c>
      <c r="M492" s="4" t="str">
        <f t="shared" si="92"/>
        <v>False</v>
      </c>
      <c r="N492" s="4" t="str">
        <f t="shared" si="93"/>
        <v>False</v>
      </c>
      <c r="O492" s="4" t="str">
        <f t="shared" si="94"/>
        <v xml:space="preserve"> from Marketing Department</v>
      </c>
      <c r="P492" s="4">
        <f>SUMIF(E492:$E$1001,"Sales",$F:$F)</f>
        <v>5118109</v>
      </c>
      <c r="Q492" s="4">
        <f t="shared" si="95"/>
        <v>7532860</v>
      </c>
      <c r="R492" s="4">
        <f t="shared" si="96"/>
        <v>180</v>
      </c>
      <c r="S492" s="4">
        <f t="shared" si="97"/>
        <v>97</v>
      </c>
      <c r="T492" s="4">
        <f t="shared" si="98"/>
        <v>55350.020304568527</v>
      </c>
      <c r="U492" s="4">
        <f t="shared" si="99"/>
        <v>25843.824817518249</v>
      </c>
      <c r="V492" s="4">
        <f t="shared" si="100"/>
        <v>79673</v>
      </c>
      <c r="W492" s="4">
        <f t="shared" si="101"/>
        <v>20</v>
      </c>
      <c r="X492" s="4">
        <f t="shared" si="102"/>
        <v>32000</v>
      </c>
      <c r="Y492" t="e" cm="1" vm="2">
        <f t="array" aca="1" ref="Y492" ca="1">HLOOKUP(E492+E492:E1491,F492,0)</f>
        <v>#VALUE!</v>
      </c>
      <c r="Z492" s="4">
        <f t="shared" si="103"/>
        <v>32000</v>
      </c>
    </row>
    <row r="493" spans="1:26" x14ac:dyDescent="0.3">
      <c r="A493" s="4">
        <v>1</v>
      </c>
      <c r="B493" t="s">
        <v>507</v>
      </c>
      <c r="C493">
        <v>55</v>
      </c>
      <c r="D493" t="s">
        <v>15</v>
      </c>
      <c r="E493" t="s">
        <v>22</v>
      </c>
      <c r="F493">
        <v>46585</v>
      </c>
      <c r="G493" s="2">
        <v>43774</v>
      </c>
      <c r="H493">
        <v>36724</v>
      </c>
      <c r="I493" t="s">
        <v>18</v>
      </c>
      <c r="J493">
        <v>37</v>
      </c>
      <c r="K493" t="str">
        <f t="shared" si="91"/>
        <v>Below 50,000</v>
      </c>
      <c r="L493" s="4" t="str" cm="1">
        <f t="array" ref="L493">_xlfn.IFS(J493&gt;=50,"Excellent",AND(J493&gt;=40,J493&lt;=49),"good",AND(J493&gt;=30,J493&lt;=39),"Average",J493&lt;30,"Poor")</f>
        <v>Average</v>
      </c>
      <c r="M493" s="4" t="str">
        <f t="shared" si="92"/>
        <v>False</v>
      </c>
      <c r="N493" s="4" t="str">
        <f t="shared" si="93"/>
        <v>False</v>
      </c>
      <c r="O493" s="4" t="str">
        <f t="shared" si="94"/>
        <v>Not From Marketing Department</v>
      </c>
      <c r="P493" s="4">
        <f>SUMIF(E493:$E$1001,"Sales",$F:$F)</f>
        <v>4906819</v>
      </c>
      <c r="Q493" s="4">
        <f t="shared" si="95"/>
        <v>7532860</v>
      </c>
      <c r="R493" s="4">
        <f t="shared" si="96"/>
        <v>180</v>
      </c>
      <c r="S493" s="4">
        <f t="shared" si="97"/>
        <v>97</v>
      </c>
      <c r="T493" s="4">
        <f t="shared" si="98"/>
        <v>55350.020304568527</v>
      </c>
      <c r="U493" s="4">
        <f t="shared" si="99"/>
        <v>25843.824817518249</v>
      </c>
      <c r="V493" s="4">
        <f t="shared" si="100"/>
        <v>79673</v>
      </c>
      <c r="W493" s="4">
        <f t="shared" si="101"/>
        <v>20</v>
      </c>
      <c r="X493" s="4">
        <f t="shared" si="102"/>
        <v>46585</v>
      </c>
      <c r="Y493" t="e" cm="1" vm="2">
        <f t="array" aca="1" ref="Y493" ca="1">HLOOKUP(E493+E493:E1492,F493,0)</f>
        <v>#VALUE!</v>
      </c>
      <c r="Z493" s="4">
        <f t="shared" si="103"/>
        <v>46585</v>
      </c>
    </row>
    <row r="494" spans="1:26" x14ac:dyDescent="0.3">
      <c r="A494" s="4">
        <v>1</v>
      </c>
      <c r="B494" t="s">
        <v>508</v>
      </c>
      <c r="C494">
        <v>31</v>
      </c>
      <c r="D494" t="s">
        <v>15</v>
      </c>
      <c r="E494" t="s">
        <v>27</v>
      </c>
      <c r="F494">
        <v>76078</v>
      </c>
      <c r="G494" s="2">
        <v>43775</v>
      </c>
      <c r="H494">
        <v>33526</v>
      </c>
      <c r="I494" t="s">
        <v>20</v>
      </c>
      <c r="J494">
        <v>60</v>
      </c>
      <c r="K494" t="str">
        <f t="shared" si="91"/>
        <v>Above 50,000</v>
      </c>
      <c r="L494" s="4" t="str" cm="1">
        <f t="array" ref="L494">_xlfn.IFS(J494&gt;=50,"Excellent",AND(J494&gt;=40,J494&lt;=49),"good",AND(J494&gt;=30,J494&lt;=39),"Average",J494&lt;30,"Poor")</f>
        <v>Excellent</v>
      </c>
      <c r="M494" s="4" t="str">
        <f t="shared" si="92"/>
        <v>False</v>
      </c>
      <c r="N494" s="4" t="str">
        <f t="shared" si="93"/>
        <v>True</v>
      </c>
      <c r="O494" s="4" t="str">
        <f t="shared" si="94"/>
        <v>Not From Marketing Department</v>
      </c>
      <c r="P494" s="4">
        <f>SUMIF(E494:$E$1001,"Sales",$F:$F)</f>
        <v>4968029</v>
      </c>
      <c r="Q494" s="4">
        <f t="shared" si="95"/>
        <v>7532860</v>
      </c>
      <c r="R494" s="4">
        <f t="shared" si="96"/>
        <v>180</v>
      </c>
      <c r="S494" s="4">
        <f t="shared" si="97"/>
        <v>97</v>
      </c>
      <c r="T494" s="4">
        <f t="shared" si="98"/>
        <v>55350.020304568527</v>
      </c>
      <c r="U494" s="4">
        <f t="shared" si="99"/>
        <v>25843.824817518249</v>
      </c>
      <c r="V494" s="4">
        <f t="shared" si="100"/>
        <v>79673</v>
      </c>
      <c r="W494" s="4">
        <f t="shared" si="101"/>
        <v>20</v>
      </c>
      <c r="X494" s="4">
        <f t="shared" si="102"/>
        <v>76078</v>
      </c>
      <c r="Y494" t="e" cm="1" vm="2">
        <f t="array" aca="1" ref="Y494" ca="1">HLOOKUP(E494+E494:E1493,F494,0)</f>
        <v>#VALUE!</v>
      </c>
      <c r="Z494" s="4">
        <f t="shared" si="103"/>
        <v>76078</v>
      </c>
    </row>
    <row r="495" spans="1:26" x14ac:dyDescent="0.3">
      <c r="A495" s="4">
        <v>1</v>
      </c>
      <c r="B495" t="s">
        <v>509</v>
      </c>
      <c r="C495">
        <v>58</v>
      </c>
      <c r="D495" t="s">
        <v>11</v>
      </c>
      <c r="E495" t="s">
        <v>12</v>
      </c>
      <c r="F495">
        <v>59350</v>
      </c>
      <c r="G495" s="2">
        <v>43776</v>
      </c>
      <c r="H495">
        <v>19940</v>
      </c>
      <c r="I495" t="s">
        <v>18</v>
      </c>
      <c r="J495">
        <v>59</v>
      </c>
      <c r="K495" t="str">
        <f t="shared" si="91"/>
        <v>Above 50,000</v>
      </c>
      <c r="L495" s="4" t="str" cm="1">
        <f t="array" ref="L495">_xlfn.IFS(J495&gt;=50,"Excellent",AND(J495&gt;=40,J495&lt;=49),"good",AND(J495&gt;=30,J495&lt;=39),"Average",J495&lt;30,"Poor")</f>
        <v>Excellent</v>
      </c>
      <c r="M495" s="4" t="str">
        <f t="shared" si="92"/>
        <v>False</v>
      </c>
      <c r="N495" s="4" t="str">
        <f t="shared" si="93"/>
        <v>False</v>
      </c>
      <c r="O495" s="4" t="str">
        <f t="shared" si="94"/>
        <v xml:space="preserve"> from Marketing Department</v>
      </c>
      <c r="P495" s="4">
        <f>SUMIF(E495:$E$1001,"Sales",$F:$F)</f>
        <v>5122585</v>
      </c>
      <c r="Q495" s="4">
        <f t="shared" si="95"/>
        <v>7532860</v>
      </c>
      <c r="R495" s="4">
        <f t="shared" si="96"/>
        <v>180</v>
      </c>
      <c r="S495" s="4">
        <f t="shared" si="97"/>
        <v>97</v>
      </c>
      <c r="T495" s="4">
        <f t="shared" si="98"/>
        <v>55350.020304568527</v>
      </c>
      <c r="U495" s="4">
        <f t="shared" si="99"/>
        <v>25843.824817518249</v>
      </c>
      <c r="V495" s="4">
        <f t="shared" si="100"/>
        <v>79673</v>
      </c>
      <c r="W495" s="4">
        <f t="shared" si="101"/>
        <v>20</v>
      </c>
      <c r="X495" s="4">
        <f t="shared" si="102"/>
        <v>59350</v>
      </c>
      <c r="Y495" t="e" cm="1" vm="2">
        <f t="array" aca="1" ref="Y495" ca="1">HLOOKUP(E495+E495:E1494,F495,0)</f>
        <v>#VALUE!</v>
      </c>
      <c r="Z495" s="4">
        <f t="shared" si="103"/>
        <v>59350</v>
      </c>
    </row>
    <row r="496" spans="1:26" x14ac:dyDescent="0.3">
      <c r="A496" s="4">
        <v>1</v>
      </c>
      <c r="B496" t="s">
        <v>510</v>
      </c>
      <c r="C496">
        <v>31</v>
      </c>
      <c r="D496" t="s">
        <v>15</v>
      </c>
      <c r="E496" t="s">
        <v>27</v>
      </c>
      <c r="F496">
        <v>30461</v>
      </c>
      <c r="G496" s="2">
        <v>43777</v>
      </c>
      <c r="H496">
        <v>34848</v>
      </c>
      <c r="I496" t="s">
        <v>28</v>
      </c>
      <c r="J496">
        <v>58</v>
      </c>
      <c r="K496" t="str">
        <f t="shared" si="91"/>
        <v>Below 50,000</v>
      </c>
      <c r="L496" s="4" t="str" cm="1">
        <f t="array" ref="L496">_xlfn.IFS(J496&gt;=50,"Excellent",AND(J496&gt;=40,J496&lt;=49),"good",AND(J496&gt;=30,J496&lt;=39),"Average",J496&lt;30,"Poor")</f>
        <v>Excellent</v>
      </c>
      <c r="M496" s="4" t="str">
        <f t="shared" si="92"/>
        <v>False</v>
      </c>
      <c r="N496" s="4" t="str">
        <f t="shared" si="93"/>
        <v>True</v>
      </c>
      <c r="O496" s="4" t="str">
        <f t="shared" si="94"/>
        <v>Not From Marketing Department</v>
      </c>
      <c r="P496" s="4">
        <f>SUMIF(E496:$E$1001,"Sales",$F:$F)</f>
        <v>4981436</v>
      </c>
      <c r="Q496" s="4">
        <f t="shared" si="95"/>
        <v>7532860</v>
      </c>
      <c r="R496" s="4">
        <f t="shared" si="96"/>
        <v>180</v>
      </c>
      <c r="S496" s="4">
        <f t="shared" si="97"/>
        <v>97</v>
      </c>
      <c r="T496" s="4">
        <f t="shared" si="98"/>
        <v>55350.020304568527</v>
      </c>
      <c r="U496" s="4">
        <f t="shared" si="99"/>
        <v>25843.824817518249</v>
      </c>
      <c r="V496" s="4">
        <f t="shared" si="100"/>
        <v>79673</v>
      </c>
      <c r="W496" s="4">
        <f t="shared" si="101"/>
        <v>20</v>
      </c>
      <c r="X496" s="4">
        <f t="shared" si="102"/>
        <v>30461</v>
      </c>
      <c r="Y496" t="e" cm="1" vm="2">
        <f t="array" aca="1" ref="Y496" ca="1">HLOOKUP(E496+E496:E1495,F496,0)</f>
        <v>#VALUE!</v>
      </c>
      <c r="Z496" s="4">
        <f t="shared" si="103"/>
        <v>30461</v>
      </c>
    </row>
    <row r="497" spans="1:26" x14ac:dyDescent="0.3">
      <c r="A497" s="4">
        <v>1</v>
      </c>
      <c r="B497" t="s">
        <v>511</v>
      </c>
      <c r="C497">
        <v>40</v>
      </c>
      <c r="D497" t="s">
        <v>15</v>
      </c>
      <c r="E497" t="s">
        <v>12</v>
      </c>
      <c r="F497">
        <v>78918</v>
      </c>
      <c r="G497" s="2">
        <v>43778</v>
      </c>
      <c r="H497">
        <v>13395</v>
      </c>
      <c r="I497" t="s">
        <v>20</v>
      </c>
      <c r="J497">
        <v>60</v>
      </c>
      <c r="K497" t="str">
        <f t="shared" si="91"/>
        <v>Above 50,000</v>
      </c>
      <c r="L497" s="4" t="str" cm="1">
        <f t="array" ref="L497">_xlfn.IFS(J497&gt;=50,"Excellent",AND(J497&gt;=40,J497&lt;=49),"good",AND(J497&gt;=30,J497&lt;=39),"Average",J497&lt;30,"Poor")</f>
        <v>Excellent</v>
      </c>
      <c r="M497" s="4" t="str">
        <f t="shared" si="92"/>
        <v>False</v>
      </c>
      <c r="N497" s="4" t="str">
        <f t="shared" si="93"/>
        <v>True</v>
      </c>
      <c r="O497" s="4" t="str">
        <f t="shared" si="94"/>
        <v xml:space="preserve"> from Marketing Department</v>
      </c>
      <c r="P497" s="4">
        <f>SUMIF(E497:$E$1001,"Sales",$F:$F)</f>
        <v>4914793</v>
      </c>
      <c r="Q497" s="4">
        <f t="shared" si="95"/>
        <v>7532860</v>
      </c>
      <c r="R497" s="4">
        <f t="shared" si="96"/>
        <v>180</v>
      </c>
      <c r="S497" s="4">
        <f t="shared" si="97"/>
        <v>97</v>
      </c>
      <c r="T497" s="4">
        <f t="shared" si="98"/>
        <v>55350.020304568527</v>
      </c>
      <c r="U497" s="4">
        <f t="shared" si="99"/>
        <v>25843.824817518249</v>
      </c>
      <c r="V497" s="4">
        <f t="shared" si="100"/>
        <v>79673</v>
      </c>
      <c r="W497" s="4">
        <f t="shared" si="101"/>
        <v>20</v>
      </c>
      <c r="X497" s="4">
        <f t="shared" si="102"/>
        <v>78918</v>
      </c>
      <c r="Y497" t="e" cm="1" vm="2">
        <f t="array" aca="1" ref="Y497" ca="1">HLOOKUP(E497+E497:E1496,F497,0)</f>
        <v>#VALUE!</v>
      </c>
      <c r="Z497" s="4">
        <f t="shared" si="103"/>
        <v>78918</v>
      </c>
    </row>
    <row r="498" spans="1:26" x14ac:dyDescent="0.3">
      <c r="A498" s="4">
        <v>1</v>
      </c>
      <c r="B498" t="s">
        <v>512</v>
      </c>
      <c r="C498">
        <v>27</v>
      </c>
      <c r="D498" t="s">
        <v>11</v>
      </c>
      <c r="E498" t="s">
        <v>22</v>
      </c>
      <c r="F498">
        <v>34114</v>
      </c>
      <c r="G498" s="2">
        <v>43779</v>
      </c>
      <c r="H498">
        <v>24979</v>
      </c>
      <c r="I498" t="s">
        <v>28</v>
      </c>
      <c r="J498">
        <v>30</v>
      </c>
      <c r="K498" t="str">
        <f t="shared" si="91"/>
        <v>Below 50,000</v>
      </c>
      <c r="L498" s="4" t="str" cm="1">
        <f t="array" ref="L498">_xlfn.IFS(J498&gt;=50,"Excellent",AND(J498&gt;=40,J498&lt;=49),"good",AND(J498&gt;=30,J498&lt;=39),"Average",J498&lt;30,"Poor")</f>
        <v>Average</v>
      </c>
      <c r="M498" s="4" t="str">
        <f t="shared" si="92"/>
        <v>False</v>
      </c>
      <c r="N498" s="4" t="str">
        <f t="shared" si="93"/>
        <v>False</v>
      </c>
      <c r="O498" s="4" t="str">
        <f t="shared" si="94"/>
        <v>Not From Marketing Department</v>
      </c>
      <c r="P498" s="4">
        <f>SUMIF(E498:$E$1001,"Sales",$F:$F)</f>
        <v>4684704</v>
      </c>
      <c r="Q498" s="4">
        <f t="shared" si="95"/>
        <v>7532860</v>
      </c>
      <c r="R498" s="4">
        <f t="shared" si="96"/>
        <v>180</v>
      </c>
      <c r="S498" s="4">
        <f t="shared" si="97"/>
        <v>97</v>
      </c>
      <c r="T498" s="4">
        <f t="shared" si="98"/>
        <v>55350.020304568527</v>
      </c>
      <c r="U498" s="4">
        <f t="shared" si="99"/>
        <v>25843.824817518249</v>
      </c>
      <c r="V498" s="4">
        <f t="shared" si="100"/>
        <v>79673</v>
      </c>
      <c r="W498" s="4">
        <f t="shared" si="101"/>
        <v>20</v>
      </c>
      <c r="X498" s="4">
        <f t="shared" si="102"/>
        <v>34114</v>
      </c>
      <c r="Y498" t="e" cm="1" vm="2">
        <f t="array" aca="1" ref="Y498" ca="1">HLOOKUP(E498+E498:E1497,F498,0)</f>
        <v>#VALUE!</v>
      </c>
      <c r="Z498" s="4">
        <f t="shared" si="103"/>
        <v>34114</v>
      </c>
    </row>
    <row r="499" spans="1:26" x14ac:dyDescent="0.3">
      <c r="A499" s="4">
        <v>1</v>
      </c>
      <c r="B499" t="s">
        <v>513</v>
      </c>
      <c r="C499">
        <v>26</v>
      </c>
      <c r="D499" t="s">
        <v>11</v>
      </c>
      <c r="E499" t="s">
        <v>22</v>
      </c>
      <c r="F499">
        <v>39820</v>
      </c>
      <c r="G499" s="2">
        <v>43780</v>
      </c>
      <c r="H499">
        <v>36153</v>
      </c>
      <c r="I499" t="s">
        <v>13</v>
      </c>
      <c r="J499">
        <v>44</v>
      </c>
      <c r="K499" t="str">
        <f t="shared" si="91"/>
        <v>Below 50,000</v>
      </c>
      <c r="L499" s="4" t="str" cm="1">
        <f t="array" ref="L499">_xlfn.IFS(J499&gt;=50,"Excellent",AND(J499&gt;=40,J499&lt;=49),"good",AND(J499&gt;=30,J499&lt;=39),"Average",J499&lt;30,"Poor")</f>
        <v>good</v>
      </c>
      <c r="M499" s="4" t="str">
        <f t="shared" si="92"/>
        <v>True</v>
      </c>
      <c r="N499" s="4" t="str">
        <f t="shared" si="93"/>
        <v>False</v>
      </c>
      <c r="O499" s="4" t="str">
        <f t="shared" si="94"/>
        <v>Not From Marketing Department</v>
      </c>
      <c r="P499" s="4">
        <f>SUMIF(E499:$E$1001,"Sales",$F:$F)</f>
        <v>4938837</v>
      </c>
      <c r="Q499" s="4">
        <f t="shared" si="95"/>
        <v>7532860</v>
      </c>
      <c r="R499" s="4">
        <f t="shared" si="96"/>
        <v>180</v>
      </c>
      <c r="S499" s="4">
        <f t="shared" si="97"/>
        <v>97</v>
      </c>
      <c r="T499" s="4">
        <f t="shared" si="98"/>
        <v>55350.020304568527</v>
      </c>
      <c r="U499" s="4">
        <f t="shared" si="99"/>
        <v>25843.824817518249</v>
      </c>
      <c r="V499" s="4">
        <f t="shared" si="100"/>
        <v>79673</v>
      </c>
      <c r="W499" s="4">
        <f t="shared" si="101"/>
        <v>20</v>
      </c>
      <c r="X499" s="4">
        <f t="shared" si="102"/>
        <v>39820</v>
      </c>
      <c r="Y499" t="e" cm="1" vm="2">
        <f t="array" aca="1" ref="Y499" ca="1">HLOOKUP(E499+E499:E1498,F499,0)</f>
        <v>#VALUE!</v>
      </c>
      <c r="Z499" s="4">
        <f t="shared" si="103"/>
        <v>39820</v>
      </c>
    </row>
    <row r="500" spans="1:26" x14ac:dyDescent="0.3">
      <c r="A500" s="4">
        <v>1</v>
      </c>
      <c r="B500" t="s">
        <v>514</v>
      </c>
      <c r="C500">
        <v>29</v>
      </c>
      <c r="D500" t="s">
        <v>11</v>
      </c>
      <c r="E500" t="s">
        <v>27</v>
      </c>
      <c r="F500">
        <v>53055</v>
      </c>
      <c r="G500" s="2">
        <v>43781</v>
      </c>
      <c r="H500">
        <v>16700</v>
      </c>
      <c r="I500" t="s">
        <v>20</v>
      </c>
      <c r="J500">
        <v>53</v>
      </c>
      <c r="K500" t="str">
        <f t="shared" si="91"/>
        <v>Above 50,000</v>
      </c>
      <c r="L500" s="4" t="str" cm="1">
        <f t="array" ref="L500">_xlfn.IFS(J500&gt;=50,"Excellent",AND(J500&gt;=40,J500&lt;=49),"good",AND(J500&gt;=30,J500&lt;=39),"Average",J500&lt;30,"Poor")</f>
        <v>Excellent</v>
      </c>
      <c r="M500" s="4" t="str">
        <f t="shared" si="92"/>
        <v>False</v>
      </c>
      <c r="N500" s="4" t="str">
        <f t="shared" si="93"/>
        <v>True</v>
      </c>
      <c r="O500" s="4" t="str">
        <f t="shared" si="94"/>
        <v>Not From Marketing Department</v>
      </c>
      <c r="P500" s="4">
        <f>SUMIF(E500:$E$1001,"Sales",$F:$F)</f>
        <v>4986260</v>
      </c>
      <c r="Q500" s="4">
        <f t="shared" si="95"/>
        <v>7532860</v>
      </c>
      <c r="R500" s="4">
        <f t="shared" si="96"/>
        <v>180</v>
      </c>
      <c r="S500" s="4">
        <f t="shared" si="97"/>
        <v>97</v>
      </c>
      <c r="T500" s="4">
        <f t="shared" si="98"/>
        <v>55350.020304568527</v>
      </c>
      <c r="U500" s="4">
        <f t="shared" si="99"/>
        <v>25843.824817518249</v>
      </c>
      <c r="V500" s="4">
        <f t="shared" si="100"/>
        <v>79673</v>
      </c>
      <c r="W500" s="4">
        <f t="shared" si="101"/>
        <v>20</v>
      </c>
      <c r="X500" s="4">
        <f t="shared" si="102"/>
        <v>53055</v>
      </c>
      <c r="Y500" t="e" cm="1" vm="2">
        <f t="array" aca="1" ref="Y500" ca="1">HLOOKUP(E500+E500:E1499,F500,0)</f>
        <v>#VALUE!</v>
      </c>
      <c r="Z500" s="4">
        <f t="shared" si="103"/>
        <v>53055</v>
      </c>
    </row>
    <row r="501" spans="1:26" x14ac:dyDescent="0.3">
      <c r="A501" s="4">
        <v>1</v>
      </c>
      <c r="B501" t="s">
        <v>515</v>
      </c>
      <c r="C501">
        <v>47</v>
      </c>
      <c r="D501" t="s">
        <v>15</v>
      </c>
      <c r="E501" t="s">
        <v>22</v>
      </c>
      <c r="F501">
        <v>42383</v>
      </c>
      <c r="G501" s="2">
        <v>43782</v>
      </c>
      <c r="H501">
        <v>39653</v>
      </c>
      <c r="I501" t="s">
        <v>28</v>
      </c>
      <c r="J501">
        <v>35</v>
      </c>
      <c r="K501" t="str">
        <f t="shared" si="91"/>
        <v>Below 50,000</v>
      </c>
      <c r="L501" s="4" t="str" cm="1">
        <f t="array" ref="L501">_xlfn.IFS(J501&gt;=50,"Excellent",AND(J501&gt;=40,J501&lt;=49),"good",AND(J501&gt;=30,J501&lt;=39),"Average",J501&lt;30,"Poor")</f>
        <v>Average</v>
      </c>
      <c r="M501" s="4" t="str">
        <f t="shared" si="92"/>
        <v>False</v>
      </c>
      <c r="N501" s="4" t="str">
        <f t="shared" si="93"/>
        <v>False</v>
      </c>
      <c r="O501" s="4" t="str">
        <f t="shared" si="94"/>
        <v>Not From Marketing Department</v>
      </c>
      <c r="P501" s="4">
        <f>SUMIF(E501:$E$1001,"Sales",$F:$F)</f>
        <v>5185856</v>
      </c>
      <c r="Q501" s="4">
        <f t="shared" si="95"/>
        <v>7532860</v>
      </c>
      <c r="R501" s="4">
        <f t="shared" si="96"/>
        <v>180</v>
      </c>
      <c r="S501" s="4">
        <f t="shared" si="97"/>
        <v>97</v>
      </c>
      <c r="T501" s="4">
        <f t="shared" si="98"/>
        <v>55350.020304568527</v>
      </c>
      <c r="U501" s="4">
        <f t="shared" si="99"/>
        <v>25843.824817518249</v>
      </c>
      <c r="V501" s="4">
        <f t="shared" si="100"/>
        <v>79673</v>
      </c>
      <c r="W501" s="4">
        <f t="shared" si="101"/>
        <v>20</v>
      </c>
      <c r="X501" s="4">
        <f t="shared" si="102"/>
        <v>42383</v>
      </c>
      <c r="Y501" t="e" cm="1" vm="2">
        <f t="array" aca="1" ref="Y501" ca="1">HLOOKUP(E501+E501:E1500,F501,0)</f>
        <v>#VALUE!</v>
      </c>
      <c r="Z501" s="4">
        <f t="shared" si="103"/>
        <v>42383</v>
      </c>
    </row>
    <row r="502" spans="1:26" x14ac:dyDescent="0.3">
      <c r="A502" s="4">
        <v>1</v>
      </c>
      <c r="B502" t="s">
        <v>516</v>
      </c>
      <c r="C502">
        <v>50</v>
      </c>
      <c r="D502" t="s">
        <v>11</v>
      </c>
      <c r="E502" t="s">
        <v>27</v>
      </c>
      <c r="F502">
        <v>45164</v>
      </c>
      <c r="G502" s="2">
        <v>43783</v>
      </c>
      <c r="H502">
        <v>26389</v>
      </c>
      <c r="I502" t="s">
        <v>13</v>
      </c>
      <c r="J502">
        <v>40</v>
      </c>
      <c r="K502" t="str">
        <f t="shared" si="91"/>
        <v>Below 50,000</v>
      </c>
      <c r="L502" s="4" t="str" cm="1">
        <f t="array" ref="L502">_xlfn.IFS(J502&gt;=50,"Excellent",AND(J502&gt;=40,J502&lt;=49),"good",AND(J502&gt;=30,J502&lt;=39),"Average",J502&lt;30,"Poor")</f>
        <v>good</v>
      </c>
      <c r="M502" s="4" t="str">
        <f t="shared" si="92"/>
        <v>True</v>
      </c>
      <c r="N502" s="4" t="str">
        <f t="shared" si="93"/>
        <v>True</v>
      </c>
      <c r="O502" s="4" t="str">
        <f t="shared" si="94"/>
        <v>Not From Marketing Department</v>
      </c>
      <c r="P502" s="4">
        <f>SUMIF(E502:$E$1001,"Sales",$F:$F)</f>
        <v>4896091</v>
      </c>
      <c r="Q502" s="4">
        <f t="shared" si="95"/>
        <v>7532860</v>
      </c>
      <c r="R502" s="4">
        <f t="shared" si="96"/>
        <v>180</v>
      </c>
      <c r="S502" s="4">
        <f t="shared" si="97"/>
        <v>97</v>
      </c>
      <c r="T502" s="4">
        <f t="shared" si="98"/>
        <v>55350.020304568527</v>
      </c>
      <c r="U502" s="4">
        <f t="shared" si="99"/>
        <v>25843.824817518249</v>
      </c>
      <c r="V502" s="4">
        <f t="shared" si="100"/>
        <v>79673</v>
      </c>
      <c r="W502" s="4">
        <f t="shared" si="101"/>
        <v>20</v>
      </c>
      <c r="X502" s="4">
        <f t="shared" si="102"/>
        <v>45164</v>
      </c>
      <c r="Y502" t="e" cm="1" vm="2">
        <f t="array" aca="1" ref="Y502" ca="1">HLOOKUP(E502+E502:E1501,F502,0)</f>
        <v>#VALUE!</v>
      </c>
      <c r="Z502" s="4">
        <f t="shared" si="103"/>
        <v>45164</v>
      </c>
    </row>
    <row r="503" spans="1:26" x14ac:dyDescent="0.3">
      <c r="A503" s="4">
        <v>1</v>
      </c>
      <c r="B503" t="s">
        <v>517</v>
      </c>
      <c r="C503">
        <v>36</v>
      </c>
      <c r="D503" t="s">
        <v>11</v>
      </c>
      <c r="E503" t="s">
        <v>22</v>
      </c>
      <c r="F503">
        <v>65035</v>
      </c>
      <c r="G503" s="2">
        <v>43784</v>
      </c>
      <c r="H503">
        <v>32195</v>
      </c>
      <c r="I503" t="s">
        <v>18</v>
      </c>
      <c r="J503">
        <v>60</v>
      </c>
      <c r="K503" t="str">
        <f t="shared" si="91"/>
        <v>Above 50,000</v>
      </c>
      <c r="L503" s="4" t="str" cm="1">
        <f t="array" ref="L503">_xlfn.IFS(J503&gt;=50,"Excellent",AND(J503&gt;=40,J503&lt;=49),"good",AND(J503&gt;=30,J503&lt;=39),"Average",J503&lt;30,"Poor")</f>
        <v>Excellent</v>
      </c>
      <c r="M503" s="4" t="str">
        <f t="shared" si="92"/>
        <v>False</v>
      </c>
      <c r="N503" s="4" t="str">
        <f t="shared" si="93"/>
        <v>True</v>
      </c>
      <c r="O503" s="4" t="str">
        <f t="shared" si="94"/>
        <v>Not From Marketing Department</v>
      </c>
      <c r="P503" s="4">
        <f>SUMIF(E503:$E$1001,"Sales",$F:$F)</f>
        <v>5013383</v>
      </c>
      <c r="Q503" s="4">
        <f t="shared" si="95"/>
        <v>7532860</v>
      </c>
      <c r="R503" s="4">
        <f t="shared" si="96"/>
        <v>180</v>
      </c>
      <c r="S503" s="4">
        <f t="shared" si="97"/>
        <v>97</v>
      </c>
      <c r="T503" s="4">
        <f t="shared" si="98"/>
        <v>55350.020304568527</v>
      </c>
      <c r="U503" s="4">
        <f t="shared" si="99"/>
        <v>25843.824817518249</v>
      </c>
      <c r="V503" s="4">
        <f t="shared" si="100"/>
        <v>79673</v>
      </c>
      <c r="W503" s="4">
        <f t="shared" si="101"/>
        <v>20</v>
      </c>
      <c r="X503" s="4">
        <f t="shared" si="102"/>
        <v>65035</v>
      </c>
      <c r="Y503" t="e" cm="1" vm="2">
        <f t="array" aca="1" ref="Y503" ca="1">HLOOKUP(E503+E503:E1502,F503,0)</f>
        <v>#VALUE!</v>
      </c>
      <c r="Z503" s="4">
        <f t="shared" si="103"/>
        <v>65035</v>
      </c>
    </row>
    <row r="504" spans="1:26" x14ac:dyDescent="0.3">
      <c r="A504" s="4">
        <v>1</v>
      </c>
      <c r="B504" t="s">
        <v>518</v>
      </c>
      <c r="C504">
        <v>42</v>
      </c>
      <c r="D504" t="s">
        <v>15</v>
      </c>
      <c r="E504" t="s">
        <v>16</v>
      </c>
      <c r="F504">
        <v>54745</v>
      </c>
      <c r="G504" s="2">
        <v>43785</v>
      </c>
      <c r="H504">
        <v>12588</v>
      </c>
      <c r="I504" t="s">
        <v>20</v>
      </c>
      <c r="J504">
        <v>46</v>
      </c>
      <c r="K504" t="str">
        <f t="shared" si="91"/>
        <v>Above 50,000</v>
      </c>
      <c r="L504" s="4" t="str" cm="1">
        <f t="array" ref="L504">_xlfn.IFS(J504&gt;=50,"Excellent",AND(J504&gt;=40,J504&lt;=49),"good",AND(J504&gt;=30,J504&lt;=39),"Average",J504&lt;30,"Poor")</f>
        <v>good</v>
      </c>
      <c r="M504" s="4" t="str">
        <f t="shared" si="92"/>
        <v>False</v>
      </c>
      <c r="N504" s="4" t="str">
        <f t="shared" si="93"/>
        <v>False</v>
      </c>
      <c r="O504" s="4" t="str">
        <f t="shared" si="94"/>
        <v>Not From Marketing Department</v>
      </c>
      <c r="P504" s="4">
        <f>SUMIF(E504:$E$1001,"Sales",$F:$F)</f>
        <v>5130407</v>
      </c>
      <c r="Q504" s="4">
        <f t="shared" si="95"/>
        <v>7532860</v>
      </c>
      <c r="R504" s="4">
        <f t="shared" si="96"/>
        <v>180</v>
      </c>
      <c r="S504" s="4">
        <f t="shared" si="97"/>
        <v>97</v>
      </c>
      <c r="T504" s="4">
        <f t="shared" si="98"/>
        <v>55350.020304568527</v>
      </c>
      <c r="U504" s="4">
        <f t="shared" si="99"/>
        <v>25843.824817518249</v>
      </c>
      <c r="V504" s="4">
        <f t="shared" si="100"/>
        <v>79673</v>
      </c>
      <c r="W504" s="4">
        <f t="shared" si="101"/>
        <v>20</v>
      </c>
      <c r="X504" s="4">
        <f t="shared" si="102"/>
        <v>54745</v>
      </c>
      <c r="Y504" t="e" cm="1" vm="2">
        <f t="array" aca="1" ref="Y504" ca="1">HLOOKUP(E504+E504:E1503,F504,0)</f>
        <v>#VALUE!</v>
      </c>
      <c r="Z504" s="4">
        <f t="shared" si="103"/>
        <v>54745</v>
      </c>
    </row>
    <row r="505" spans="1:26" x14ac:dyDescent="0.3">
      <c r="A505" s="4">
        <v>1</v>
      </c>
      <c r="B505" t="s">
        <v>519</v>
      </c>
      <c r="C505">
        <v>44</v>
      </c>
      <c r="D505" t="s">
        <v>11</v>
      </c>
      <c r="E505" t="s">
        <v>16</v>
      </c>
      <c r="F505">
        <v>56092</v>
      </c>
      <c r="G505" s="2">
        <v>43786</v>
      </c>
      <c r="H505">
        <v>32904</v>
      </c>
      <c r="I505" t="s">
        <v>20</v>
      </c>
      <c r="J505">
        <v>38</v>
      </c>
      <c r="K505" t="str">
        <f t="shared" si="91"/>
        <v>Above 50,000</v>
      </c>
      <c r="L505" s="4" t="str" cm="1">
        <f t="array" ref="L505">_xlfn.IFS(J505&gt;=50,"Excellent",AND(J505&gt;=40,J505&lt;=49),"good",AND(J505&gt;=30,J505&lt;=39),"Average",J505&lt;30,"Poor")</f>
        <v>Average</v>
      </c>
      <c r="M505" s="4" t="str">
        <f t="shared" si="92"/>
        <v>False</v>
      </c>
      <c r="N505" s="4" t="str">
        <f t="shared" si="93"/>
        <v>False</v>
      </c>
      <c r="O505" s="4" t="str">
        <f t="shared" si="94"/>
        <v>Not From Marketing Department</v>
      </c>
      <c r="P505" s="4">
        <f>SUMIF(E505:$E$1001,"Sales",$F:$F)</f>
        <v>5042393</v>
      </c>
      <c r="Q505" s="4">
        <f t="shared" si="95"/>
        <v>7532860</v>
      </c>
      <c r="R505" s="4">
        <f t="shared" si="96"/>
        <v>180</v>
      </c>
      <c r="S505" s="4">
        <f t="shared" si="97"/>
        <v>97</v>
      </c>
      <c r="T505" s="4">
        <f t="shared" si="98"/>
        <v>55350.020304568527</v>
      </c>
      <c r="U505" s="4">
        <f t="shared" si="99"/>
        <v>25843.824817518249</v>
      </c>
      <c r="V505" s="4">
        <f t="shared" si="100"/>
        <v>79673</v>
      </c>
      <c r="W505" s="4">
        <f t="shared" si="101"/>
        <v>20</v>
      </c>
      <c r="X505" s="4">
        <f t="shared" si="102"/>
        <v>56092</v>
      </c>
      <c r="Y505" t="e" cm="1" vm="2">
        <f t="array" aca="1" ref="Y505" ca="1">HLOOKUP(E505+E505:E1504,F505,0)</f>
        <v>#VALUE!</v>
      </c>
      <c r="Z505" s="4">
        <f t="shared" si="103"/>
        <v>56092</v>
      </c>
    </row>
    <row r="506" spans="1:26" x14ac:dyDescent="0.3">
      <c r="A506" s="4">
        <v>1</v>
      </c>
      <c r="B506" t="s">
        <v>520</v>
      </c>
      <c r="C506">
        <v>33</v>
      </c>
      <c r="D506" t="s">
        <v>15</v>
      </c>
      <c r="E506" t="s">
        <v>7</v>
      </c>
      <c r="F506">
        <v>74865</v>
      </c>
      <c r="G506" s="2">
        <v>43787</v>
      </c>
      <c r="H506">
        <v>31266</v>
      </c>
      <c r="I506" t="s">
        <v>28</v>
      </c>
      <c r="J506">
        <v>47</v>
      </c>
      <c r="K506" t="str">
        <f t="shared" si="91"/>
        <v>Above 50,000</v>
      </c>
      <c r="L506" s="4" t="str" cm="1">
        <f t="array" ref="L506">_xlfn.IFS(J506&gt;=50,"Excellent",AND(J506&gt;=40,J506&lt;=49),"good",AND(J506&gt;=30,J506&lt;=39),"Average",J506&lt;30,"Poor")</f>
        <v>good</v>
      </c>
      <c r="M506" s="4" t="str">
        <f t="shared" si="92"/>
        <v>False</v>
      </c>
      <c r="N506" s="4" t="str">
        <f t="shared" si="93"/>
        <v>True</v>
      </c>
      <c r="O506" s="4" t="str">
        <f t="shared" si="94"/>
        <v>Not From Marketing Department</v>
      </c>
      <c r="P506" s="4">
        <f>SUMIF(E506:$E$1001,"Sales",$F:$F)</f>
        <v>4805797</v>
      </c>
      <c r="Q506" s="4">
        <f t="shared" si="95"/>
        <v>7532860</v>
      </c>
      <c r="R506" s="4">
        <f t="shared" si="96"/>
        <v>180</v>
      </c>
      <c r="S506" s="4">
        <f t="shared" si="97"/>
        <v>97</v>
      </c>
      <c r="T506" s="4">
        <f t="shared" si="98"/>
        <v>55350.020304568527</v>
      </c>
      <c r="U506" s="4">
        <f t="shared" si="99"/>
        <v>25843.824817518249</v>
      </c>
      <c r="V506" s="4">
        <f t="shared" si="100"/>
        <v>79673</v>
      </c>
      <c r="W506" s="4">
        <f t="shared" si="101"/>
        <v>20</v>
      </c>
      <c r="X506" s="4">
        <f t="shared" si="102"/>
        <v>74865</v>
      </c>
      <c r="Y506" t="e" cm="1" vm="2">
        <f t="array" aca="1" ref="Y506" ca="1">HLOOKUP(E506+E506:E1505,F506,0)</f>
        <v>#VALUE!</v>
      </c>
      <c r="Z506" s="4">
        <f t="shared" si="103"/>
        <v>74865</v>
      </c>
    </row>
    <row r="507" spans="1:26" x14ac:dyDescent="0.3">
      <c r="A507" s="4">
        <v>1</v>
      </c>
      <c r="B507" t="s">
        <v>521</v>
      </c>
      <c r="C507">
        <v>46</v>
      </c>
      <c r="D507" t="s">
        <v>15</v>
      </c>
      <c r="E507" t="s">
        <v>12</v>
      </c>
      <c r="F507">
        <v>72015</v>
      </c>
      <c r="G507" s="2">
        <v>43788</v>
      </c>
      <c r="H507">
        <v>36900</v>
      </c>
      <c r="I507" t="s">
        <v>13</v>
      </c>
      <c r="J507">
        <v>29</v>
      </c>
      <c r="K507" t="str">
        <f t="shared" si="91"/>
        <v>Above 50,000</v>
      </c>
      <c r="L507" s="4" t="str" cm="1">
        <f t="array" ref="L507">_xlfn.IFS(J507&gt;=50,"Excellent",AND(J507&gt;=40,J507&lt;=49),"good",AND(J507&gt;=30,J507&lt;=39),"Average",J507&lt;30,"Poor")</f>
        <v>Poor</v>
      </c>
      <c r="M507" s="4" t="str">
        <f t="shared" si="92"/>
        <v>True</v>
      </c>
      <c r="N507" s="4" t="str">
        <f t="shared" si="93"/>
        <v>True</v>
      </c>
      <c r="O507" s="4" t="str">
        <f t="shared" si="94"/>
        <v xml:space="preserve"> from Marketing Department</v>
      </c>
      <c r="P507" s="4">
        <f>SUMIF(E507:$E$1001,"Sales",$F:$F)</f>
        <v>4937763</v>
      </c>
      <c r="Q507" s="4">
        <f t="shared" si="95"/>
        <v>7532860</v>
      </c>
      <c r="R507" s="4">
        <f t="shared" si="96"/>
        <v>180</v>
      </c>
      <c r="S507" s="4">
        <f t="shared" si="97"/>
        <v>97</v>
      </c>
      <c r="T507" s="4">
        <f t="shared" si="98"/>
        <v>55350.020304568527</v>
      </c>
      <c r="U507" s="4">
        <f t="shared" si="99"/>
        <v>25843.824817518249</v>
      </c>
      <c r="V507" s="4">
        <f t="shared" si="100"/>
        <v>79673</v>
      </c>
      <c r="W507" s="4">
        <f t="shared" si="101"/>
        <v>20</v>
      </c>
      <c r="X507" s="4">
        <f t="shared" si="102"/>
        <v>72015</v>
      </c>
      <c r="Y507" t="e" cm="1" vm="2">
        <f t="array" aca="1" ref="Y507" ca="1">HLOOKUP(E507+E507:E1506,F507,0)</f>
        <v>#VALUE!</v>
      </c>
      <c r="Z507" s="4">
        <f t="shared" si="103"/>
        <v>72015</v>
      </c>
    </row>
    <row r="508" spans="1:26" x14ac:dyDescent="0.3">
      <c r="A508" s="4">
        <v>1</v>
      </c>
      <c r="B508" t="s">
        <v>522</v>
      </c>
      <c r="C508">
        <v>58</v>
      </c>
      <c r="D508" t="s">
        <v>11</v>
      </c>
      <c r="E508" t="s">
        <v>7</v>
      </c>
      <c r="F508">
        <v>63108</v>
      </c>
      <c r="G508" s="2">
        <v>43789</v>
      </c>
      <c r="H508">
        <v>31076</v>
      </c>
      <c r="I508" t="s">
        <v>28</v>
      </c>
      <c r="J508">
        <v>37</v>
      </c>
      <c r="K508" t="str">
        <f t="shared" si="91"/>
        <v>Above 50,000</v>
      </c>
      <c r="L508" s="4" t="str" cm="1">
        <f t="array" ref="L508">_xlfn.IFS(J508&gt;=50,"Excellent",AND(J508&gt;=40,J508&lt;=49),"good",AND(J508&gt;=30,J508&lt;=39),"Average",J508&lt;30,"Poor")</f>
        <v>Average</v>
      </c>
      <c r="M508" s="4" t="str">
        <f t="shared" si="92"/>
        <v>False</v>
      </c>
      <c r="N508" s="4" t="str">
        <f t="shared" si="93"/>
        <v>True</v>
      </c>
      <c r="O508" s="4" t="str">
        <f t="shared" si="94"/>
        <v>Not From Marketing Department</v>
      </c>
      <c r="P508" s="4">
        <f>SUMIF(E508:$E$1001,"Sales",$F:$F)</f>
        <v>4839113</v>
      </c>
      <c r="Q508" s="4">
        <f t="shared" si="95"/>
        <v>7532860</v>
      </c>
      <c r="R508" s="4">
        <f t="shared" si="96"/>
        <v>180</v>
      </c>
      <c r="S508" s="4">
        <f t="shared" si="97"/>
        <v>97</v>
      </c>
      <c r="T508" s="4">
        <f t="shared" si="98"/>
        <v>55350.020304568527</v>
      </c>
      <c r="U508" s="4">
        <f t="shared" si="99"/>
        <v>25843.824817518249</v>
      </c>
      <c r="V508" s="4">
        <f t="shared" si="100"/>
        <v>79673</v>
      </c>
      <c r="W508" s="4">
        <f t="shared" si="101"/>
        <v>20</v>
      </c>
      <c r="X508" s="4">
        <f t="shared" si="102"/>
        <v>63108</v>
      </c>
      <c r="Y508" t="e" cm="1" vm="2">
        <f t="array" aca="1" ref="Y508" ca="1">HLOOKUP(E508+E508:E1507,F508,0)</f>
        <v>#VALUE!</v>
      </c>
      <c r="Z508" s="4">
        <f t="shared" si="103"/>
        <v>63108</v>
      </c>
    </row>
    <row r="509" spans="1:26" x14ac:dyDescent="0.3">
      <c r="A509" s="4">
        <v>1</v>
      </c>
      <c r="B509" t="s">
        <v>523</v>
      </c>
      <c r="C509">
        <v>44</v>
      </c>
      <c r="D509" t="s">
        <v>15</v>
      </c>
      <c r="E509" t="s">
        <v>16</v>
      </c>
      <c r="F509">
        <v>76046</v>
      </c>
      <c r="G509" s="2">
        <v>43790</v>
      </c>
      <c r="H509">
        <v>17173</v>
      </c>
      <c r="I509" t="s">
        <v>13</v>
      </c>
      <c r="J509">
        <v>20</v>
      </c>
      <c r="K509" t="str">
        <f t="shared" si="91"/>
        <v>Above 50,000</v>
      </c>
      <c r="L509" s="4" t="str" cm="1">
        <f t="array" ref="L509">_xlfn.IFS(J509&gt;=50,"Excellent",AND(J509&gt;=40,J509&lt;=49),"good",AND(J509&gt;=30,J509&lt;=39),"Average",J509&lt;30,"Poor")</f>
        <v>Poor</v>
      </c>
      <c r="M509" s="4" t="str">
        <f t="shared" si="92"/>
        <v>True</v>
      </c>
      <c r="N509" s="4" t="str">
        <f t="shared" si="93"/>
        <v>True</v>
      </c>
      <c r="O509" s="4" t="str">
        <f t="shared" si="94"/>
        <v>Not From Marketing Department</v>
      </c>
      <c r="P509" s="4">
        <f>SUMIF(E509:$E$1001,"Sales",$F:$F)</f>
        <v>5035447</v>
      </c>
      <c r="Q509" s="4">
        <f t="shared" si="95"/>
        <v>7532860</v>
      </c>
      <c r="R509" s="4">
        <f t="shared" si="96"/>
        <v>180</v>
      </c>
      <c r="S509" s="4">
        <f t="shared" si="97"/>
        <v>97</v>
      </c>
      <c r="T509" s="4">
        <f t="shared" si="98"/>
        <v>55350.020304568527</v>
      </c>
      <c r="U509" s="4">
        <f t="shared" si="99"/>
        <v>25843.824817518249</v>
      </c>
      <c r="V509" s="4">
        <f t="shared" si="100"/>
        <v>79673</v>
      </c>
      <c r="W509" s="4">
        <f t="shared" si="101"/>
        <v>20</v>
      </c>
      <c r="X509" s="4">
        <f t="shared" si="102"/>
        <v>76046</v>
      </c>
      <c r="Y509" t="e" cm="1" vm="2">
        <f t="array" aca="1" ref="Y509" ca="1">HLOOKUP(E509+E509:E1508,F509,0)</f>
        <v>#VALUE!</v>
      </c>
      <c r="Z509" s="4">
        <f t="shared" si="103"/>
        <v>76046</v>
      </c>
    </row>
    <row r="510" spans="1:26" x14ac:dyDescent="0.3">
      <c r="A510" s="4">
        <v>1</v>
      </c>
      <c r="B510" t="s">
        <v>524</v>
      </c>
      <c r="C510">
        <v>43</v>
      </c>
      <c r="D510" t="s">
        <v>15</v>
      </c>
      <c r="E510" t="s">
        <v>27</v>
      </c>
      <c r="F510">
        <v>32120</v>
      </c>
      <c r="G510" s="2">
        <v>43791</v>
      </c>
      <c r="H510">
        <v>24637</v>
      </c>
      <c r="I510" t="s">
        <v>28</v>
      </c>
      <c r="J510">
        <v>58</v>
      </c>
      <c r="K510" t="str">
        <f t="shared" si="91"/>
        <v>Below 50,000</v>
      </c>
      <c r="L510" s="4" t="str" cm="1">
        <f t="array" ref="L510">_xlfn.IFS(J510&gt;=50,"Excellent",AND(J510&gt;=40,J510&lt;=49),"good",AND(J510&gt;=30,J510&lt;=39),"Average",J510&lt;30,"Poor")</f>
        <v>Excellent</v>
      </c>
      <c r="M510" s="4" t="str">
        <f t="shared" si="92"/>
        <v>False</v>
      </c>
      <c r="N510" s="4" t="str">
        <f t="shared" si="93"/>
        <v>True</v>
      </c>
      <c r="O510" s="4" t="str">
        <f t="shared" si="94"/>
        <v>Not From Marketing Department</v>
      </c>
      <c r="P510" s="4">
        <f>SUMIF(E510:$E$1001,"Sales",$F:$F)</f>
        <v>4846923</v>
      </c>
      <c r="Q510" s="4">
        <f t="shared" si="95"/>
        <v>7532860</v>
      </c>
      <c r="R510" s="4">
        <f t="shared" si="96"/>
        <v>180</v>
      </c>
      <c r="S510" s="4">
        <f t="shared" si="97"/>
        <v>97</v>
      </c>
      <c r="T510" s="4">
        <f t="shared" si="98"/>
        <v>55350.020304568527</v>
      </c>
      <c r="U510" s="4">
        <f t="shared" si="99"/>
        <v>25843.824817518249</v>
      </c>
      <c r="V510" s="4">
        <f t="shared" si="100"/>
        <v>79673</v>
      </c>
      <c r="W510" s="4">
        <f t="shared" si="101"/>
        <v>20</v>
      </c>
      <c r="X510" s="4">
        <f t="shared" si="102"/>
        <v>32120</v>
      </c>
      <c r="Y510" t="e" cm="1" vm="2">
        <f t="array" aca="1" ref="Y510" ca="1">HLOOKUP(E510+E510:E1509,F510,0)</f>
        <v>#VALUE!</v>
      </c>
      <c r="Z510" s="4">
        <f t="shared" si="103"/>
        <v>32120</v>
      </c>
    </row>
    <row r="511" spans="1:26" x14ac:dyDescent="0.3">
      <c r="A511" s="4">
        <v>1</v>
      </c>
      <c r="B511" t="s">
        <v>525</v>
      </c>
      <c r="C511">
        <v>36</v>
      </c>
      <c r="D511" t="s">
        <v>11</v>
      </c>
      <c r="E511" t="s">
        <v>22</v>
      </c>
      <c r="F511">
        <v>72463</v>
      </c>
      <c r="G511" s="2">
        <v>43792</v>
      </c>
      <c r="H511">
        <v>39563</v>
      </c>
      <c r="I511" t="s">
        <v>20</v>
      </c>
      <c r="J511">
        <v>43</v>
      </c>
      <c r="K511" t="str">
        <f t="shared" si="91"/>
        <v>Above 50,000</v>
      </c>
      <c r="L511" s="4" t="str" cm="1">
        <f t="array" ref="L511">_xlfn.IFS(J511&gt;=50,"Excellent",AND(J511&gt;=40,J511&lt;=49),"good",AND(J511&gt;=30,J511&lt;=39),"Average",J511&lt;30,"Poor")</f>
        <v>good</v>
      </c>
      <c r="M511" s="4" t="str">
        <f t="shared" si="92"/>
        <v>False</v>
      </c>
      <c r="N511" s="4" t="str">
        <f t="shared" si="93"/>
        <v>True</v>
      </c>
      <c r="O511" s="4" t="str">
        <f t="shared" si="94"/>
        <v>Not From Marketing Department</v>
      </c>
      <c r="P511" s="4">
        <f>SUMIF(E511:$E$1001,"Sales",$F:$F)</f>
        <v>4813802</v>
      </c>
      <c r="Q511" s="4">
        <f t="shared" si="95"/>
        <v>7532860</v>
      </c>
      <c r="R511" s="4">
        <f t="shared" si="96"/>
        <v>180</v>
      </c>
      <c r="S511" s="4">
        <f t="shared" si="97"/>
        <v>97</v>
      </c>
      <c r="T511" s="4">
        <f t="shared" si="98"/>
        <v>55350.020304568527</v>
      </c>
      <c r="U511" s="4">
        <f t="shared" si="99"/>
        <v>25843.824817518249</v>
      </c>
      <c r="V511" s="4">
        <f t="shared" si="100"/>
        <v>79673</v>
      </c>
      <c r="W511" s="4">
        <f t="shared" si="101"/>
        <v>20</v>
      </c>
      <c r="X511" s="4">
        <f t="shared" si="102"/>
        <v>72463</v>
      </c>
      <c r="Y511" t="e" cm="1" vm="2">
        <f t="array" aca="1" ref="Y511" ca="1">HLOOKUP(E511+E511:E1510,F511,0)</f>
        <v>#VALUE!</v>
      </c>
      <c r="Z511" s="4">
        <f t="shared" si="103"/>
        <v>72463</v>
      </c>
    </row>
    <row r="512" spans="1:26" x14ac:dyDescent="0.3">
      <c r="A512" s="4">
        <v>1</v>
      </c>
      <c r="B512" t="s">
        <v>526</v>
      </c>
      <c r="C512">
        <v>54</v>
      </c>
      <c r="D512" t="s">
        <v>15</v>
      </c>
      <c r="E512" t="s">
        <v>7</v>
      </c>
      <c r="F512">
        <v>74989</v>
      </c>
      <c r="G512" s="2">
        <v>43793</v>
      </c>
      <c r="H512">
        <v>26184</v>
      </c>
      <c r="I512" t="s">
        <v>13</v>
      </c>
      <c r="J512">
        <v>39</v>
      </c>
      <c r="K512" t="str">
        <f t="shared" si="91"/>
        <v>Above 50,000</v>
      </c>
      <c r="L512" s="4" t="str" cm="1">
        <f t="array" ref="L512">_xlfn.IFS(J512&gt;=50,"Excellent",AND(J512&gt;=40,J512&lt;=49),"good",AND(J512&gt;=30,J512&lt;=39),"Average",J512&lt;30,"Poor")</f>
        <v>Average</v>
      </c>
      <c r="M512" s="4" t="str">
        <f t="shared" si="92"/>
        <v>True</v>
      </c>
      <c r="N512" s="4" t="str">
        <f t="shared" si="93"/>
        <v>True</v>
      </c>
      <c r="O512" s="4" t="str">
        <f t="shared" si="94"/>
        <v>Not From Marketing Department</v>
      </c>
      <c r="P512" s="4">
        <f>SUMIF(E512:$E$1001,"Sales",$F:$F)</f>
        <v>4841864</v>
      </c>
      <c r="Q512" s="4">
        <f t="shared" si="95"/>
        <v>7532860</v>
      </c>
      <c r="R512" s="4">
        <f t="shared" si="96"/>
        <v>180</v>
      </c>
      <c r="S512" s="4">
        <f t="shared" si="97"/>
        <v>97</v>
      </c>
      <c r="T512" s="4">
        <f t="shared" si="98"/>
        <v>55350.020304568527</v>
      </c>
      <c r="U512" s="4">
        <f t="shared" si="99"/>
        <v>25843.824817518249</v>
      </c>
      <c r="V512" s="4">
        <f t="shared" si="100"/>
        <v>79673</v>
      </c>
      <c r="W512" s="4">
        <f t="shared" si="101"/>
        <v>20</v>
      </c>
      <c r="X512" s="4">
        <f t="shared" si="102"/>
        <v>74989</v>
      </c>
      <c r="Y512" t="e" cm="1" vm="2">
        <f t="array" aca="1" ref="Y512" ca="1">HLOOKUP(E512+E512:E1511,F512,0)</f>
        <v>#VALUE!</v>
      </c>
      <c r="Z512" s="4">
        <f t="shared" si="103"/>
        <v>74989</v>
      </c>
    </row>
    <row r="513" spans="1:26" x14ac:dyDescent="0.3">
      <c r="A513" s="4">
        <v>1</v>
      </c>
      <c r="B513" t="s">
        <v>527</v>
      </c>
      <c r="C513">
        <v>23</v>
      </c>
      <c r="D513" t="s">
        <v>15</v>
      </c>
      <c r="E513" t="s">
        <v>7</v>
      </c>
      <c r="F513">
        <v>70589</v>
      </c>
      <c r="G513" s="2">
        <v>43794</v>
      </c>
      <c r="H513">
        <v>14879</v>
      </c>
      <c r="I513" t="s">
        <v>28</v>
      </c>
      <c r="J513">
        <v>55</v>
      </c>
      <c r="K513" t="str">
        <f t="shared" si="91"/>
        <v>Above 50,000</v>
      </c>
      <c r="L513" s="4" t="str" cm="1">
        <f t="array" ref="L513">_xlfn.IFS(J513&gt;=50,"Excellent",AND(J513&gt;=40,J513&lt;=49),"good",AND(J513&gt;=30,J513&lt;=39),"Average",J513&lt;30,"Poor")</f>
        <v>Excellent</v>
      </c>
      <c r="M513" s="4" t="str">
        <f t="shared" si="92"/>
        <v>False</v>
      </c>
      <c r="N513" s="4" t="str">
        <f t="shared" si="93"/>
        <v>True</v>
      </c>
      <c r="O513" s="4" t="str">
        <f t="shared" si="94"/>
        <v>Not From Marketing Department</v>
      </c>
      <c r="P513" s="4">
        <f>SUMIF(E513:$E$1001,"Sales",$F:$F)</f>
        <v>4540566</v>
      </c>
      <c r="Q513" s="4">
        <f t="shared" si="95"/>
        <v>7532860</v>
      </c>
      <c r="R513" s="4">
        <f t="shared" si="96"/>
        <v>180</v>
      </c>
      <c r="S513" s="4">
        <f t="shared" si="97"/>
        <v>97</v>
      </c>
      <c r="T513" s="4">
        <f t="shared" si="98"/>
        <v>55350.020304568527</v>
      </c>
      <c r="U513" s="4">
        <f t="shared" si="99"/>
        <v>25843.824817518249</v>
      </c>
      <c r="V513" s="4">
        <f t="shared" si="100"/>
        <v>79673</v>
      </c>
      <c r="W513" s="4">
        <f t="shared" si="101"/>
        <v>20</v>
      </c>
      <c r="X513" s="4">
        <f t="shared" si="102"/>
        <v>70589</v>
      </c>
      <c r="Y513" t="e" cm="1" vm="2">
        <f t="array" aca="1" ref="Y513" ca="1">HLOOKUP(E513+E513:E1512,F513,0)</f>
        <v>#VALUE!</v>
      </c>
      <c r="Z513" s="4">
        <f t="shared" si="103"/>
        <v>70589</v>
      </c>
    </row>
    <row r="514" spans="1:26" x14ac:dyDescent="0.3">
      <c r="A514" s="4">
        <v>1</v>
      </c>
      <c r="B514" t="s">
        <v>528</v>
      </c>
      <c r="C514">
        <v>36</v>
      </c>
      <c r="D514" t="s">
        <v>11</v>
      </c>
      <c r="E514" t="s">
        <v>27</v>
      </c>
      <c r="F514">
        <v>57572</v>
      </c>
      <c r="G514" s="2">
        <v>43795</v>
      </c>
      <c r="H514">
        <v>38322</v>
      </c>
      <c r="I514" t="s">
        <v>18</v>
      </c>
      <c r="J514">
        <v>32</v>
      </c>
      <c r="K514" t="str">
        <f t="shared" si="91"/>
        <v>Above 50,000</v>
      </c>
      <c r="L514" s="4" t="str" cm="1">
        <f t="array" ref="L514">_xlfn.IFS(J514&gt;=50,"Excellent",AND(J514&gt;=40,J514&lt;=49),"good",AND(J514&gt;=30,J514&lt;=39),"Average",J514&lt;30,"Poor")</f>
        <v>Average</v>
      </c>
      <c r="M514" s="4" t="str">
        <f t="shared" si="92"/>
        <v>False</v>
      </c>
      <c r="N514" s="4" t="str">
        <f t="shared" si="93"/>
        <v>True</v>
      </c>
      <c r="O514" s="4" t="str">
        <f t="shared" si="94"/>
        <v>Not From Marketing Department</v>
      </c>
      <c r="P514" s="4">
        <f>SUMIF(E514:$E$1001,"Sales",$F:$F)</f>
        <v>4590116</v>
      </c>
      <c r="Q514" s="4">
        <f t="shared" si="95"/>
        <v>7532860</v>
      </c>
      <c r="R514" s="4">
        <f t="shared" si="96"/>
        <v>180</v>
      </c>
      <c r="S514" s="4">
        <f t="shared" si="97"/>
        <v>97</v>
      </c>
      <c r="T514" s="4">
        <f t="shared" si="98"/>
        <v>55350.020304568527</v>
      </c>
      <c r="U514" s="4">
        <f t="shared" si="99"/>
        <v>25843.824817518249</v>
      </c>
      <c r="V514" s="4">
        <f t="shared" si="100"/>
        <v>79673</v>
      </c>
      <c r="W514" s="4">
        <f t="shared" si="101"/>
        <v>20</v>
      </c>
      <c r="X514" s="4">
        <f t="shared" si="102"/>
        <v>57572</v>
      </c>
      <c r="Y514" t="e" cm="1" vm="2">
        <f t="array" aca="1" ref="Y514" ca="1">HLOOKUP(E514+E514:E1513,F514,0)</f>
        <v>#VALUE!</v>
      </c>
      <c r="Z514" s="4">
        <f t="shared" si="103"/>
        <v>57572</v>
      </c>
    </row>
    <row r="515" spans="1:26" x14ac:dyDescent="0.3">
      <c r="A515" s="4">
        <v>1</v>
      </c>
      <c r="B515" t="s">
        <v>529</v>
      </c>
      <c r="C515">
        <v>31</v>
      </c>
      <c r="D515" t="s">
        <v>11</v>
      </c>
      <c r="E515" t="s">
        <v>27</v>
      </c>
      <c r="F515">
        <v>76581</v>
      </c>
      <c r="G515" s="2">
        <v>43796</v>
      </c>
      <c r="H515">
        <v>34434</v>
      </c>
      <c r="I515" t="s">
        <v>20</v>
      </c>
      <c r="J515">
        <v>40</v>
      </c>
      <c r="K515" t="str">
        <f t="shared" ref="K515:K578" si="104">IF(F515 &gt; 50000, "Above 50,000", "Below 50,000")</f>
        <v>Above 50,000</v>
      </c>
      <c r="L515" s="4" t="str" cm="1">
        <f t="array" ref="L515">_xlfn.IFS(J515&gt;=50,"Excellent",AND(J515&gt;=40,J515&lt;=49),"good",AND(J515&gt;=30,J515&lt;=39),"Average",J515&lt;30,"Poor")</f>
        <v>good</v>
      </c>
      <c r="M515" s="4" t="str">
        <f t="shared" ref="M515:M578" si="105">IF(AND(H515&gt;=15000,I515="North"),"True","False")</f>
        <v>False</v>
      </c>
      <c r="N515" s="4" t="str">
        <f t="shared" ref="N515:N578" si="106">IF(OR(E515="IT",F515&gt;=60000),"True","False")</f>
        <v>True</v>
      </c>
      <c r="O515" s="4" t="str">
        <f t="shared" ref="O515:O578" si="107">IF(E515="Marketing"," from Marketing Department","Not From Marketing Department")</f>
        <v>Not From Marketing Department</v>
      </c>
      <c r="P515" s="4">
        <f>SUMIF(E515:$E$1001,"Sales",$F:$F)</f>
        <v>4593675</v>
      </c>
      <c r="Q515" s="4">
        <f t="shared" ref="Q515:Q578" si="108">SUMIFS($F$2:$F$1001,$E$2:$E$1001,"IT",$J$2:$J$1001,"&gt;35")</f>
        <v>7532860</v>
      </c>
      <c r="R515" s="4">
        <f t="shared" ref="R515:R578" si="109">COUNTIF($E$2:$E$1001,"HR")</f>
        <v>180</v>
      </c>
      <c r="S515" s="4">
        <f t="shared" ref="S515:S578" si="110">COUNTIFS($D$2:$D$1001,"F",$E$2:$E$1001,"Finance")</f>
        <v>97</v>
      </c>
      <c r="T515" s="4">
        <f t="shared" ref="T515:T578" si="111">AVERAGEIF($E$2:$E$1001,"Marketing",$F$2:$F$1001)</f>
        <v>55350.020304568527</v>
      </c>
      <c r="U515" s="4">
        <f t="shared" ref="U515:U578" si="112">AVERAGEIFS($H$2:$H$1001,$I$2:$I$1001,"North",$J$2:$J$1001,"&gt;40")</f>
        <v>25843.824817518249</v>
      </c>
      <c r="V515" s="4">
        <f t="shared" ref="V515:V578" si="113">_xlfn.MAXIFS($F$2:$F$1001,$I$2:$I$1001,"South")</f>
        <v>79673</v>
      </c>
      <c r="W515" s="4">
        <f t="shared" ref="W515:W578" si="114">_xlfn.MINIFS($J$2:$J$1001,$E$2:$E$1001,"Finance")</f>
        <v>20</v>
      </c>
      <c r="X515" s="4">
        <f t="shared" ref="X515:X578" si="115">VLOOKUP(A515,A515:X1514,6,FALSE)</f>
        <v>76581</v>
      </c>
      <c r="Y515" t="e" cm="1" vm="2">
        <f t="array" aca="1" ref="Y515" ca="1">HLOOKUP(E515+E515:E1514,F515,0)</f>
        <v>#VALUE!</v>
      </c>
      <c r="Z515" s="4">
        <f t="shared" ref="Z515:Z578" si="116">X515</f>
        <v>76581</v>
      </c>
    </row>
    <row r="516" spans="1:26" x14ac:dyDescent="0.3">
      <c r="A516" s="4">
        <v>1</v>
      </c>
      <c r="B516" t="s">
        <v>530</v>
      </c>
      <c r="C516">
        <v>36</v>
      </c>
      <c r="D516" t="s">
        <v>11</v>
      </c>
      <c r="E516" t="s">
        <v>22</v>
      </c>
      <c r="F516">
        <v>38505</v>
      </c>
      <c r="G516" s="2">
        <v>43797</v>
      </c>
      <c r="H516">
        <v>14920</v>
      </c>
      <c r="I516" t="s">
        <v>20</v>
      </c>
      <c r="J516">
        <v>36</v>
      </c>
      <c r="K516" t="str">
        <f t="shared" si="104"/>
        <v>Below 50,000</v>
      </c>
      <c r="L516" s="4" t="str" cm="1">
        <f t="array" ref="L516">_xlfn.IFS(J516&gt;=50,"Excellent",AND(J516&gt;=40,J516&lt;=49),"good",AND(J516&gt;=30,J516&lt;=39),"Average",J516&lt;30,"Poor")</f>
        <v>Average</v>
      </c>
      <c r="M516" s="4" t="str">
        <f t="shared" si="105"/>
        <v>False</v>
      </c>
      <c r="N516" s="4" t="str">
        <f t="shared" si="106"/>
        <v>False</v>
      </c>
      <c r="O516" s="4" t="str">
        <f t="shared" si="107"/>
        <v>Not From Marketing Department</v>
      </c>
      <c r="P516" s="4">
        <f>SUMIF(E516:$E$1001,"Sales",$F:$F)</f>
        <v>4707221</v>
      </c>
      <c r="Q516" s="4">
        <f t="shared" si="108"/>
        <v>7532860</v>
      </c>
      <c r="R516" s="4">
        <f t="shared" si="109"/>
        <v>180</v>
      </c>
      <c r="S516" s="4">
        <f t="shared" si="110"/>
        <v>97</v>
      </c>
      <c r="T516" s="4">
        <f t="shared" si="111"/>
        <v>55350.020304568527</v>
      </c>
      <c r="U516" s="4">
        <f t="shared" si="112"/>
        <v>25843.824817518249</v>
      </c>
      <c r="V516" s="4">
        <f t="shared" si="113"/>
        <v>79673</v>
      </c>
      <c r="W516" s="4">
        <f t="shared" si="114"/>
        <v>20</v>
      </c>
      <c r="X516" s="4">
        <f t="shared" si="115"/>
        <v>38505</v>
      </c>
      <c r="Y516" t="e" cm="1" vm="2">
        <f t="array" aca="1" ref="Y516" ca="1">HLOOKUP(E516+E516:E1515,F516,0)</f>
        <v>#VALUE!</v>
      </c>
      <c r="Z516" s="4">
        <f t="shared" si="116"/>
        <v>38505</v>
      </c>
    </row>
    <row r="517" spans="1:26" x14ac:dyDescent="0.3">
      <c r="A517" s="4">
        <v>1</v>
      </c>
      <c r="B517" t="s">
        <v>531</v>
      </c>
      <c r="C517">
        <v>46</v>
      </c>
      <c r="D517" t="s">
        <v>15</v>
      </c>
      <c r="E517" t="s">
        <v>16</v>
      </c>
      <c r="F517">
        <v>40093</v>
      </c>
      <c r="G517" s="2">
        <v>43798</v>
      </c>
      <c r="H517">
        <v>31365</v>
      </c>
      <c r="I517" t="s">
        <v>13</v>
      </c>
      <c r="J517">
        <v>48</v>
      </c>
      <c r="K517" t="str">
        <f t="shared" si="104"/>
        <v>Below 50,000</v>
      </c>
      <c r="L517" s="4" t="str" cm="1">
        <f t="array" ref="L517">_xlfn.IFS(J517&gt;=50,"Excellent",AND(J517&gt;=40,J517&lt;=49),"good",AND(J517&gt;=30,J517&lt;=39),"Average",J517&lt;30,"Poor")</f>
        <v>good</v>
      </c>
      <c r="M517" s="4" t="str">
        <f t="shared" si="105"/>
        <v>True</v>
      </c>
      <c r="N517" s="4" t="str">
        <f t="shared" si="106"/>
        <v>False</v>
      </c>
      <c r="O517" s="4" t="str">
        <f t="shared" si="107"/>
        <v>Not From Marketing Department</v>
      </c>
      <c r="P517" s="4">
        <f>SUMIF(E517:$E$1001,"Sales",$F:$F)</f>
        <v>4545511</v>
      </c>
      <c r="Q517" s="4">
        <f t="shared" si="108"/>
        <v>7532860</v>
      </c>
      <c r="R517" s="4">
        <f t="shared" si="109"/>
        <v>180</v>
      </c>
      <c r="S517" s="4">
        <f t="shared" si="110"/>
        <v>97</v>
      </c>
      <c r="T517" s="4">
        <f t="shared" si="111"/>
        <v>55350.020304568527</v>
      </c>
      <c r="U517" s="4">
        <f t="shared" si="112"/>
        <v>25843.824817518249</v>
      </c>
      <c r="V517" s="4">
        <f t="shared" si="113"/>
        <v>79673</v>
      </c>
      <c r="W517" s="4">
        <f t="shared" si="114"/>
        <v>20</v>
      </c>
      <c r="X517" s="4">
        <f t="shared" si="115"/>
        <v>40093</v>
      </c>
      <c r="Y517" t="e" cm="1" vm="2">
        <f t="array" aca="1" ref="Y517" ca="1">HLOOKUP(E517+E517:E1516,F517,0)</f>
        <v>#VALUE!</v>
      </c>
      <c r="Z517" s="4">
        <f t="shared" si="116"/>
        <v>40093</v>
      </c>
    </row>
    <row r="518" spans="1:26" x14ac:dyDescent="0.3">
      <c r="A518" s="4">
        <v>1</v>
      </c>
      <c r="B518" t="s">
        <v>532</v>
      </c>
      <c r="C518">
        <v>24</v>
      </c>
      <c r="D518" t="s">
        <v>11</v>
      </c>
      <c r="E518" t="s">
        <v>16</v>
      </c>
      <c r="F518">
        <v>30264</v>
      </c>
      <c r="G518" s="2">
        <v>43799</v>
      </c>
      <c r="H518">
        <v>39404</v>
      </c>
      <c r="I518" t="s">
        <v>13</v>
      </c>
      <c r="J518">
        <v>59</v>
      </c>
      <c r="K518" t="str">
        <f t="shared" si="104"/>
        <v>Below 50,000</v>
      </c>
      <c r="L518" s="4" t="str" cm="1">
        <f t="array" ref="L518">_xlfn.IFS(J518&gt;=50,"Excellent",AND(J518&gt;=40,J518&lt;=49),"good",AND(J518&gt;=30,J518&lt;=39),"Average",J518&lt;30,"Poor")</f>
        <v>Excellent</v>
      </c>
      <c r="M518" s="4" t="str">
        <f t="shared" si="105"/>
        <v>True</v>
      </c>
      <c r="N518" s="4" t="str">
        <f t="shared" si="106"/>
        <v>False</v>
      </c>
      <c r="O518" s="4" t="str">
        <f t="shared" si="107"/>
        <v>Not From Marketing Department</v>
      </c>
      <c r="P518" s="4">
        <f>SUMIF(E518:$E$1001,"Sales",$F:$F)</f>
        <v>4682190</v>
      </c>
      <c r="Q518" s="4">
        <f t="shared" si="108"/>
        <v>7532860</v>
      </c>
      <c r="R518" s="4">
        <f t="shared" si="109"/>
        <v>180</v>
      </c>
      <c r="S518" s="4">
        <f t="shared" si="110"/>
        <v>97</v>
      </c>
      <c r="T518" s="4">
        <f t="shared" si="111"/>
        <v>55350.020304568527</v>
      </c>
      <c r="U518" s="4">
        <f t="shared" si="112"/>
        <v>25843.824817518249</v>
      </c>
      <c r="V518" s="4">
        <f t="shared" si="113"/>
        <v>79673</v>
      </c>
      <c r="W518" s="4">
        <f t="shared" si="114"/>
        <v>20</v>
      </c>
      <c r="X518" s="4">
        <f t="shared" si="115"/>
        <v>30264</v>
      </c>
      <c r="Y518" t="e" cm="1" vm="2">
        <f t="array" aca="1" ref="Y518" ca="1">HLOOKUP(E518+E518:E1517,F518,0)</f>
        <v>#VALUE!</v>
      </c>
      <c r="Z518" s="4">
        <f t="shared" si="116"/>
        <v>30264</v>
      </c>
    </row>
    <row r="519" spans="1:26" x14ac:dyDescent="0.3">
      <c r="A519" s="4">
        <v>1</v>
      </c>
      <c r="B519" t="s">
        <v>533</v>
      </c>
      <c r="C519">
        <v>30</v>
      </c>
      <c r="D519" t="s">
        <v>15</v>
      </c>
      <c r="E519" t="s">
        <v>12</v>
      </c>
      <c r="F519">
        <v>51990</v>
      </c>
      <c r="G519" s="2">
        <v>43800</v>
      </c>
      <c r="H519">
        <v>20556</v>
      </c>
      <c r="I519" t="s">
        <v>18</v>
      </c>
      <c r="J519">
        <v>21</v>
      </c>
      <c r="K519" t="str">
        <f t="shared" si="104"/>
        <v>Above 50,000</v>
      </c>
      <c r="L519" s="4" t="str" cm="1">
        <f t="array" ref="L519">_xlfn.IFS(J519&gt;=50,"Excellent",AND(J519&gt;=40,J519&lt;=49),"good",AND(J519&gt;=30,J519&lt;=39),"Average",J519&lt;30,"Poor")</f>
        <v>Poor</v>
      </c>
      <c r="M519" s="4" t="str">
        <f t="shared" si="105"/>
        <v>False</v>
      </c>
      <c r="N519" s="4" t="str">
        <f t="shared" si="106"/>
        <v>False</v>
      </c>
      <c r="O519" s="4" t="str">
        <f t="shared" si="107"/>
        <v xml:space="preserve"> from Marketing Department</v>
      </c>
      <c r="P519" s="4">
        <f>SUMIF(E519:$E$1001,"Sales",$F:$F)</f>
        <v>4672579</v>
      </c>
      <c r="Q519" s="4">
        <f t="shared" si="108"/>
        <v>7532860</v>
      </c>
      <c r="R519" s="4">
        <f t="shared" si="109"/>
        <v>180</v>
      </c>
      <c r="S519" s="4">
        <f t="shared" si="110"/>
        <v>97</v>
      </c>
      <c r="T519" s="4">
        <f t="shared" si="111"/>
        <v>55350.020304568527</v>
      </c>
      <c r="U519" s="4">
        <f t="shared" si="112"/>
        <v>25843.824817518249</v>
      </c>
      <c r="V519" s="4">
        <f t="shared" si="113"/>
        <v>79673</v>
      </c>
      <c r="W519" s="4">
        <f t="shared" si="114"/>
        <v>20</v>
      </c>
      <c r="X519" s="4">
        <f t="shared" si="115"/>
        <v>51990</v>
      </c>
      <c r="Y519" t="e" cm="1" vm="2">
        <f t="array" aca="1" ref="Y519" ca="1">HLOOKUP(E519+E519:E1518,F519,0)</f>
        <v>#VALUE!</v>
      </c>
      <c r="Z519" s="4">
        <f t="shared" si="116"/>
        <v>51990</v>
      </c>
    </row>
    <row r="520" spans="1:26" x14ac:dyDescent="0.3">
      <c r="A520" s="4">
        <v>1</v>
      </c>
      <c r="B520" t="s">
        <v>534</v>
      </c>
      <c r="C520">
        <v>21</v>
      </c>
      <c r="D520" t="s">
        <v>15</v>
      </c>
      <c r="E520" t="s">
        <v>16</v>
      </c>
      <c r="F520">
        <v>61215</v>
      </c>
      <c r="G520" s="2">
        <v>43801</v>
      </c>
      <c r="H520">
        <v>18757</v>
      </c>
      <c r="I520" t="s">
        <v>13</v>
      </c>
      <c r="J520">
        <v>60</v>
      </c>
      <c r="K520" t="str">
        <f t="shared" si="104"/>
        <v>Above 50,000</v>
      </c>
      <c r="L520" s="4" t="str" cm="1">
        <f t="array" ref="L520">_xlfn.IFS(J520&gt;=50,"Excellent",AND(J520&gt;=40,J520&lt;=49),"good",AND(J520&gt;=30,J520&lt;=39),"Average",J520&lt;30,"Poor")</f>
        <v>Excellent</v>
      </c>
      <c r="M520" s="4" t="str">
        <f t="shared" si="105"/>
        <v>True</v>
      </c>
      <c r="N520" s="4" t="str">
        <f t="shared" si="106"/>
        <v>True</v>
      </c>
      <c r="O520" s="4" t="str">
        <f t="shared" si="107"/>
        <v>Not From Marketing Department</v>
      </c>
      <c r="P520" s="4">
        <f>SUMIF(E520:$E$1001,"Sales",$F:$F)</f>
        <v>4684077</v>
      </c>
      <c r="Q520" s="4">
        <f t="shared" si="108"/>
        <v>7532860</v>
      </c>
      <c r="R520" s="4">
        <f t="shared" si="109"/>
        <v>180</v>
      </c>
      <c r="S520" s="4">
        <f t="shared" si="110"/>
        <v>97</v>
      </c>
      <c r="T520" s="4">
        <f t="shared" si="111"/>
        <v>55350.020304568527</v>
      </c>
      <c r="U520" s="4">
        <f t="shared" si="112"/>
        <v>25843.824817518249</v>
      </c>
      <c r="V520" s="4">
        <f t="shared" si="113"/>
        <v>79673</v>
      </c>
      <c r="W520" s="4">
        <f t="shared" si="114"/>
        <v>20</v>
      </c>
      <c r="X520" s="4">
        <f t="shared" si="115"/>
        <v>61215</v>
      </c>
      <c r="Y520" t="e" cm="1" vm="2">
        <f t="array" aca="1" ref="Y520" ca="1">HLOOKUP(E520+E520:E1519,F520,0)</f>
        <v>#VALUE!</v>
      </c>
      <c r="Z520" s="4">
        <f t="shared" si="116"/>
        <v>61215</v>
      </c>
    </row>
    <row r="521" spans="1:26" x14ac:dyDescent="0.3">
      <c r="A521" s="4">
        <v>1</v>
      </c>
      <c r="B521" t="s">
        <v>535</v>
      </c>
      <c r="C521">
        <v>22</v>
      </c>
      <c r="D521" t="s">
        <v>15</v>
      </c>
      <c r="E521" t="s">
        <v>12</v>
      </c>
      <c r="F521">
        <v>46812</v>
      </c>
      <c r="G521" s="2">
        <v>43802</v>
      </c>
      <c r="H521">
        <v>21549</v>
      </c>
      <c r="I521" t="s">
        <v>28</v>
      </c>
      <c r="J521">
        <v>40</v>
      </c>
      <c r="K521" t="str">
        <f t="shared" si="104"/>
        <v>Below 50,000</v>
      </c>
      <c r="L521" s="4" t="str" cm="1">
        <f t="array" ref="L521">_xlfn.IFS(J521&gt;=50,"Excellent",AND(J521&gt;=40,J521&lt;=49),"good",AND(J521&gt;=30,J521&lt;=39),"Average",J521&lt;30,"Poor")</f>
        <v>good</v>
      </c>
      <c r="M521" s="4" t="str">
        <f t="shared" si="105"/>
        <v>False</v>
      </c>
      <c r="N521" s="4" t="str">
        <f t="shared" si="106"/>
        <v>False</v>
      </c>
      <c r="O521" s="4" t="str">
        <f t="shared" si="107"/>
        <v xml:space="preserve"> from Marketing Department</v>
      </c>
      <c r="P521" s="4">
        <f>SUMIF(E521:$E$1001,"Sales",$F:$F)</f>
        <v>4671077</v>
      </c>
      <c r="Q521" s="4">
        <f t="shared" si="108"/>
        <v>7532860</v>
      </c>
      <c r="R521" s="4">
        <f t="shared" si="109"/>
        <v>180</v>
      </c>
      <c r="S521" s="4">
        <f t="shared" si="110"/>
        <v>97</v>
      </c>
      <c r="T521" s="4">
        <f t="shared" si="111"/>
        <v>55350.020304568527</v>
      </c>
      <c r="U521" s="4">
        <f t="shared" si="112"/>
        <v>25843.824817518249</v>
      </c>
      <c r="V521" s="4">
        <f t="shared" si="113"/>
        <v>79673</v>
      </c>
      <c r="W521" s="4">
        <f t="shared" si="114"/>
        <v>20</v>
      </c>
      <c r="X521" s="4">
        <f t="shared" si="115"/>
        <v>46812</v>
      </c>
      <c r="Y521" t="e" cm="1" vm="2">
        <f t="array" aca="1" ref="Y521" ca="1">HLOOKUP(E521+E521:E1520,F521,0)</f>
        <v>#VALUE!</v>
      </c>
      <c r="Z521" s="4">
        <f t="shared" si="116"/>
        <v>46812</v>
      </c>
    </row>
    <row r="522" spans="1:26" x14ac:dyDescent="0.3">
      <c r="A522" s="4">
        <v>1</v>
      </c>
      <c r="B522" t="s">
        <v>536</v>
      </c>
      <c r="C522">
        <v>54</v>
      </c>
      <c r="D522" t="s">
        <v>15</v>
      </c>
      <c r="E522" t="s">
        <v>22</v>
      </c>
      <c r="F522">
        <v>53857</v>
      </c>
      <c r="G522" s="2">
        <v>43803</v>
      </c>
      <c r="H522">
        <v>28436</v>
      </c>
      <c r="I522" t="s">
        <v>18</v>
      </c>
      <c r="J522">
        <v>59</v>
      </c>
      <c r="K522" t="str">
        <f t="shared" si="104"/>
        <v>Above 50,000</v>
      </c>
      <c r="L522" s="4" t="str" cm="1">
        <f t="array" ref="L522">_xlfn.IFS(J522&gt;=50,"Excellent",AND(J522&gt;=40,J522&lt;=49),"good",AND(J522&gt;=30,J522&lt;=39),"Average",J522&lt;30,"Poor")</f>
        <v>Excellent</v>
      </c>
      <c r="M522" s="4" t="str">
        <f t="shared" si="105"/>
        <v>False</v>
      </c>
      <c r="N522" s="4" t="str">
        <f t="shared" si="106"/>
        <v>False</v>
      </c>
      <c r="O522" s="4" t="str">
        <f t="shared" si="107"/>
        <v>Not From Marketing Department</v>
      </c>
      <c r="P522" s="4">
        <f>SUMIF(E522:$E$1001,"Sales",$F:$F)</f>
        <v>4640914</v>
      </c>
      <c r="Q522" s="4">
        <f t="shared" si="108"/>
        <v>7532860</v>
      </c>
      <c r="R522" s="4">
        <f t="shared" si="109"/>
        <v>180</v>
      </c>
      <c r="S522" s="4">
        <f t="shared" si="110"/>
        <v>97</v>
      </c>
      <c r="T522" s="4">
        <f t="shared" si="111"/>
        <v>55350.020304568527</v>
      </c>
      <c r="U522" s="4">
        <f t="shared" si="112"/>
        <v>25843.824817518249</v>
      </c>
      <c r="V522" s="4">
        <f t="shared" si="113"/>
        <v>79673</v>
      </c>
      <c r="W522" s="4">
        <f t="shared" si="114"/>
        <v>20</v>
      </c>
      <c r="X522" s="4">
        <f t="shared" si="115"/>
        <v>53857</v>
      </c>
      <c r="Y522" t="e" cm="1" vm="2">
        <f t="array" aca="1" ref="Y522" ca="1">HLOOKUP(E522+E522:E1521,F522,0)</f>
        <v>#VALUE!</v>
      </c>
      <c r="Z522" s="4">
        <f t="shared" si="116"/>
        <v>53857</v>
      </c>
    </row>
    <row r="523" spans="1:26" x14ac:dyDescent="0.3">
      <c r="A523" s="4">
        <v>1</v>
      </c>
      <c r="B523" t="s">
        <v>537</v>
      </c>
      <c r="C523">
        <v>21</v>
      </c>
      <c r="D523" t="s">
        <v>15</v>
      </c>
      <c r="E523" t="s">
        <v>12</v>
      </c>
      <c r="F523">
        <v>34214</v>
      </c>
      <c r="G523" s="2">
        <v>43804</v>
      </c>
      <c r="H523">
        <v>19075</v>
      </c>
      <c r="I523" t="s">
        <v>13</v>
      </c>
      <c r="J523">
        <v>54</v>
      </c>
      <c r="K523" t="str">
        <f t="shared" si="104"/>
        <v>Below 50,000</v>
      </c>
      <c r="L523" s="4" t="str" cm="1">
        <f t="array" ref="L523">_xlfn.IFS(J523&gt;=50,"Excellent",AND(J523&gt;=40,J523&lt;=49),"good",AND(J523&gt;=30,J523&lt;=39),"Average",J523&lt;30,"Poor")</f>
        <v>Excellent</v>
      </c>
      <c r="M523" s="4" t="str">
        <f t="shared" si="105"/>
        <v>True</v>
      </c>
      <c r="N523" s="4" t="str">
        <f t="shared" si="106"/>
        <v>False</v>
      </c>
      <c r="O523" s="4" t="str">
        <f t="shared" si="107"/>
        <v xml:space="preserve"> from Marketing Department</v>
      </c>
      <c r="P523" s="4">
        <f>SUMIF(E523:$E$1001,"Sales",$F:$F)</f>
        <v>4516526</v>
      </c>
      <c r="Q523" s="4">
        <f t="shared" si="108"/>
        <v>7532860</v>
      </c>
      <c r="R523" s="4">
        <f t="shared" si="109"/>
        <v>180</v>
      </c>
      <c r="S523" s="4">
        <f t="shared" si="110"/>
        <v>97</v>
      </c>
      <c r="T523" s="4">
        <f t="shared" si="111"/>
        <v>55350.020304568527</v>
      </c>
      <c r="U523" s="4">
        <f t="shared" si="112"/>
        <v>25843.824817518249</v>
      </c>
      <c r="V523" s="4">
        <f t="shared" si="113"/>
        <v>79673</v>
      </c>
      <c r="W523" s="4">
        <f t="shared" si="114"/>
        <v>20</v>
      </c>
      <c r="X523" s="4">
        <f t="shared" si="115"/>
        <v>34214</v>
      </c>
      <c r="Y523" t="e" cm="1" vm="2">
        <f t="array" aca="1" ref="Y523" ca="1">HLOOKUP(E523+E523:E1522,F523,0)</f>
        <v>#VALUE!</v>
      </c>
      <c r="Z523" s="4">
        <f t="shared" si="116"/>
        <v>34214</v>
      </c>
    </row>
    <row r="524" spans="1:26" x14ac:dyDescent="0.3">
      <c r="A524" s="4">
        <v>1</v>
      </c>
      <c r="B524" t="s">
        <v>538</v>
      </c>
      <c r="C524">
        <v>34</v>
      </c>
      <c r="D524" t="s">
        <v>11</v>
      </c>
      <c r="E524" t="s">
        <v>7</v>
      </c>
      <c r="F524">
        <v>31255</v>
      </c>
      <c r="G524" s="2">
        <v>43805</v>
      </c>
      <c r="H524">
        <v>26775</v>
      </c>
      <c r="I524" t="s">
        <v>13</v>
      </c>
      <c r="J524">
        <v>49</v>
      </c>
      <c r="K524" t="str">
        <f t="shared" si="104"/>
        <v>Below 50,000</v>
      </c>
      <c r="L524" s="4" t="str" cm="1">
        <f t="array" ref="L524">_xlfn.IFS(J524&gt;=50,"Excellent",AND(J524&gt;=40,J524&lt;=49),"good",AND(J524&gt;=30,J524&lt;=39),"Average",J524&lt;30,"Poor")</f>
        <v>good</v>
      </c>
      <c r="M524" s="4" t="str">
        <f t="shared" si="105"/>
        <v>True</v>
      </c>
      <c r="N524" s="4" t="str">
        <f t="shared" si="106"/>
        <v>False</v>
      </c>
      <c r="O524" s="4" t="str">
        <f t="shared" si="107"/>
        <v>Not From Marketing Department</v>
      </c>
      <c r="P524" s="4">
        <f>SUMIF(E524:$E$1001,"Sales",$F:$F)</f>
        <v>4605576</v>
      </c>
      <c r="Q524" s="4">
        <f t="shared" si="108"/>
        <v>7532860</v>
      </c>
      <c r="R524" s="4">
        <f t="shared" si="109"/>
        <v>180</v>
      </c>
      <c r="S524" s="4">
        <f t="shared" si="110"/>
        <v>97</v>
      </c>
      <c r="T524" s="4">
        <f t="shared" si="111"/>
        <v>55350.020304568527</v>
      </c>
      <c r="U524" s="4">
        <f t="shared" si="112"/>
        <v>25843.824817518249</v>
      </c>
      <c r="V524" s="4">
        <f t="shared" si="113"/>
        <v>79673</v>
      </c>
      <c r="W524" s="4">
        <f t="shared" si="114"/>
        <v>20</v>
      </c>
      <c r="X524" s="4">
        <f t="shared" si="115"/>
        <v>31255</v>
      </c>
      <c r="Y524" t="e" cm="1" vm="2">
        <f t="array" aca="1" ref="Y524" ca="1">HLOOKUP(E524+E524:E1523,F524,0)</f>
        <v>#VALUE!</v>
      </c>
      <c r="Z524" s="4">
        <f t="shared" si="116"/>
        <v>31255</v>
      </c>
    </row>
    <row r="525" spans="1:26" x14ac:dyDescent="0.3">
      <c r="A525" s="4">
        <v>1</v>
      </c>
      <c r="B525" t="s">
        <v>539</v>
      </c>
      <c r="C525">
        <v>38</v>
      </c>
      <c r="D525" t="s">
        <v>15</v>
      </c>
      <c r="E525" t="s">
        <v>27</v>
      </c>
      <c r="F525">
        <v>67927</v>
      </c>
      <c r="G525" s="2">
        <v>43806</v>
      </c>
      <c r="H525">
        <v>32355</v>
      </c>
      <c r="I525" t="s">
        <v>18</v>
      </c>
      <c r="J525">
        <v>56</v>
      </c>
      <c r="K525" t="str">
        <f t="shared" si="104"/>
        <v>Above 50,000</v>
      </c>
      <c r="L525" s="4" t="str" cm="1">
        <f t="array" ref="L525">_xlfn.IFS(J525&gt;=50,"Excellent",AND(J525&gt;=40,J525&lt;=49),"good",AND(J525&gt;=30,J525&lt;=39),"Average",J525&lt;30,"Poor")</f>
        <v>Excellent</v>
      </c>
      <c r="M525" s="4" t="str">
        <f t="shared" si="105"/>
        <v>False</v>
      </c>
      <c r="N525" s="4" t="str">
        <f t="shared" si="106"/>
        <v>True</v>
      </c>
      <c r="O525" s="4" t="str">
        <f t="shared" si="107"/>
        <v>Not From Marketing Department</v>
      </c>
      <c r="P525" s="4">
        <f>SUMIF(E525:$E$1001,"Sales",$F:$F)</f>
        <v>4676022</v>
      </c>
      <c r="Q525" s="4">
        <f t="shared" si="108"/>
        <v>7532860</v>
      </c>
      <c r="R525" s="4">
        <f t="shared" si="109"/>
        <v>180</v>
      </c>
      <c r="S525" s="4">
        <f t="shared" si="110"/>
        <v>97</v>
      </c>
      <c r="T525" s="4">
        <f t="shared" si="111"/>
        <v>55350.020304568527</v>
      </c>
      <c r="U525" s="4">
        <f t="shared" si="112"/>
        <v>25843.824817518249</v>
      </c>
      <c r="V525" s="4">
        <f t="shared" si="113"/>
        <v>79673</v>
      </c>
      <c r="W525" s="4">
        <f t="shared" si="114"/>
        <v>20</v>
      </c>
      <c r="X525" s="4">
        <f t="shared" si="115"/>
        <v>67927</v>
      </c>
      <c r="Y525" t="e" cm="1" vm="2">
        <f t="array" aca="1" ref="Y525" ca="1">HLOOKUP(E525+E525:E1524,F525,0)</f>
        <v>#VALUE!</v>
      </c>
      <c r="Z525" s="4">
        <f t="shared" si="116"/>
        <v>67927</v>
      </c>
    </row>
    <row r="526" spans="1:26" x14ac:dyDescent="0.3">
      <c r="A526" s="4">
        <v>1</v>
      </c>
      <c r="B526" t="s">
        <v>540</v>
      </c>
      <c r="C526">
        <v>59</v>
      </c>
      <c r="D526" t="s">
        <v>11</v>
      </c>
      <c r="E526" t="s">
        <v>22</v>
      </c>
      <c r="F526">
        <v>60867</v>
      </c>
      <c r="G526" s="2">
        <v>43807</v>
      </c>
      <c r="H526">
        <v>25585</v>
      </c>
      <c r="I526" t="s">
        <v>13</v>
      </c>
      <c r="J526">
        <v>42</v>
      </c>
      <c r="K526" t="str">
        <f t="shared" si="104"/>
        <v>Above 50,000</v>
      </c>
      <c r="L526" s="4" t="str" cm="1">
        <f t="array" ref="L526">_xlfn.IFS(J526&gt;=50,"Excellent",AND(J526&gt;=40,J526&lt;=49),"good",AND(J526&gt;=30,J526&lt;=39),"Average",J526&lt;30,"Poor")</f>
        <v>good</v>
      </c>
      <c r="M526" s="4" t="str">
        <f t="shared" si="105"/>
        <v>True</v>
      </c>
      <c r="N526" s="4" t="str">
        <f t="shared" si="106"/>
        <v>True</v>
      </c>
      <c r="O526" s="4" t="str">
        <f t="shared" si="107"/>
        <v>Not From Marketing Department</v>
      </c>
      <c r="P526" s="4">
        <f>SUMIF(E526:$E$1001,"Sales",$F:$F)</f>
        <v>4437296</v>
      </c>
      <c r="Q526" s="4">
        <f t="shared" si="108"/>
        <v>7532860</v>
      </c>
      <c r="R526" s="4">
        <f t="shared" si="109"/>
        <v>180</v>
      </c>
      <c r="S526" s="4">
        <f t="shared" si="110"/>
        <v>97</v>
      </c>
      <c r="T526" s="4">
        <f t="shared" si="111"/>
        <v>55350.020304568527</v>
      </c>
      <c r="U526" s="4">
        <f t="shared" si="112"/>
        <v>25843.824817518249</v>
      </c>
      <c r="V526" s="4">
        <f t="shared" si="113"/>
        <v>79673</v>
      </c>
      <c r="W526" s="4">
        <f t="shared" si="114"/>
        <v>20</v>
      </c>
      <c r="X526" s="4">
        <f t="shared" si="115"/>
        <v>60867</v>
      </c>
      <c r="Y526" t="e" cm="1" vm="2">
        <f t="array" aca="1" ref="Y526" ca="1">HLOOKUP(E526+E526:E1525,F526,0)</f>
        <v>#VALUE!</v>
      </c>
      <c r="Z526" s="4">
        <f t="shared" si="116"/>
        <v>60867</v>
      </c>
    </row>
    <row r="527" spans="1:26" x14ac:dyDescent="0.3">
      <c r="A527" s="4">
        <v>1</v>
      </c>
      <c r="B527" t="s">
        <v>541</v>
      </c>
      <c r="C527">
        <v>49</v>
      </c>
      <c r="D527" t="s">
        <v>15</v>
      </c>
      <c r="E527" t="s">
        <v>22</v>
      </c>
      <c r="F527">
        <v>31135</v>
      </c>
      <c r="G527" s="2">
        <v>43808</v>
      </c>
      <c r="H527">
        <v>25929</v>
      </c>
      <c r="I527" t="s">
        <v>28</v>
      </c>
      <c r="J527">
        <v>43</v>
      </c>
      <c r="K527" t="str">
        <f t="shared" si="104"/>
        <v>Below 50,000</v>
      </c>
      <c r="L527" s="4" t="str" cm="1">
        <f t="array" ref="L527">_xlfn.IFS(J527&gt;=50,"Excellent",AND(J527&gt;=40,J527&lt;=49),"good",AND(J527&gt;=30,J527&lt;=39),"Average",J527&lt;30,"Poor")</f>
        <v>good</v>
      </c>
      <c r="M527" s="4" t="str">
        <f t="shared" si="105"/>
        <v>False</v>
      </c>
      <c r="N527" s="4" t="str">
        <f t="shared" si="106"/>
        <v>False</v>
      </c>
      <c r="O527" s="4" t="str">
        <f t="shared" si="107"/>
        <v>Not From Marketing Department</v>
      </c>
      <c r="P527" s="4">
        <f>SUMIF(E527:$E$1001,"Sales",$F:$F)</f>
        <v>4592187</v>
      </c>
      <c r="Q527" s="4">
        <f t="shared" si="108"/>
        <v>7532860</v>
      </c>
      <c r="R527" s="4">
        <f t="shared" si="109"/>
        <v>180</v>
      </c>
      <c r="S527" s="4">
        <f t="shared" si="110"/>
        <v>97</v>
      </c>
      <c r="T527" s="4">
        <f t="shared" si="111"/>
        <v>55350.020304568527</v>
      </c>
      <c r="U527" s="4">
        <f t="shared" si="112"/>
        <v>25843.824817518249</v>
      </c>
      <c r="V527" s="4">
        <f t="shared" si="113"/>
        <v>79673</v>
      </c>
      <c r="W527" s="4">
        <f t="shared" si="114"/>
        <v>20</v>
      </c>
      <c r="X527" s="4">
        <f t="shared" si="115"/>
        <v>31135</v>
      </c>
      <c r="Y527" t="e" cm="1" vm="2">
        <f t="array" aca="1" ref="Y527" ca="1">HLOOKUP(E527+E527:E1526,F527,0)</f>
        <v>#VALUE!</v>
      </c>
      <c r="Z527" s="4">
        <f t="shared" si="116"/>
        <v>31135</v>
      </c>
    </row>
    <row r="528" spans="1:26" x14ac:dyDescent="0.3">
      <c r="A528" s="4">
        <v>1</v>
      </c>
      <c r="B528" t="s">
        <v>542</v>
      </c>
      <c r="C528">
        <v>30</v>
      </c>
      <c r="D528" t="s">
        <v>11</v>
      </c>
      <c r="E528" t="s">
        <v>7</v>
      </c>
      <c r="F528">
        <v>55827</v>
      </c>
      <c r="G528" s="2">
        <v>43809</v>
      </c>
      <c r="H528">
        <v>20896</v>
      </c>
      <c r="I528" t="s">
        <v>18</v>
      </c>
      <c r="J528">
        <v>21</v>
      </c>
      <c r="K528" t="str">
        <f t="shared" si="104"/>
        <v>Above 50,000</v>
      </c>
      <c r="L528" s="4" t="str" cm="1">
        <f t="array" ref="L528">_xlfn.IFS(J528&gt;=50,"Excellent",AND(J528&gt;=40,J528&lt;=49),"good",AND(J528&gt;=30,J528&lt;=39),"Average",J528&lt;30,"Poor")</f>
        <v>Poor</v>
      </c>
      <c r="M528" s="4" t="str">
        <f t="shared" si="105"/>
        <v>False</v>
      </c>
      <c r="N528" s="4" t="str">
        <f t="shared" si="106"/>
        <v>False</v>
      </c>
      <c r="O528" s="4" t="str">
        <f t="shared" si="107"/>
        <v>Not From Marketing Department</v>
      </c>
      <c r="P528" s="4">
        <f>SUMIF(E528:$E$1001,"Sales",$F:$F)</f>
        <v>4506226</v>
      </c>
      <c r="Q528" s="4">
        <f t="shared" si="108"/>
        <v>7532860</v>
      </c>
      <c r="R528" s="4">
        <f t="shared" si="109"/>
        <v>180</v>
      </c>
      <c r="S528" s="4">
        <f t="shared" si="110"/>
        <v>97</v>
      </c>
      <c r="T528" s="4">
        <f t="shared" si="111"/>
        <v>55350.020304568527</v>
      </c>
      <c r="U528" s="4">
        <f t="shared" si="112"/>
        <v>25843.824817518249</v>
      </c>
      <c r="V528" s="4">
        <f t="shared" si="113"/>
        <v>79673</v>
      </c>
      <c r="W528" s="4">
        <f t="shared" si="114"/>
        <v>20</v>
      </c>
      <c r="X528" s="4">
        <f t="shared" si="115"/>
        <v>55827</v>
      </c>
      <c r="Y528" t="e" cm="1" vm="2">
        <f t="array" aca="1" ref="Y528" ca="1">HLOOKUP(E528+E528:E1527,F528,0)</f>
        <v>#VALUE!</v>
      </c>
      <c r="Z528" s="4">
        <f t="shared" si="116"/>
        <v>55827</v>
      </c>
    </row>
    <row r="529" spans="1:26" x14ac:dyDescent="0.3">
      <c r="A529" s="4">
        <v>1</v>
      </c>
      <c r="B529" t="s">
        <v>543</v>
      </c>
      <c r="C529">
        <v>33</v>
      </c>
      <c r="D529" t="s">
        <v>15</v>
      </c>
      <c r="E529" t="s">
        <v>7</v>
      </c>
      <c r="F529">
        <v>49968</v>
      </c>
      <c r="G529" s="2">
        <v>43810</v>
      </c>
      <c r="H529">
        <v>38748</v>
      </c>
      <c r="I529" t="s">
        <v>13</v>
      </c>
      <c r="J529">
        <v>44</v>
      </c>
      <c r="K529" t="str">
        <f t="shared" si="104"/>
        <v>Below 50,000</v>
      </c>
      <c r="L529" s="4" t="str" cm="1">
        <f t="array" ref="L529">_xlfn.IFS(J529&gt;=50,"Excellent",AND(J529&gt;=40,J529&lt;=49),"good",AND(J529&gt;=30,J529&lt;=39),"Average",J529&lt;30,"Poor")</f>
        <v>good</v>
      </c>
      <c r="M529" s="4" t="str">
        <f t="shared" si="105"/>
        <v>True</v>
      </c>
      <c r="N529" s="4" t="str">
        <f t="shared" si="106"/>
        <v>False</v>
      </c>
      <c r="O529" s="4" t="str">
        <f t="shared" si="107"/>
        <v>Not From Marketing Department</v>
      </c>
      <c r="P529" s="4">
        <f>SUMIF(E529:$E$1001,"Sales",$F:$F)</f>
        <v>4692452</v>
      </c>
      <c r="Q529" s="4">
        <f t="shared" si="108"/>
        <v>7532860</v>
      </c>
      <c r="R529" s="4">
        <f t="shared" si="109"/>
        <v>180</v>
      </c>
      <c r="S529" s="4">
        <f t="shared" si="110"/>
        <v>97</v>
      </c>
      <c r="T529" s="4">
        <f t="shared" si="111"/>
        <v>55350.020304568527</v>
      </c>
      <c r="U529" s="4">
        <f t="shared" si="112"/>
        <v>25843.824817518249</v>
      </c>
      <c r="V529" s="4">
        <f t="shared" si="113"/>
        <v>79673</v>
      </c>
      <c r="W529" s="4">
        <f t="shared" si="114"/>
        <v>20</v>
      </c>
      <c r="X529" s="4">
        <f t="shared" si="115"/>
        <v>49968</v>
      </c>
      <c r="Y529" t="e" cm="1" vm="2">
        <f t="array" aca="1" ref="Y529" ca="1">HLOOKUP(E529+E529:E1528,F529,0)</f>
        <v>#VALUE!</v>
      </c>
      <c r="Z529" s="4">
        <f t="shared" si="116"/>
        <v>49968</v>
      </c>
    </row>
    <row r="530" spans="1:26" x14ac:dyDescent="0.3">
      <c r="A530" s="4">
        <v>1</v>
      </c>
      <c r="B530" t="s">
        <v>544</v>
      </c>
      <c r="C530">
        <v>35</v>
      </c>
      <c r="D530" t="s">
        <v>11</v>
      </c>
      <c r="E530" t="s">
        <v>22</v>
      </c>
      <c r="F530">
        <v>74376</v>
      </c>
      <c r="G530" s="2">
        <v>43811</v>
      </c>
      <c r="H530">
        <v>22924</v>
      </c>
      <c r="I530" t="s">
        <v>20</v>
      </c>
      <c r="J530">
        <v>28</v>
      </c>
      <c r="K530" t="str">
        <f t="shared" si="104"/>
        <v>Above 50,000</v>
      </c>
      <c r="L530" s="4" t="str" cm="1">
        <f t="array" ref="L530">_xlfn.IFS(J530&gt;=50,"Excellent",AND(J530&gt;=40,J530&lt;=49),"good",AND(J530&gt;=30,J530&lt;=39),"Average",J530&lt;30,"Poor")</f>
        <v>Poor</v>
      </c>
      <c r="M530" s="4" t="str">
        <f t="shared" si="105"/>
        <v>False</v>
      </c>
      <c r="N530" s="4" t="str">
        <f t="shared" si="106"/>
        <v>True</v>
      </c>
      <c r="O530" s="4" t="str">
        <f t="shared" si="107"/>
        <v>Not From Marketing Department</v>
      </c>
      <c r="P530" s="4">
        <f>SUMIF(E530:$E$1001,"Sales",$F:$F)</f>
        <v>4361204</v>
      </c>
      <c r="Q530" s="4">
        <f t="shared" si="108"/>
        <v>7532860</v>
      </c>
      <c r="R530" s="4">
        <f t="shared" si="109"/>
        <v>180</v>
      </c>
      <c r="S530" s="4">
        <f t="shared" si="110"/>
        <v>97</v>
      </c>
      <c r="T530" s="4">
        <f t="shared" si="111"/>
        <v>55350.020304568527</v>
      </c>
      <c r="U530" s="4">
        <f t="shared" si="112"/>
        <v>25843.824817518249</v>
      </c>
      <c r="V530" s="4">
        <f t="shared" si="113"/>
        <v>79673</v>
      </c>
      <c r="W530" s="4">
        <f t="shared" si="114"/>
        <v>20</v>
      </c>
      <c r="X530" s="4">
        <f t="shared" si="115"/>
        <v>74376</v>
      </c>
      <c r="Y530" t="e" cm="1" vm="2">
        <f t="array" aca="1" ref="Y530" ca="1">HLOOKUP(E530+E530:E1529,F530,0)</f>
        <v>#VALUE!</v>
      </c>
      <c r="Z530" s="4">
        <f t="shared" si="116"/>
        <v>74376</v>
      </c>
    </row>
    <row r="531" spans="1:26" x14ac:dyDescent="0.3">
      <c r="A531" s="4">
        <v>1</v>
      </c>
      <c r="B531" t="s">
        <v>545</v>
      </c>
      <c r="C531">
        <v>43</v>
      </c>
      <c r="D531" t="s">
        <v>11</v>
      </c>
      <c r="E531" t="s">
        <v>12</v>
      </c>
      <c r="F531">
        <v>47674</v>
      </c>
      <c r="G531" s="2">
        <v>43812</v>
      </c>
      <c r="H531">
        <v>35000</v>
      </c>
      <c r="I531" t="s">
        <v>28</v>
      </c>
      <c r="J531">
        <v>48</v>
      </c>
      <c r="K531" t="str">
        <f t="shared" si="104"/>
        <v>Below 50,000</v>
      </c>
      <c r="L531" s="4" t="str" cm="1">
        <f t="array" ref="L531">_xlfn.IFS(J531&gt;=50,"Excellent",AND(J531&gt;=40,J531&lt;=49),"good",AND(J531&gt;=30,J531&lt;=39),"Average",J531&lt;30,"Poor")</f>
        <v>good</v>
      </c>
      <c r="M531" s="4" t="str">
        <f t="shared" si="105"/>
        <v>False</v>
      </c>
      <c r="N531" s="4" t="str">
        <f t="shared" si="106"/>
        <v>False</v>
      </c>
      <c r="O531" s="4" t="str">
        <f t="shared" si="107"/>
        <v xml:space="preserve"> from Marketing Department</v>
      </c>
      <c r="P531" s="4">
        <f>SUMIF(E531:$E$1001,"Sales",$F:$F)</f>
        <v>4323295</v>
      </c>
      <c r="Q531" s="4">
        <f t="shared" si="108"/>
        <v>7532860</v>
      </c>
      <c r="R531" s="4">
        <f t="shared" si="109"/>
        <v>180</v>
      </c>
      <c r="S531" s="4">
        <f t="shared" si="110"/>
        <v>97</v>
      </c>
      <c r="T531" s="4">
        <f t="shared" si="111"/>
        <v>55350.020304568527</v>
      </c>
      <c r="U531" s="4">
        <f t="shared" si="112"/>
        <v>25843.824817518249</v>
      </c>
      <c r="V531" s="4">
        <f t="shared" si="113"/>
        <v>79673</v>
      </c>
      <c r="W531" s="4">
        <f t="shared" si="114"/>
        <v>20</v>
      </c>
      <c r="X531" s="4">
        <f t="shared" si="115"/>
        <v>47674</v>
      </c>
      <c r="Y531" t="e" cm="1" vm="2">
        <f t="array" aca="1" ref="Y531" ca="1">HLOOKUP(E531+E531:E1530,F531,0)</f>
        <v>#VALUE!</v>
      </c>
      <c r="Z531" s="4">
        <f t="shared" si="116"/>
        <v>47674</v>
      </c>
    </row>
    <row r="532" spans="1:26" x14ac:dyDescent="0.3">
      <c r="A532" s="4">
        <v>1</v>
      </c>
      <c r="B532" t="s">
        <v>546</v>
      </c>
      <c r="C532">
        <v>52</v>
      </c>
      <c r="D532" t="s">
        <v>11</v>
      </c>
      <c r="E532" t="s">
        <v>7</v>
      </c>
      <c r="F532">
        <v>36787</v>
      </c>
      <c r="G532" s="2">
        <v>43813</v>
      </c>
      <c r="H532">
        <v>16186</v>
      </c>
      <c r="I532" t="s">
        <v>20</v>
      </c>
      <c r="J532">
        <v>44</v>
      </c>
      <c r="K532" t="str">
        <f t="shared" si="104"/>
        <v>Below 50,000</v>
      </c>
      <c r="L532" s="4" t="str" cm="1">
        <f t="array" ref="L532">_xlfn.IFS(J532&gt;=50,"Excellent",AND(J532&gt;=40,J532&lt;=49),"good",AND(J532&gt;=30,J532&lt;=39),"Average",J532&lt;30,"Poor")</f>
        <v>good</v>
      </c>
      <c r="M532" s="4" t="str">
        <f t="shared" si="105"/>
        <v>False</v>
      </c>
      <c r="N532" s="4" t="str">
        <f t="shared" si="106"/>
        <v>False</v>
      </c>
      <c r="O532" s="4" t="str">
        <f t="shared" si="107"/>
        <v>Not From Marketing Department</v>
      </c>
      <c r="P532" s="4">
        <f>SUMIF(E532:$E$1001,"Sales",$F:$F)</f>
        <v>4661864</v>
      </c>
      <c r="Q532" s="4">
        <f t="shared" si="108"/>
        <v>7532860</v>
      </c>
      <c r="R532" s="4">
        <f t="shared" si="109"/>
        <v>180</v>
      </c>
      <c r="S532" s="4">
        <f t="shared" si="110"/>
        <v>97</v>
      </c>
      <c r="T532" s="4">
        <f t="shared" si="111"/>
        <v>55350.020304568527</v>
      </c>
      <c r="U532" s="4">
        <f t="shared" si="112"/>
        <v>25843.824817518249</v>
      </c>
      <c r="V532" s="4">
        <f t="shared" si="113"/>
        <v>79673</v>
      </c>
      <c r="W532" s="4">
        <f t="shared" si="114"/>
        <v>20</v>
      </c>
      <c r="X532" s="4">
        <f t="shared" si="115"/>
        <v>36787</v>
      </c>
      <c r="Y532" t="e" cm="1" vm="2">
        <f t="array" aca="1" ref="Y532" ca="1">HLOOKUP(E532+E532:E1531,F532,0)</f>
        <v>#VALUE!</v>
      </c>
      <c r="Z532" s="4">
        <f t="shared" si="116"/>
        <v>36787</v>
      </c>
    </row>
    <row r="533" spans="1:26" x14ac:dyDescent="0.3">
      <c r="A533" s="4">
        <v>1</v>
      </c>
      <c r="B533" t="s">
        <v>547</v>
      </c>
      <c r="C533">
        <v>39</v>
      </c>
      <c r="D533" t="s">
        <v>15</v>
      </c>
      <c r="E533" t="s">
        <v>7</v>
      </c>
      <c r="F533">
        <v>56370</v>
      </c>
      <c r="G533" s="2">
        <v>43814</v>
      </c>
      <c r="H533">
        <v>35103</v>
      </c>
      <c r="I533" t="s">
        <v>13</v>
      </c>
      <c r="J533">
        <v>59</v>
      </c>
      <c r="K533" t="str">
        <f t="shared" si="104"/>
        <v>Above 50,000</v>
      </c>
      <c r="L533" s="4" t="str" cm="1">
        <f t="array" ref="L533">_xlfn.IFS(J533&gt;=50,"Excellent",AND(J533&gt;=40,J533&lt;=49),"good",AND(J533&gt;=30,J533&lt;=39),"Average",J533&lt;30,"Poor")</f>
        <v>Excellent</v>
      </c>
      <c r="M533" s="4" t="str">
        <f t="shared" si="105"/>
        <v>True</v>
      </c>
      <c r="N533" s="4" t="str">
        <f t="shared" si="106"/>
        <v>False</v>
      </c>
      <c r="O533" s="4" t="str">
        <f t="shared" si="107"/>
        <v>Not From Marketing Department</v>
      </c>
      <c r="P533" s="4">
        <f>SUMIF(E533:$E$1001,"Sales",$F:$F)</f>
        <v>4461276</v>
      </c>
      <c r="Q533" s="4">
        <f t="shared" si="108"/>
        <v>7532860</v>
      </c>
      <c r="R533" s="4">
        <f t="shared" si="109"/>
        <v>180</v>
      </c>
      <c r="S533" s="4">
        <f t="shared" si="110"/>
        <v>97</v>
      </c>
      <c r="T533" s="4">
        <f t="shared" si="111"/>
        <v>55350.020304568527</v>
      </c>
      <c r="U533" s="4">
        <f t="shared" si="112"/>
        <v>25843.824817518249</v>
      </c>
      <c r="V533" s="4">
        <f t="shared" si="113"/>
        <v>79673</v>
      </c>
      <c r="W533" s="4">
        <f t="shared" si="114"/>
        <v>20</v>
      </c>
      <c r="X533" s="4">
        <f t="shared" si="115"/>
        <v>56370</v>
      </c>
      <c r="Y533" t="e" cm="1" vm="2">
        <f t="array" aca="1" ref="Y533" ca="1">HLOOKUP(E533+E533:E1532,F533,0)</f>
        <v>#VALUE!</v>
      </c>
      <c r="Z533" s="4">
        <f t="shared" si="116"/>
        <v>56370</v>
      </c>
    </row>
    <row r="534" spans="1:26" x14ac:dyDescent="0.3">
      <c r="A534" s="4">
        <v>1</v>
      </c>
      <c r="B534" t="s">
        <v>548</v>
      </c>
      <c r="C534">
        <v>43</v>
      </c>
      <c r="D534" t="s">
        <v>11</v>
      </c>
      <c r="E534" t="s">
        <v>16</v>
      </c>
      <c r="F534">
        <v>34386</v>
      </c>
      <c r="G534" s="2">
        <v>43815</v>
      </c>
      <c r="H534">
        <v>31896</v>
      </c>
      <c r="I534" t="s">
        <v>13</v>
      </c>
      <c r="J534">
        <v>36</v>
      </c>
      <c r="K534" t="str">
        <f t="shared" si="104"/>
        <v>Below 50,000</v>
      </c>
      <c r="L534" s="4" t="str" cm="1">
        <f t="array" ref="L534">_xlfn.IFS(J534&gt;=50,"Excellent",AND(J534&gt;=40,J534&lt;=49),"good",AND(J534&gt;=30,J534&lt;=39),"Average",J534&lt;30,"Poor")</f>
        <v>Average</v>
      </c>
      <c r="M534" s="4" t="str">
        <f t="shared" si="105"/>
        <v>True</v>
      </c>
      <c r="N534" s="4" t="str">
        <f t="shared" si="106"/>
        <v>False</v>
      </c>
      <c r="O534" s="4" t="str">
        <f t="shared" si="107"/>
        <v>Not From Marketing Department</v>
      </c>
      <c r="P534" s="4">
        <f>SUMIF(E534:$E$1001,"Sales",$F:$F)</f>
        <v>4336465</v>
      </c>
      <c r="Q534" s="4">
        <f t="shared" si="108"/>
        <v>7532860</v>
      </c>
      <c r="R534" s="4">
        <f t="shared" si="109"/>
        <v>180</v>
      </c>
      <c r="S534" s="4">
        <f t="shared" si="110"/>
        <v>97</v>
      </c>
      <c r="T534" s="4">
        <f t="shared" si="111"/>
        <v>55350.020304568527</v>
      </c>
      <c r="U534" s="4">
        <f t="shared" si="112"/>
        <v>25843.824817518249</v>
      </c>
      <c r="V534" s="4">
        <f t="shared" si="113"/>
        <v>79673</v>
      </c>
      <c r="W534" s="4">
        <f t="shared" si="114"/>
        <v>20</v>
      </c>
      <c r="X534" s="4">
        <f t="shared" si="115"/>
        <v>34386</v>
      </c>
      <c r="Y534" t="e" cm="1" vm="2">
        <f t="array" aca="1" ref="Y534" ca="1">HLOOKUP(E534+E534:E1533,F534,0)</f>
        <v>#VALUE!</v>
      </c>
      <c r="Z534" s="4">
        <f t="shared" si="116"/>
        <v>34386</v>
      </c>
    </row>
    <row r="535" spans="1:26" x14ac:dyDescent="0.3">
      <c r="A535" s="4">
        <v>1</v>
      </c>
      <c r="B535" t="s">
        <v>549</v>
      </c>
      <c r="C535">
        <v>32</v>
      </c>
      <c r="D535" t="s">
        <v>15</v>
      </c>
      <c r="E535" t="s">
        <v>27</v>
      </c>
      <c r="F535">
        <v>69630</v>
      </c>
      <c r="G535" s="2">
        <v>43816</v>
      </c>
      <c r="H535">
        <v>15486</v>
      </c>
      <c r="I535" t="s">
        <v>18</v>
      </c>
      <c r="J535">
        <v>46</v>
      </c>
      <c r="K535" t="str">
        <f t="shared" si="104"/>
        <v>Above 50,000</v>
      </c>
      <c r="L535" s="4" t="str" cm="1">
        <f t="array" ref="L535">_xlfn.IFS(J535&gt;=50,"Excellent",AND(J535&gt;=40,J535&lt;=49),"good",AND(J535&gt;=30,J535&lt;=39),"Average",J535&lt;30,"Poor")</f>
        <v>good</v>
      </c>
      <c r="M535" s="4" t="str">
        <f t="shared" si="105"/>
        <v>False</v>
      </c>
      <c r="N535" s="4" t="str">
        <f t="shared" si="106"/>
        <v>True</v>
      </c>
      <c r="O535" s="4" t="str">
        <f t="shared" si="107"/>
        <v>Not From Marketing Department</v>
      </c>
      <c r="P535" s="4">
        <f>SUMIF(E535:$E$1001,"Sales",$F:$F)</f>
        <v>4319446</v>
      </c>
      <c r="Q535" s="4">
        <f t="shared" si="108"/>
        <v>7532860</v>
      </c>
      <c r="R535" s="4">
        <f t="shared" si="109"/>
        <v>180</v>
      </c>
      <c r="S535" s="4">
        <f t="shared" si="110"/>
        <v>97</v>
      </c>
      <c r="T535" s="4">
        <f t="shared" si="111"/>
        <v>55350.020304568527</v>
      </c>
      <c r="U535" s="4">
        <f t="shared" si="112"/>
        <v>25843.824817518249</v>
      </c>
      <c r="V535" s="4">
        <f t="shared" si="113"/>
        <v>79673</v>
      </c>
      <c r="W535" s="4">
        <f t="shared" si="114"/>
        <v>20</v>
      </c>
      <c r="X535" s="4">
        <f t="shared" si="115"/>
        <v>69630</v>
      </c>
      <c r="Y535" t="e" cm="1" vm="2">
        <f t="array" aca="1" ref="Y535" ca="1">HLOOKUP(E535+E535:E1534,F535,0)</f>
        <v>#VALUE!</v>
      </c>
      <c r="Z535" s="4">
        <f t="shared" si="116"/>
        <v>69630</v>
      </c>
    </row>
    <row r="536" spans="1:26" x14ac:dyDescent="0.3">
      <c r="A536" s="4">
        <v>1</v>
      </c>
      <c r="B536" t="s">
        <v>550</v>
      </c>
      <c r="C536">
        <v>48</v>
      </c>
      <c r="D536" t="s">
        <v>11</v>
      </c>
      <c r="E536" t="s">
        <v>16</v>
      </c>
      <c r="F536">
        <v>31426</v>
      </c>
      <c r="G536" s="2">
        <v>43817</v>
      </c>
      <c r="H536">
        <v>22016</v>
      </c>
      <c r="I536" t="s">
        <v>13</v>
      </c>
      <c r="J536">
        <v>38</v>
      </c>
      <c r="K536" t="str">
        <f t="shared" si="104"/>
        <v>Below 50,000</v>
      </c>
      <c r="L536" s="4" t="str" cm="1">
        <f t="array" ref="L536">_xlfn.IFS(J536&gt;=50,"Excellent",AND(J536&gt;=40,J536&lt;=49),"good",AND(J536&gt;=30,J536&lt;=39),"Average",J536&lt;30,"Poor")</f>
        <v>Average</v>
      </c>
      <c r="M536" s="4" t="str">
        <f t="shared" si="105"/>
        <v>True</v>
      </c>
      <c r="N536" s="4" t="str">
        <f t="shared" si="106"/>
        <v>False</v>
      </c>
      <c r="O536" s="4" t="str">
        <f t="shared" si="107"/>
        <v>Not From Marketing Department</v>
      </c>
      <c r="P536" s="4">
        <f>SUMIF(E536:$E$1001,"Sales",$F:$F)</f>
        <v>4369801</v>
      </c>
      <c r="Q536" s="4">
        <f t="shared" si="108"/>
        <v>7532860</v>
      </c>
      <c r="R536" s="4">
        <f t="shared" si="109"/>
        <v>180</v>
      </c>
      <c r="S536" s="4">
        <f t="shared" si="110"/>
        <v>97</v>
      </c>
      <c r="T536" s="4">
        <f t="shared" si="111"/>
        <v>55350.020304568527</v>
      </c>
      <c r="U536" s="4">
        <f t="shared" si="112"/>
        <v>25843.824817518249</v>
      </c>
      <c r="V536" s="4">
        <f t="shared" si="113"/>
        <v>79673</v>
      </c>
      <c r="W536" s="4">
        <f t="shared" si="114"/>
        <v>20</v>
      </c>
      <c r="X536" s="4">
        <f t="shared" si="115"/>
        <v>31426</v>
      </c>
      <c r="Y536" t="e" cm="1" vm="2">
        <f t="array" aca="1" ref="Y536" ca="1">HLOOKUP(E536+E536:E1535,F536,0)</f>
        <v>#VALUE!</v>
      </c>
      <c r="Z536" s="4">
        <f t="shared" si="116"/>
        <v>31426</v>
      </c>
    </row>
    <row r="537" spans="1:26" x14ac:dyDescent="0.3">
      <c r="A537" s="4">
        <v>1</v>
      </c>
      <c r="B537" t="s">
        <v>551</v>
      </c>
      <c r="C537">
        <v>55</v>
      </c>
      <c r="D537" t="s">
        <v>11</v>
      </c>
      <c r="E537" t="s">
        <v>12</v>
      </c>
      <c r="F537">
        <v>70530</v>
      </c>
      <c r="G537" s="2">
        <v>43818</v>
      </c>
      <c r="H537">
        <v>17765</v>
      </c>
      <c r="I537" t="s">
        <v>28</v>
      </c>
      <c r="J537">
        <v>50</v>
      </c>
      <c r="K537" t="str">
        <f t="shared" si="104"/>
        <v>Above 50,000</v>
      </c>
      <c r="L537" s="4" t="str" cm="1">
        <f t="array" ref="L537">_xlfn.IFS(J537&gt;=50,"Excellent",AND(J537&gt;=40,J537&lt;=49),"good",AND(J537&gt;=30,J537&lt;=39),"Average",J537&lt;30,"Poor")</f>
        <v>Excellent</v>
      </c>
      <c r="M537" s="4" t="str">
        <f t="shared" si="105"/>
        <v>False</v>
      </c>
      <c r="N537" s="4" t="str">
        <f t="shared" si="106"/>
        <v>True</v>
      </c>
      <c r="O537" s="4" t="str">
        <f t="shared" si="107"/>
        <v xml:space="preserve"> from Marketing Department</v>
      </c>
      <c r="P537" s="4">
        <f>SUMIF(E537:$E$1001,"Sales",$F:$F)</f>
        <v>4573096</v>
      </c>
      <c r="Q537" s="4">
        <f t="shared" si="108"/>
        <v>7532860</v>
      </c>
      <c r="R537" s="4">
        <f t="shared" si="109"/>
        <v>180</v>
      </c>
      <c r="S537" s="4">
        <f t="shared" si="110"/>
        <v>97</v>
      </c>
      <c r="T537" s="4">
        <f t="shared" si="111"/>
        <v>55350.020304568527</v>
      </c>
      <c r="U537" s="4">
        <f t="shared" si="112"/>
        <v>25843.824817518249</v>
      </c>
      <c r="V537" s="4">
        <f t="shared" si="113"/>
        <v>79673</v>
      </c>
      <c r="W537" s="4">
        <f t="shared" si="114"/>
        <v>20</v>
      </c>
      <c r="X537" s="4">
        <f t="shared" si="115"/>
        <v>70530</v>
      </c>
      <c r="Y537" t="e" cm="1" vm="2">
        <f t="array" aca="1" ref="Y537" ca="1">HLOOKUP(E537+E537:E1536,F537,0)</f>
        <v>#VALUE!</v>
      </c>
      <c r="Z537" s="4">
        <f t="shared" si="116"/>
        <v>70530</v>
      </c>
    </row>
    <row r="538" spans="1:26" x14ac:dyDescent="0.3">
      <c r="A538" s="4">
        <v>1</v>
      </c>
      <c r="B538" t="s">
        <v>552</v>
      </c>
      <c r="C538">
        <v>26</v>
      </c>
      <c r="D538" t="s">
        <v>11</v>
      </c>
      <c r="E538" t="s">
        <v>7</v>
      </c>
      <c r="F538">
        <v>32949</v>
      </c>
      <c r="G538" s="2">
        <v>43819</v>
      </c>
      <c r="H538">
        <v>35507</v>
      </c>
      <c r="I538" t="s">
        <v>13</v>
      </c>
      <c r="J538">
        <v>50</v>
      </c>
      <c r="K538" t="str">
        <f t="shared" si="104"/>
        <v>Below 50,000</v>
      </c>
      <c r="L538" s="4" t="str" cm="1">
        <f t="array" ref="L538">_xlfn.IFS(J538&gt;=50,"Excellent",AND(J538&gt;=40,J538&lt;=49),"good",AND(J538&gt;=30,J538&lt;=39),"Average",J538&lt;30,"Poor")</f>
        <v>Excellent</v>
      </c>
      <c r="M538" s="4" t="str">
        <f t="shared" si="105"/>
        <v>True</v>
      </c>
      <c r="N538" s="4" t="str">
        <f t="shared" si="106"/>
        <v>False</v>
      </c>
      <c r="O538" s="4" t="str">
        <f t="shared" si="107"/>
        <v>Not From Marketing Department</v>
      </c>
      <c r="P538" s="4">
        <f>SUMIF(E538:$E$1001,"Sales",$F:$F)</f>
        <v>4418700</v>
      </c>
      <c r="Q538" s="4">
        <f t="shared" si="108"/>
        <v>7532860</v>
      </c>
      <c r="R538" s="4">
        <f t="shared" si="109"/>
        <v>180</v>
      </c>
      <c r="S538" s="4">
        <f t="shared" si="110"/>
        <v>97</v>
      </c>
      <c r="T538" s="4">
        <f t="shared" si="111"/>
        <v>55350.020304568527</v>
      </c>
      <c r="U538" s="4">
        <f t="shared" si="112"/>
        <v>25843.824817518249</v>
      </c>
      <c r="V538" s="4">
        <f t="shared" si="113"/>
        <v>79673</v>
      </c>
      <c r="W538" s="4">
        <f t="shared" si="114"/>
        <v>20</v>
      </c>
      <c r="X538" s="4">
        <f t="shared" si="115"/>
        <v>32949</v>
      </c>
      <c r="Y538" t="e" cm="1" vm="2">
        <f t="array" aca="1" ref="Y538" ca="1">HLOOKUP(E538+E538:E1537,F538,0)</f>
        <v>#VALUE!</v>
      </c>
      <c r="Z538" s="4">
        <f t="shared" si="116"/>
        <v>32949</v>
      </c>
    </row>
    <row r="539" spans="1:26" x14ac:dyDescent="0.3">
      <c r="A539" s="4">
        <v>1</v>
      </c>
      <c r="B539" t="s">
        <v>553</v>
      </c>
      <c r="C539">
        <v>41</v>
      </c>
      <c r="D539" t="s">
        <v>15</v>
      </c>
      <c r="E539" t="s">
        <v>22</v>
      </c>
      <c r="F539">
        <v>68898</v>
      </c>
      <c r="G539" s="2">
        <v>43820</v>
      </c>
      <c r="H539">
        <v>31903</v>
      </c>
      <c r="I539" t="s">
        <v>18</v>
      </c>
      <c r="J539">
        <v>46</v>
      </c>
      <c r="K539" t="str">
        <f t="shared" si="104"/>
        <v>Above 50,000</v>
      </c>
      <c r="L539" s="4" t="str" cm="1">
        <f t="array" ref="L539">_xlfn.IFS(J539&gt;=50,"Excellent",AND(J539&gt;=40,J539&lt;=49),"good",AND(J539&gt;=30,J539&lt;=39),"Average",J539&lt;30,"Poor")</f>
        <v>good</v>
      </c>
      <c r="M539" s="4" t="str">
        <f t="shared" si="105"/>
        <v>False</v>
      </c>
      <c r="N539" s="4" t="str">
        <f t="shared" si="106"/>
        <v>True</v>
      </c>
      <c r="O539" s="4" t="str">
        <f t="shared" si="107"/>
        <v>Not From Marketing Department</v>
      </c>
      <c r="P539" s="4">
        <f>SUMIF(E539:$E$1001,"Sales",$F:$F)</f>
        <v>4273197</v>
      </c>
      <c r="Q539" s="4">
        <f t="shared" si="108"/>
        <v>7532860</v>
      </c>
      <c r="R539" s="4">
        <f t="shared" si="109"/>
        <v>180</v>
      </c>
      <c r="S539" s="4">
        <f t="shared" si="110"/>
        <v>97</v>
      </c>
      <c r="T539" s="4">
        <f t="shared" si="111"/>
        <v>55350.020304568527</v>
      </c>
      <c r="U539" s="4">
        <f t="shared" si="112"/>
        <v>25843.824817518249</v>
      </c>
      <c r="V539" s="4">
        <f t="shared" si="113"/>
        <v>79673</v>
      </c>
      <c r="W539" s="4">
        <f t="shared" si="114"/>
        <v>20</v>
      </c>
      <c r="X539" s="4">
        <f t="shared" si="115"/>
        <v>68898</v>
      </c>
      <c r="Y539" t="e" cm="1" vm="2">
        <f t="array" aca="1" ref="Y539" ca="1">HLOOKUP(E539+E539:E1538,F539,0)</f>
        <v>#VALUE!</v>
      </c>
      <c r="Z539" s="4">
        <f t="shared" si="116"/>
        <v>68898</v>
      </c>
    </row>
    <row r="540" spans="1:26" x14ac:dyDescent="0.3">
      <c r="A540" s="4">
        <v>1</v>
      </c>
      <c r="B540" t="s">
        <v>554</v>
      </c>
      <c r="C540">
        <v>29</v>
      </c>
      <c r="D540" t="s">
        <v>11</v>
      </c>
      <c r="E540" t="s">
        <v>27</v>
      </c>
      <c r="F540">
        <v>37587</v>
      </c>
      <c r="G540" s="2">
        <v>43821</v>
      </c>
      <c r="H540">
        <v>12155</v>
      </c>
      <c r="I540" t="s">
        <v>20</v>
      </c>
      <c r="J540">
        <v>27</v>
      </c>
      <c r="K540" t="str">
        <f t="shared" si="104"/>
        <v>Below 50,000</v>
      </c>
      <c r="L540" s="4" t="str" cm="1">
        <f t="array" ref="L540">_xlfn.IFS(J540&gt;=50,"Excellent",AND(J540&gt;=40,J540&lt;=49),"good",AND(J540&gt;=30,J540&lt;=39),"Average",J540&lt;30,"Poor")</f>
        <v>Poor</v>
      </c>
      <c r="M540" s="4" t="str">
        <f t="shared" si="105"/>
        <v>False</v>
      </c>
      <c r="N540" s="4" t="str">
        <f t="shared" si="106"/>
        <v>True</v>
      </c>
      <c r="O540" s="4" t="str">
        <f t="shared" si="107"/>
        <v>Not From Marketing Department</v>
      </c>
      <c r="P540" s="4">
        <f>SUMIF(E540:$E$1001,"Sales",$F:$F)</f>
        <v>4420913</v>
      </c>
      <c r="Q540" s="4">
        <f t="shared" si="108"/>
        <v>7532860</v>
      </c>
      <c r="R540" s="4">
        <f t="shared" si="109"/>
        <v>180</v>
      </c>
      <c r="S540" s="4">
        <f t="shared" si="110"/>
        <v>97</v>
      </c>
      <c r="T540" s="4">
        <f t="shared" si="111"/>
        <v>55350.020304568527</v>
      </c>
      <c r="U540" s="4">
        <f t="shared" si="112"/>
        <v>25843.824817518249</v>
      </c>
      <c r="V540" s="4">
        <f t="shared" si="113"/>
        <v>79673</v>
      </c>
      <c r="W540" s="4">
        <f t="shared" si="114"/>
        <v>20</v>
      </c>
      <c r="X540" s="4">
        <f t="shared" si="115"/>
        <v>37587</v>
      </c>
      <c r="Y540" t="e" cm="1" vm="2">
        <f t="array" aca="1" ref="Y540" ca="1">HLOOKUP(E540+E540:E1539,F540,0)</f>
        <v>#VALUE!</v>
      </c>
      <c r="Z540" s="4">
        <f t="shared" si="116"/>
        <v>37587</v>
      </c>
    </row>
    <row r="541" spans="1:26" x14ac:dyDescent="0.3">
      <c r="A541" s="4">
        <v>1</v>
      </c>
      <c r="B541" t="s">
        <v>555</v>
      </c>
      <c r="C541">
        <v>25</v>
      </c>
      <c r="D541" t="s">
        <v>11</v>
      </c>
      <c r="E541" t="s">
        <v>22</v>
      </c>
      <c r="F541">
        <v>79451</v>
      </c>
      <c r="G541" s="2">
        <v>43822</v>
      </c>
      <c r="H541">
        <v>15057</v>
      </c>
      <c r="I541" t="s">
        <v>28</v>
      </c>
      <c r="J541">
        <v>29</v>
      </c>
      <c r="K541" t="str">
        <f t="shared" si="104"/>
        <v>Above 50,000</v>
      </c>
      <c r="L541" s="4" t="str" cm="1">
        <f t="array" ref="L541">_xlfn.IFS(J541&gt;=50,"Excellent",AND(J541&gt;=40,J541&lt;=49),"good",AND(J541&gt;=30,J541&lt;=39),"Average",J541&lt;30,"Poor")</f>
        <v>Poor</v>
      </c>
      <c r="M541" s="4" t="str">
        <f t="shared" si="105"/>
        <v>False</v>
      </c>
      <c r="N541" s="4" t="str">
        <f t="shared" si="106"/>
        <v>True</v>
      </c>
      <c r="O541" s="4" t="str">
        <f t="shared" si="107"/>
        <v>Not From Marketing Department</v>
      </c>
      <c r="P541" s="4">
        <f>SUMIF(E541:$E$1001,"Sales",$F:$F)</f>
        <v>4400990</v>
      </c>
      <c r="Q541" s="4">
        <f t="shared" si="108"/>
        <v>7532860</v>
      </c>
      <c r="R541" s="4">
        <f t="shared" si="109"/>
        <v>180</v>
      </c>
      <c r="S541" s="4">
        <f t="shared" si="110"/>
        <v>97</v>
      </c>
      <c r="T541" s="4">
        <f t="shared" si="111"/>
        <v>55350.020304568527</v>
      </c>
      <c r="U541" s="4">
        <f t="shared" si="112"/>
        <v>25843.824817518249</v>
      </c>
      <c r="V541" s="4">
        <f t="shared" si="113"/>
        <v>79673</v>
      </c>
      <c r="W541" s="4">
        <f t="shared" si="114"/>
        <v>20</v>
      </c>
      <c r="X541" s="4">
        <f t="shared" si="115"/>
        <v>79451</v>
      </c>
      <c r="Y541" t="e" cm="1" vm="2">
        <f t="array" aca="1" ref="Y541" ca="1">HLOOKUP(E541+E541:E1540,F541,0)</f>
        <v>#VALUE!</v>
      </c>
      <c r="Z541" s="4">
        <f t="shared" si="116"/>
        <v>79451</v>
      </c>
    </row>
    <row r="542" spans="1:26" x14ac:dyDescent="0.3">
      <c r="A542" s="4">
        <v>1</v>
      </c>
      <c r="B542" t="s">
        <v>556</v>
      </c>
      <c r="C542">
        <v>28</v>
      </c>
      <c r="D542" t="s">
        <v>11</v>
      </c>
      <c r="E542" t="s">
        <v>27</v>
      </c>
      <c r="F542">
        <v>54034</v>
      </c>
      <c r="G542" s="2">
        <v>43823</v>
      </c>
      <c r="H542">
        <v>20411</v>
      </c>
      <c r="I542" t="s">
        <v>20</v>
      </c>
      <c r="J542">
        <v>46</v>
      </c>
      <c r="K542" t="str">
        <f t="shared" si="104"/>
        <v>Above 50,000</v>
      </c>
      <c r="L542" s="4" t="str" cm="1">
        <f t="array" ref="L542">_xlfn.IFS(J542&gt;=50,"Excellent",AND(J542&gt;=40,J542&lt;=49),"good",AND(J542&gt;=30,J542&lt;=39),"Average",J542&lt;30,"Poor")</f>
        <v>good</v>
      </c>
      <c r="M542" s="4" t="str">
        <f t="shared" si="105"/>
        <v>False</v>
      </c>
      <c r="N542" s="4" t="str">
        <f t="shared" si="106"/>
        <v>True</v>
      </c>
      <c r="O542" s="4" t="str">
        <f t="shared" si="107"/>
        <v>Not From Marketing Department</v>
      </c>
      <c r="P542" s="4">
        <f>SUMIF(E542:$E$1001,"Sales",$F:$F)</f>
        <v>4435994</v>
      </c>
      <c r="Q542" s="4">
        <f t="shared" si="108"/>
        <v>7532860</v>
      </c>
      <c r="R542" s="4">
        <f t="shared" si="109"/>
        <v>180</v>
      </c>
      <c r="S542" s="4">
        <f t="shared" si="110"/>
        <v>97</v>
      </c>
      <c r="T542" s="4">
        <f t="shared" si="111"/>
        <v>55350.020304568527</v>
      </c>
      <c r="U542" s="4">
        <f t="shared" si="112"/>
        <v>25843.824817518249</v>
      </c>
      <c r="V542" s="4">
        <f t="shared" si="113"/>
        <v>79673</v>
      </c>
      <c r="W542" s="4">
        <f t="shared" si="114"/>
        <v>20</v>
      </c>
      <c r="X542" s="4">
        <f t="shared" si="115"/>
        <v>54034</v>
      </c>
      <c r="Y542" t="e" cm="1" vm="2">
        <f t="array" aca="1" ref="Y542" ca="1">HLOOKUP(E542+E542:E1541,F542,0)</f>
        <v>#VALUE!</v>
      </c>
      <c r="Z542" s="4">
        <f t="shared" si="116"/>
        <v>54034</v>
      </c>
    </row>
    <row r="543" spans="1:26" x14ac:dyDescent="0.3">
      <c r="A543" s="4">
        <v>1</v>
      </c>
      <c r="B543" t="s">
        <v>557</v>
      </c>
      <c r="C543">
        <v>31</v>
      </c>
      <c r="D543" t="s">
        <v>11</v>
      </c>
      <c r="E543" t="s">
        <v>7</v>
      </c>
      <c r="F543">
        <v>46521</v>
      </c>
      <c r="G543" s="2">
        <v>43824</v>
      </c>
      <c r="H543">
        <v>33506</v>
      </c>
      <c r="I543" t="s">
        <v>18</v>
      </c>
      <c r="J543">
        <v>28</v>
      </c>
      <c r="K543" t="str">
        <f t="shared" si="104"/>
        <v>Below 50,000</v>
      </c>
      <c r="L543" s="4" t="str" cm="1">
        <f t="array" ref="L543">_xlfn.IFS(J543&gt;=50,"Excellent",AND(J543&gt;=40,J543&lt;=49),"good",AND(J543&gt;=30,J543&lt;=39),"Average",J543&lt;30,"Poor")</f>
        <v>Poor</v>
      </c>
      <c r="M543" s="4" t="str">
        <f t="shared" si="105"/>
        <v>False</v>
      </c>
      <c r="N543" s="4" t="str">
        <f t="shared" si="106"/>
        <v>False</v>
      </c>
      <c r="O543" s="4" t="str">
        <f t="shared" si="107"/>
        <v>Not From Marketing Department</v>
      </c>
      <c r="P543" s="4">
        <f>SUMIF(E543:$E$1001,"Sales",$F:$F)</f>
        <v>4533533</v>
      </c>
      <c r="Q543" s="4">
        <f t="shared" si="108"/>
        <v>7532860</v>
      </c>
      <c r="R543" s="4">
        <f t="shared" si="109"/>
        <v>180</v>
      </c>
      <c r="S543" s="4">
        <f t="shared" si="110"/>
        <v>97</v>
      </c>
      <c r="T543" s="4">
        <f t="shared" si="111"/>
        <v>55350.020304568527</v>
      </c>
      <c r="U543" s="4">
        <f t="shared" si="112"/>
        <v>25843.824817518249</v>
      </c>
      <c r="V543" s="4">
        <f t="shared" si="113"/>
        <v>79673</v>
      </c>
      <c r="W543" s="4">
        <f t="shared" si="114"/>
        <v>20</v>
      </c>
      <c r="X543" s="4">
        <f t="shared" si="115"/>
        <v>46521</v>
      </c>
      <c r="Y543" t="e" cm="1" vm="2">
        <f t="array" aca="1" ref="Y543" ca="1">HLOOKUP(E543+E543:E1542,F543,0)</f>
        <v>#VALUE!</v>
      </c>
      <c r="Z543" s="4">
        <f t="shared" si="116"/>
        <v>46521</v>
      </c>
    </row>
    <row r="544" spans="1:26" x14ac:dyDescent="0.3">
      <c r="A544" s="4">
        <v>1</v>
      </c>
      <c r="B544" t="s">
        <v>558</v>
      </c>
      <c r="C544">
        <v>23</v>
      </c>
      <c r="D544" t="s">
        <v>11</v>
      </c>
      <c r="E544" t="s">
        <v>27</v>
      </c>
      <c r="F544">
        <v>53862</v>
      </c>
      <c r="G544" s="2">
        <v>43825</v>
      </c>
      <c r="H544">
        <v>14424</v>
      </c>
      <c r="I544" t="s">
        <v>20</v>
      </c>
      <c r="J544">
        <v>30</v>
      </c>
      <c r="K544" t="str">
        <f t="shared" si="104"/>
        <v>Above 50,000</v>
      </c>
      <c r="L544" s="4" t="str" cm="1">
        <f t="array" ref="L544">_xlfn.IFS(J544&gt;=50,"Excellent",AND(J544&gt;=40,J544&lt;=49),"good",AND(J544&gt;=30,J544&lt;=39),"Average",J544&lt;30,"Poor")</f>
        <v>Average</v>
      </c>
      <c r="M544" s="4" t="str">
        <f t="shared" si="105"/>
        <v>False</v>
      </c>
      <c r="N544" s="4" t="str">
        <f t="shared" si="106"/>
        <v>True</v>
      </c>
      <c r="O544" s="4" t="str">
        <f t="shared" si="107"/>
        <v>Not From Marketing Department</v>
      </c>
      <c r="P544" s="4">
        <f>SUMIF(E544:$E$1001,"Sales",$F:$F)</f>
        <v>4212384</v>
      </c>
      <c r="Q544" s="4">
        <f t="shared" si="108"/>
        <v>7532860</v>
      </c>
      <c r="R544" s="4">
        <f t="shared" si="109"/>
        <v>180</v>
      </c>
      <c r="S544" s="4">
        <f t="shared" si="110"/>
        <v>97</v>
      </c>
      <c r="T544" s="4">
        <f t="shared" si="111"/>
        <v>55350.020304568527</v>
      </c>
      <c r="U544" s="4">
        <f t="shared" si="112"/>
        <v>25843.824817518249</v>
      </c>
      <c r="V544" s="4">
        <f t="shared" si="113"/>
        <v>79673</v>
      </c>
      <c r="W544" s="4">
        <f t="shared" si="114"/>
        <v>20</v>
      </c>
      <c r="X544" s="4">
        <f t="shared" si="115"/>
        <v>53862</v>
      </c>
      <c r="Y544" t="e" cm="1" vm="2">
        <f t="array" aca="1" ref="Y544" ca="1">HLOOKUP(E544+E544:E1543,F544,0)</f>
        <v>#VALUE!</v>
      </c>
      <c r="Z544" s="4">
        <f t="shared" si="116"/>
        <v>53862</v>
      </c>
    </row>
    <row r="545" spans="1:26" x14ac:dyDescent="0.3">
      <c r="A545" s="4">
        <v>1</v>
      </c>
      <c r="B545" t="s">
        <v>559</v>
      </c>
      <c r="C545">
        <v>36</v>
      </c>
      <c r="D545" t="s">
        <v>15</v>
      </c>
      <c r="E545" t="s">
        <v>7</v>
      </c>
      <c r="F545">
        <v>75897</v>
      </c>
      <c r="G545" s="2">
        <v>43826</v>
      </c>
      <c r="H545">
        <v>19033</v>
      </c>
      <c r="I545" t="s">
        <v>18</v>
      </c>
      <c r="J545">
        <v>58</v>
      </c>
      <c r="K545" t="str">
        <f t="shared" si="104"/>
        <v>Above 50,000</v>
      </c>
      <c r="L545" s="4" t="str" cm="1">
        <f t="array" ref="L545">_xlfn.IFS(J545&gt;=50,"Excellent",AND(J545&gt;=40,J545&lt;=49),"good",AND(J545&gt;=30,J545&lt;=39),"Average",J545&lt;30,"Poor")</f>
        <v>Excellent</v>
      </c>
      <c r="M545" s="4" t="str">
        <f t="shared" si="105"/>
        <v>False</v>
      </c>
      <c r="N545" s="4" t="str">
        <f t="shared" si="106"/>
        <v>True</v>
      </c>
      <c r="O545" s="4" t="str">
        <f t="shared" si="107"/>
        <v>Not From Marketing Department</v>
      </c>
      <c r="P545" s="4">
        <f>SUMIF(E545:$E$1001,"Sales",$F:$F)</f>
        <v>4386514</v>
      </c>
      <c r="Q545" s="4">
        <f t="shared" si="108"/>
        <v>7532860</v>
      </c>
      <c r="R545" s="4">
        <f t="shared" si="109"/>
        <v>180</v>
      </c>
      <c r="S545" s="4">
        <f t="shared" si="110"/>
        <v>97</v>
      </c>
      <c r="T545" s="4">
        <f t="shared" si="111"/>
        <v>55350.020304568527</v>
      </c>
      <c r="U545" s="4">
        <f t="shared" si="112"/>
        <v>25843.824817518249</v>
      </c>
      <c r="V545" s="4">
        <f t="shared" si="113"/>
        <v>79673</v>
      </c>
      <c r="W545" s="4">
        <f t="shared" si="114"/>
        <v>20</v>
      </c>
      <c r="X545" s="4">
        <f t="shared" si="115"/>
        <v>75897</v>
      </c>
      <c r="Y545" t="e" cm="1" vm="2">
        <f t="array" aca="1" ref="Y545" ca="1">HLOOKUP(E545+E545:E1544,F545,0)</f>
        <v>#VALUE!</v>
      </c>
      <c r="Z545" s="4">
        <f t="shared" si="116"/>
        <v>75897</v>
      </c>
    </row>
    <row r="546" spans="1:26" x14ac:dyDescent="0.3">
      <c r="A546" s="4">
        <v>1</v>
      </c>
      <c r="B546" t="s">
        <v>560</v>
      </c>
      <c r="C546">
        <v>59</v>
      </c>
      <c r="D546" t="s">
        <v>15</v>
      </c>
      <c r="E546" t="s">
        <v>16</v>
      </c>
      <c r="F546">
        <v>75210</v>
      </c>
      <c r="G546" s="2">
        <v>43827</v>
      </c>
      <c r="H546">
        <v>23706</v>
      </c>
      <c r="I546" t="s">
        <v>13</v>
      </c>
      <c r="J546">
        <v>58</v>
      </c>
      <c r="K546" t="str">
        <f t="shared" si="104"/>
        <v>Above 50,000</v>
      </c>
      <c r="L546" s="4" t="str" cm="1">
        <f t="array" ref="L546">_xlfn.IFS(J546&gt;=50,"Excellent",AND(J546&gt;=40,J546&lt;=49),"good",AND(J546&gt;=30,J546&lt;=39),"Average",J546&lt;30,"Poor")</f>
        <v>Excellent</v>
      </c>
      <c r="M546" s="4" t="str">
        <f t="shared" si="105"/>
        <v>True</v>
      </c>
      <c r="N546" s="4" t="str">
        <f t="shared" si="106"/>
        <v>True</v>
      </c>
      <c r="O546" s="4" t="str">
        <f t="shared" si="107"/>
        <v>Not From Marketing Department</v>
      </c>
      <c r="P546" s="4">
        <f>SUMIF(E546:$E$1001,"Sales",$F:$F)</f>
        <v>4297257</v>
      </c>
      <c r="Q546" s="4">
        <f t="shared" si="108"/>
        <v>7532860</v>
      </c>
      <c r="R546" s="4">
        <f t="shared" si="109"/>
        <v>180</v>
      </c>
      <c r="S546" s="4">
        <f t="shared" si="110"/>
        <v>97</v>
      </c>
      <c r="T546" s="4">
        <f t="shared" si="111"/>
        <v>55350.020304568527</v>
      </c>
      <c r="U546" s="4">
        <f t="shared" si="112"/>
        <v>25843.824817518249</v>
      </c>
      <c r="V546" s="4">
        <f t="shared" si="113"/>
        <v>79673</v>
      </c>
      <c r="W546" s="4">
        <f t="shared" si="114"/>
        <v>20</v>
      </c>
      <c r="X546" s="4">
        <f t="shared" si="115"/>
        <v>75210</v>
      </c>
      <c r="Y546" t="e" cm="1" vm="2">
        <f t="array" aca="1" ref="Y546" ca="1">HLOOKUP(E546+E546:E1545,F546,0)</f>
        <v>#VALUE!</v>
      </c>
      <c r="Z546" s="4">
        <f t="shared" si="116"/>
        <v>75210</v>
      </c>
    </row>
    <row r="547" spans="1:26" x14ac:dyDescent="0.3">
      <c r="A547" s="4">
        <v>1</v>
      </c>
      <c r="B547" t="s">
        <v>561</v>
      </c>
      <c r="C547">
        <v>58</v>
      </c>
      <c r="D547" t="s">
        <v>15</v>
      </c>
      <c r="E547" t="s">
        <v>27</v>
      </c>
      <c r="F547">
        <v>33275</v>
      </c>
      <c r="G547" s="2">
        <v>43828</v>
      </c>
      <c r="H547">
        <v>36636</v>
      </c>
      <c r="I547" t="s">
        <v>28</v>
      </c>
      <c r="J547">
        <v>52</v>
      </c>
      <c r="K547" t="str">
        <f t="shared" si="104"/>
        <v>Below 50,000</v>
      </c>
      <c r="L547" s="4" t="str" cm="1">
        <f t="array" ref="L547">_xlfn.IFS(J547&gt;=50,"Excellent",AND(J547&gt;=40,J547&lt;=49),"good",AND(J547&gt;=30,J547&lt;=39),"Average",J547&lt;30,"Poor")</f>
        <v>Excellent</v>
      </c>
      <c r="M547" s="4" t="str">
        <f t="shared" si="105"/>
        <v>False</v>
      </c>
      <c r="N547" s="4" t="str">
        <f t="shared" si="106"/>
        <v>True</v>
      </c>
      <c r="O547" s="4" t="str">
        <f t="shared" si="107"/>
        <v>Not From Marketing Department</v>
      </c>
      <c r="P547" s="4">
        <f>SUMIF(E547:$E$1001,"Sales",$F:$F)</f>
        <v>4365843</v>
      </c>
      <c r="Q547" s="4">
        <f t="shared" si="108"/>
        <v>7532860</v>
      </c>
      <c r="R547" s="4">
        <f t="shared" si="109"/>
        <v>180</v>
      </c>
      <c r="S547" s="4">
        <f t="shared" si="110"/>
        <v>97</v>
      </c>
      <c r="T547" s="4">
        <f t="shared" si="111"/>
        <v>55350.020304568527</v>
      </c>
      <c r="U547" s="4">
        <f t="shared" si="112"/>
        <v>25843.824817518249</v>
      </c>
      <c r="V547" s="4">
        <f t="shared" si="113"/>
        <v>79673</v>
      </c>
      <c r="W547" s="4">
        <f t="shared" si="114"/>
        <v>20</v>
      </c>
      <c r="X547" s="4">
        <f t="shared" si="115"/>
        <v>33275</v>
      </c>
      <c r="Y547" t="e" cm="1" vm="2">
        <f t="array" aca="1" ref="Y547" ca="1">HLOOKUP(E547+E547:E1546,F547,0)</f>
        <v>#VALUE!</v>
      </c>
      <c r="Z547" s="4">
        <f t="shared" si="116"/>
        <v>33275</v>
      </c>
    </row>
    <row r="548" spans="1:26" x14ac:dyDescent="0.3">
      <c r="A548" s="4">
        <v>1</v>
      </c>
      <c r="B548" t="s">
        <v>562</v>
      </c>
      <c r="C548">
        <v>32</v>
      </c>
      <c r="D548" t="s">
        <v>15</v>
      </c>
      <c r="E548" t="s">
        <v>7</v>
      </c>
      <c r="F548">
        <v>64792</v>
      </c>
      <c r="G548" s="2">
        <v>43829</v>
      </c>
      <c r="H548">
        <v>30430</v>
      </c>
      <c r="I548" t="s">
        <v>20</v>
      </c>
      <c r="J548">
        <v>45</v>
      </c>
      <c r="K548" t="str">
        <f t="shared" si="104"/>
        <v>Above 50,000</v>
      </c>
      <c r="L548" s="4" t="str" cm="1">
        <f t="array" ref="L548">_xlfn.IFS(J548&gt;=50,"Excellent",AND(J548&gt;=40,J548&lt;=49),"good",AND(J548&gt;=30,J548&lt;=39),"Average",J548&lt;30,"Poor")</f>
        <v>good</v>
      </c>
      <c r="M548" s="4" t="str">
        <f t="shared" si="105"/>
        <v>False</v>
      </c>
      <c r="N548" s="4" t="str">
        <f t="shared" si="106"/>
        <v>True</v>
      </c>
      <c r="O548" s="4" t="str">
        <f t="shared" si="107"/>
        <v>Not From Marketing Department</v>
      </c>
      <c r="P548" s="4">
        <f>SUMIF(E548:$E$1001,"Sales",$F:$F)</f>
        <v>4402095</v>
      </c>
      <c r="Q548" s="4">
        <f t="shared" si="108"/>
        <v>7532860</v>
      </c>
      <c r="R548" s="4">
        <f t="shared" si="109"/>
        <v>180</v>
      </c>
      <c r="S548" s="4">
        <f t="shared" si="110"/>
        <v>97</v>
      </c>
      <c r="T548" s="4">
        <f t="shared" si="111"/>
        <v>55350.020304568527</v>
      </c>
      <c r="U548" s="4">
        <f t="shared" si="112"/>
        <v>25843.824817518249</v>
      </c>
      <c r="V548" s="4">
        <f t="shared" si="113"/>
        <v>79673</v>
      </c>
      <c r="W548" s="4">
        <f t="shared" si="114"/>
        <v>20</v>
      </c>
      <c r="X548" s="4">
        <f t="shared" si="115"/>
        <v>64792</v>
      </c>
      <c r="Y548" t="e" cm="1" vm="2">
        <f t="array" aca="1" ref="Y548" ca="1">HLOOKUP(E548+E548:E1547,F548,0)</f>
        <v>#VALUE!</v>
      </c>
      <c r="Z548" s="4">
        <f t="shared" si="116"/>
        <v>64792</v>
      </c>
    </row>
    <row r="549" spans="1:26" x14ac:dyDescent="0.3">
      <c r="A549" s="4">
        <v>1</v>
      </c>
      <c r="B549" t="s">
        <v>563</v>
      </c>
      <c r="C549">
        <v>29</v>
      </c>
      <c r="D549" t="s">
        <v>11</v>
      </c>
      <c r="E549" t="s">
        <v>16</v>
      </c>
      <c r="F549">
        <v>31260</v>
      </c>
      <c r="G549" s="2">
        <v>43830</v>
      </c>
      <c r="H549">
        <v>32450</v>
      </c>
      <c r="I549" t="s">
        <v>18</v>
      </c>
      <c r="J549">
        <v>27</v>
      </c>
      <c r="K549" t="str">
        <f t="shared" si="104"/>
        <v>Below 50,000</v>
      </c>
      <c r="L549" s="4" t="str" cm="1">
        <f t="array" ref="L549">_xlfn.IFS(J549&gt;=50,"Excellent",AND(J549&gt;=40,J549&lt;=49),"good",AND(J549&gt;=30,J549&lt;=39),"Average",J549&lt;30,"Poor")</f>
        <v>Poor</v>
      </c>
      <c r="M549" s="4" t="str">
        <f t="shared" si="105"/>
        <v>False</v>
      </c>
      <c r="N549" s="4" t="str">
        <f t="shared" si="106"/>
        <v>False</v>
      </c>
      <c r="O549" s="4" t="str">
        <f t="shared" si="107"/>
        <v>Not From Marketing Department</v>
      </c>
      <c r="P549" s="4">
        <f>SUMIF(E549:$E$1001,"Sales",$F:$F)</f>
        <v>4076944</v>
      </c>
      <c r="Q549" s="4">
        <f t="shared" si="108"/>
        <v>7532860</v>
      </c>
      <c r="R549" s="4">
        <f t="shared" si="109"/>
        <v>180</v>
      </c>
      <c r="S549" s="4">
        <f t="shared" si="110"/>
        <v>97</v>
      </c>
      <c r="T549" s="4">
        <f t="shared" si="111"/>
        <v>55350.020304568527</v>
      </c>
      <c r="U549" s="4">
        <f t="shared" si="112"/>
        <v>25843.824817518249</v>
      </c>
      <c r="V549" s="4">
        <f t="shared" si="113"/>
        <v>79673</v>
      </c>
      <c r="W549" s="4">
        <f t="shared" si="114"/>
        <v>20</v>
      </c>
      <c r="X549" s="4">
        <f t="shared" si="115"/>
        <v>31260</v>
      </c>
      <c r="Y549" t="e" cm="1" vm="2">
        <f t="array" aca="1" ref="Y549" ca="1">HLOOKUP(E549+E549:E1548,F549,0)</f>
        <v>#VALUE!</v>
      </c>
      <c r="Z549" s="4">
        <f t="shared" si="116"/>
        <v>31260</v>
      </c>
    </row>
    <row r="550" spans="1:26" x14ac:dyDescent="0.3">
      <c r="A550" s="4">
        <v>1</v>
      </c>
      <c r="B550" t="s">
        <v>564</v>
      </c>
      <c r="C550">
        <v>51</v>
      </c>
      <c r="D550" t="s">
        <v>15</v>
      </c>
      <c r="E550" t="s">
        <v>27</v>
      </c>
      <c r="F550">
        <v>61587</v>
      </c>
      <c r="G550" s="2">
        <v>43831</v>
      </c>
      <c r="H550">
        <v>28008</v>
      </c>
      <c r="I550" t="s">
        <v>18</v>
      </c>
      <c r="J550">
        <v>45</v>
      </c>
      <c r="K550" t="str">
        <f t="shared" si="104"/>
        <v>Above 50,000</v>
      </c>
      <c r="L550" s="4" t="str" cm="1">
        <f t="array" ref="L550">_xlfn.IFS(J550&gt;=50,"Excellent",AND(J550&gt;=40,J550&lt;=49),"good",AND(J550&gt;=30,J550&lt;=39),"Average",J550&lt;30,"Poor")</f>
        <v>good</v>
      </c>
      <c r="M550" s="4" t="str">
        <f t="shared" si="105"/>
        <v>False</v>
      </c>
      <c r="N550" s="4" t="str">
        <f t="shared" si="106"/>
        <v>True</v>
      </c>
      <c r="O550" s="4" t="str">
        <f t="shared" si="107"/>
        <v>Not From Marketing Department</v>
      </c>
      <c r="P550" s="4">
        <f>SUMIF(E550:$E$1001,"Sales",$F:$F)</f>
        <v>4128721</v>
      </c>
      <c r="Q550" s="4">
        <f t="shared" si="108"/>
        <v>7532860</v>
      </c>
      <c r="R550" s="4">
        <f t="shared" si="109"/>
        <v>180</v>
      </c>
      <c r="S550" s="4">
        <f t="shared" si="110"/>
        <v>97</v>
      </c>
      <c r="T550" s="4">
        <f t="shared" si="111"/>
        <v>55350.020304568527</v>
      </c>
      <c r="U550" s="4">
        <f t="shared" si="112"/>
        <v>25843.824817518249</v>
      </c>
      <c r="V550" s="4">
        <f t="shared" si="113"/>
        <v>79673</v>
      </c>
      <c r="W550" s="4">
        <f t="shared" si="114"/>
        <v>20</v>
      </c>
      <c r="X550" s="4">
        <f t="shared" si="115"/>
        <v>61587</v>
      </c>
      <c r="Y550" t="e" cm="1" vm="2">
        <f t="array" aca="1" ref="Y550" ca="1">HLOOKUP(E550+E550:E1549,F550,0)</f>
        <v>#VALUE!</v>
      </c>
      <c r="Z550" s="4">
        <f t="shared" si="116"/>
        <v>61587</v>
      </c>
    </row>
    <row r="551" spans="1:26" x14ac:dyDescent="0.3">
      <c r="A551" s="4">
        <v>1</v>
      </c>
      <c r="B551" t="s">
        <v>565</v>
      </c>
      <c r="C551">
        <v>55</v>
      </c>
      <c r="D551" t="s">
        <v>11</v>
      </c>
      <c r="E551" t="s">
        <v>12</v>
      </c>
      <c r="F551">
        <v>52811</v>
      </c>
      <c r="G551" s="2">
        <v>43832</v>
      </c>
      <c r="H551">
        <v>29741</v>
      </c>
      <c r="I551" t="s">
        <v>28</v>
      </c>
      <c r="J551">
        <v>33</v>
      </c>
      <c r="K551" t="str">
        <f t="shared" si="104"/>
        <v>Above 50,000</v>
      </c>
      <c r="L551" s="4" t="str" cm="1">
        <f t="array" ref="L551">_xlfn.IFS(J551&gt;=50,"Excellent",AND(J551&gt;=40,J551&lt;=49),"good",AND(J551&gt;=30,J551&lt;=39),"Average",J551&lt;30,"Poor")</f>
        <v>Average</v>
      </c>
      <c r="M551" s="4" t="str">
        <f t="shared" si="105"/>
        <v>False</v>
      </c>
      <c r="N551" s="4" t="str">
        <f t="shared" si="106"/>
        <v>False</v>
      </c>
      <c r="O551" s="4" t="str">
        <f t="shared" si="107"/>
        <v xml:space="preserve"> from Marketing Department</v>
      </c>
      <c r="P551" s="4">
        <f>SUMIF(E551:$E$1001,"Sales",$F:$F)</f>
        <v>4240842</v>
      </c>
      <c r="Q551" s="4">
        <f t="shared" si="108"/>
        <v>7532860</v>
      </c>
      <c r="R551" s="4">
        <f t="shared" si="109"/>
        <v>180</v>
      </c>
      <c r="S551" s="4">
        <f t="shared" si="110"/>
        <v>97</v>
      </c>
      <c r="T551" s="4">
        <f t="shared" si="111"/>
        <v>55350.020304568527</v>
      </c>
      <c r="U551" s="4">
        <f t="shared" si="112"/>
        <v>25843.824817518249</v>
      </c>
      <c r="V551" s="4">
        <f t="shared" si="113"/>
        <v>79673</v>
      </c>
      <c r="W551" s="4">
        <f t="shared" si="114"/>
        <v>20</v>
      </c>
      <c r="X551" s="4">
        <f t="shared" si="115"/>
        <v>52811</v>
      </c>
      <c r="Y551" t="e" cm="1" vm="2">
        <f t="array" aca="1" ref="Y551" ca="1">HLOOKUP(E551+E551:E1550,F551,0)</f>
        <v>#VALUE!</v>
      </c>
      <c r="Z551" s="4">
        <f t="shared" si="116"/>
        <v>52811</v>
      </c>
    </row>
    <row r="552" spans="1:26" x14ac:dyDescent="0.3">
      <c r="A552" s="4">
        <v>1</v>
      </c>
      <c r="B552" t="s">
        <v>566</v>
      </c>
      <c r="C552">
        <v>20</v>
      </c>
      <c r="D552" t="s">
        <v>11</v>
      </c>
      <c r="E552" t="s">
        <v>22</v>
      </c>
      <c r="F552">
        <v>46256</v>
      </c>
      <c r="G552" s="2">
        <v>43833</v>
      </c>
      <c r="H552">
        <v>21329</v>
      </c>
      <c r="I552" t="s">
        <v>18</v>
      </c>
      <c r="J552">
        <v>42</v>
      </c>
      <c r="K552" t="str">
        <f t="shared" si="104"/>
        <v>Below 50,000</v>
      </c>
      <c r="L552" s="4" t="str" cm="1">
        <f t="array" ref="L552">_xlfn.IFS(J552&gt;=50,"Excellent",AND(J552&gt;=40,J552&lt;=49),"good",AND(J552&gt;=30,J552&lt;=39),"Average",J552&lt;30,"Poor")</f>
        <v>good</v>
      </c>
      <c r="M552" s="4" t="str">
        <f t="shared" si="105"/>
        <v>False</v>
      </c>
      <c r="N552" s="4" t="str">
        <f t="shared" si="106"/>
        <v>False</v>
      </c>
      <c r="O552" s="4" t="str">
        <f t="shared" si="107"/>
        <v>Not From Marketing Department</v>
      </c>
      <c r="P552" s="4">
        <f>SUMIF(E552:$E$1001,"Sales",$F:$F)</f>
        <v>4387454</v>
      </c>
      <c r="Q552" s="4">
        <f t="shared" si="108"/>
        <v>7532860</v>
      </c>
      <c r="R552" s="4">
        <f t="shared" si="109"/>
        <v>180</v>
      </c>
      <c r="S552" s="4">
        <f t="shared" si="110"/>
        <v>97</v>
      </c>
      <c r="T552" s="4">
        <f t="shared" si="111"/>
        <v>55350.020304568527</v>
      </c>
      <c r="U552" s="4">
        <f t="shared" si="112"/>
        <v>25843.824817518249</v>
      </c>
      <c r="V552" s="4">
        <f t="shared" si="113"/>
        <v>79673</v>
      </c>
      <c r="W552" s="4">
        <f t="shared" si="114"/>
        <v>20</v>
      </c>
      <c r="X552" s="4">
        <f t="shared" si="115"/>
        <v>46256</v>
      </c>
      <c r="Y552" t="e" cm="1" vm="2">
        <f t="array" aca="1" ref="Y552" ca="1">HLOOKUP(E552+E552:E1551,F552,0)</f>
        <v>#VALUE!</v>
      </c>
      <c r="Z552" s="4">
        <f t="shared" si="116"/>
        <v>46256</v>
      </c>
    </row>
    <row r="553" spans="1:26" x14ac:dyDescent="0.3">
      <c r="A553" s="4">
        <v>1</v>
      </c>
      <c r="B553" t="s">
        <v>567</v>
      </c>
      <c r="C553">
        <v>42</v>
      </c>
      <c r="D553" t="s">
        <v>11</v>
      </c>
      <c r="E553" t="s">
        <v>27</v>
      </c>
      <c r="F553">
        <v>36934</v>
      </c>
      <c r="G553" s="2">
        <v>43834</v>
      </c>
      <c r="H553">
        <v>34095</v>
      </c>
      <c r="I553" t="s">
        <v>20</v>
      </c>
      <c r="J553">
        <v>38</v>
      </c>
      <c r="K553" t="str">
        <f t="shared" si="104"/>
        <v>Below 50,000</v>
      </c>
      <c r="L553" s="4" t="str" cm="1">
        <f t="array" ref="L553">_xlfn.IFS(J553&gt;=50,"Excellent",AND(J553&gt;=40,J553&lt;=49),"good",AND(J553&gt;=30,J553&lt;=39),"Average",J553&lt;30,"Poor")</f>
        <v>Average</v>
      </c>
      <c r="M553" s="4" t="str">
        <f t="shared" si="105"/>
        <v>False</v>
      </c>
      <c r="N553" s="4" t="str">
        <f t="shared" si="106"/>
        <v>True</v>
      </c>
      <c r="O553" s="4" t="str">
        <f t="shared" si="107"/>
        <v>Not From Marketing Department</v>
      </c>
      <c r="P553" s="4">
        <f>SUMIF(E553:$E$1001,"Sales",$F:$F)</f>
        <v>4301159</v>
      </c>
      <c r="Q553" s="4">
        <f t="shared" si="108"/>
        <v>7532860</v>
      </c>
      <c r="R553" s="4">
        <f t="shared" si="109"/>
        <v>180</v>
      </c>
      <c r="S553" s="4">
        <f t="shared" si="110"/>
        <v>97</v>
      </c>
      <c r="T553" s="4">
        <f t="shared" si="111"/>
        <v>55350.020304568527</v>
      </c>
      <c r="U553" s="4">
        <f t="shared" si="112"/>
        <v>25843.824817518249</v>
      </c>
      <c r="V553" s="4">
        <f t="shared" si="113"/>
        <v>79673</v>
      </c>
      <c r="W553" s="4">
        <f t="shared" si="114"/>
        <v>20</v>
      </c>
      <c r="X553" s="4">
        <f t="shared" si="115"/>
        <v>36934</v>
      </c>
      <c r="Y553" t="e" cm="1" vm="2">
        <f t="array" aca="1" ref="Y553" ca="1">HLOOKUP(E553+E553:E1552,F553,0)</f>
        <v>#VALUE!</v>
      </c>
      <c r="Z553" s="4">
        <f t="shared" si="116"/>
        <v>36934</v>
      </c>
    </row>
    <row r="554" spans="1:26" x14ac:dyDescent="0.3">
      <c r="A554" s="4">
        <v>1</v>
      </c>
      <c r="B554" t="s">
        <v>568</v>
      </c>
      <c r="C554">
        <v>24</v>
      </c>
      <c r="D554" t="s">
        <v>11</v>
      </c>
      <c r="E554" t="s">
        <v>22</v>
      </c>
      <c r="F554">
        <v>34284</v>
      </c>
      <c r="G554" s="2">
        <v>43835</v>
      </c>
      <c r="H554">
        <v>11404</v>
      </c>
      <c r="I554" t="s">
        <v>20</v>
      </c>
      <c r="J554">
        <v>37</v>
      </c>
      <c r="K554" t="str">
        <f t="shared" si="104"/>
        <v>Below 50,000</v>
      </c>
      <c r="L554" s="4" t="str" cm="1">
        <f t="array" ref="L554">_xlfn.IFS(J554&gt;=50,"Excellent",AND(J554&gt;=40,J554&lt;=49),"good",AND(J554&gt;=30,J554&lt;=39),"Average",J554&lt;30,"Poor")</f>
        <v>Average</v>
      </c>
      <c r="M554" s="4" t="str">
        <f t="shared" si="105"/>
        <v>False</v>
      </c>
      <c r="N554" s="4" t="str">
        <f t="shared" si="106"/>
        <v>False</v>
      </c>
      <c r="O554" s="4" t="str">
        <f t="shared" si="107"/>
        <v>Not From Marketing Department</v>
      </c>
      <c r="P554" s="4">
        <f>SUMIF(E554:$E$1001,"Sales",$F:$F)</f>
        <v>4093564</v>
      </c>
      <c r="Q554" s="4">
        <f t="shared" si="108"/>
        <v>7532860</v>
      </c>
      <c r="R554" s="4">
        <f t="shared" si="109"/>
        <v>180</v>
      </c>
      <c r="S554" s="4">
        <f t="shared" si="110"/>
        <v>97</v>
      </c>
      <c r="T554" s="4">
        <f t="shared" si="111"/>
        <v>55350.020304568527</v>
      </c>
      <c r="U554" s="4">
        <f t="shared" si="112"/>
        <v>25843.824817518249</v>
      </c>
      <c r="V554" s="4">
        <f t="shared" si="113"/>
        <v>79673</v>
      </c>
      <c r="W554" s="4">
        <f t="shared" si="114"/>
        <v>20</v>
      </c>
      <c r="X554" s="4">
        <f t="shared" si="115"/>
        <v>34284</v>
      </c>
      <c r="Y554" t="e" cm="1" vm="2">
        <f t="array" aca="1" ref="Y554" ca="1">HLOOKUP(E554+E554:E1553,F554,0)</f>
        <v>#VALUE!</v>
      </c>
      <c r="Z554" s="4">
        <f t="shared" si="116"/>
        <v>34284</v>
      </c>
    </row>
    <row r="555" spans="1:26" x14ac:dyDescent="0.3">
      <c r="A555" s="4">
        <v>1</v>
      </c>
      <c r="B555" t="s">
        <v>569</v>
      </c>
      <c r="C555">
        <v>28</v>
      </c>
      <c r="D555" t="s">
        <v>11</v>
      </c>
      <c r="E555" t="s">
        <v>22</v>
      </c>
      <c r="F555">
        <v>35117</v>
      </c>
      <c r="G555" s="2">
        <v>43836</v>
      </c>
      <c r="H555">
        <v>35134</v>
      </c>
      <c r="I555" t="s">
        <v>13</v>
      </c>
      <c r="J555">
        <v>21</v>
      </c>
      <c r="K555" t="str">
        <f t="shared" si="104"/>
        <v>Below 50,000</v>
      </c>
      <c r="L555" s="4" t="str" cm="1">
        <f t="array" ref="L555">_xlfn.IFS(J555&gt;=50,"Excellent",AND(J555&gt;=40,J555&lt;=49),"good",AND(J555&gt;=30,J555&lt;=39),"Average",J555&lt;30,"Poor")</f>
        <v>Poor</v>
      </c>
      <c r="M555" s="4" t="str">
        <f t="shared" si="105"/>
        <v>True</v>
      </c>
      <c r="N555" s="4" t="str">
        <f t="shared" si="106"/>
        <v>False</v>
      </c>
      <c r="O555" s="4" t="str">
        <f t="shared" si="107"/>
        <v>Not From Marketing Department</v>
      </c>
      <c r="P555" s="4">
        <f>SUMIF(E555:$E$1001,"Sales",$F:$F)</f>
        <v>4148884</v>
      </c>
      <c r="Q555" s="4">
        <f t="shared" si="108"/>
        <v>7532860</v>
      </c>
      <c r="R555" s="4">
        <f t="shared" si="109"/>
        <v>180</v>
      </c>
      <c r="S555" s="4">
        <f t="shared" si="110"/>
        <v>97</v>
      </c>
      <c r="T555" s="4">
        <f t="shared" si="111"/>
        <v>55350.020304568527</v>
      </c>
      <c r="U555" s="4">
        <f t="shared" si="112"/>
        <v>25843.824817518249</v>
      </c>
      <c r="V555" s="4">
        <f t="shared" si="113"/>
        <v>79673</v>
      </c>
      <c r="W555" s="4">
        <f t="shared" si="114"/>
        <v>20</v>
      </c>
      <c r="X555" s="4">
        <f t="shared" si="115"/>
        <v>35117</v>
      </c>
      <c r="Y555" t="e" cm="1" vm="2">
        <f t="array" aca="1" ref="Y555" ca="1">HLOOKUP(E555+E555:E1554,F555,0)</f>
        <v>#VALUE!</v>
      </c>
      <c r="Z555" s="4">
        <f t="shared" si="116"/>
        <v>35117</v>
      </c>
    </row>
    <row r="556" spans="1:26" x14ac:dyDescent="0.3">
      <c r="A556" s="4">
        <v>1</v>
      </c>
      <c r="B556" t="s">
        <v>570</v>
      </c>
      <c r="C556">
        <v>42</v>
      </c>
      <c r="D556" t="s">
        <v>15</v>
      </c>
      <c r="E556" t="s">
        <v>22</v>
      </c>
      <c r="F556">
        <v>71674</v>
      </c>
      <c r="G556" s="2">
        <v>43837</v>
      </c>
      <c r="H556">
        <v>19965</v>
      </c>
      <c r="I556" t="s">
        <v>13</v>
      </c>
      <c r="J556">
        <v>52</v>
      </c>
      <c r="K556" t="str">
        <f t="shared" si="104"/>
        <v>Above 50,000</v>
      </c>
      <c r="L556" s="4" t="str" cm="1">
        <f t="array" ref="L556">_xlfn.IFS(J556&gt;=50,"Excellent",AND(J556&gt;=40,J556&lt;=49),"good",AND(J556&gt;=30,J556&lt;=39),"Average",J556&lt;30,"Poor")</f>
        <v>Excellent</v>
      </c>
      <c r="M556" s="4" t="str">
        <f t="shared" si="105"/>
        <v>True</v>
      </c>
      <c r="N556" s="4" t="str">
        <f t="shared" si="106"/>
        <v>True</v>
      </c>
      <c r="O556" s="4" t="str">
        <f t="shared" si="107"/>
        <v>Not From Marketing Department</v>
      </c>
      <c r="P556" s="4">
        <f>SUMIF(E556:$E$1001,"Sales",$F:$F)</f>
        <v>4201623</v>
      </c>
      <c r="Q556" s="4">
        <f t="shared" si="108"/>
        <v>7532860</v>
      </c>
      <c r="R556" s="4">
        <f t="shared" si="109"/>
        <v>180</v>
      </c>
      <c r="S556" s="4">
        <f t="shared" si="110"/>
        <v>97</v>
      </c>
      <c r="T556" s="4">
        <f t="shared" si="111"/>
        <v>55350.020304568527</v>
      </c>
      <c r="U556" s="4">
        <f t="shared" si="112"/>
        <v>25843.824817518249</v>
      </c>
      <c r="V556" s="4">
        <f t="shared" si="113"/>
        <v>79673</v>
      </c>
      <c r="W556" s="4">
        <f t="shared" si="114"/>
        <v>20</v>
      </c>
      <c r="X556" s="4">
        <f t="shared" si="115"/>
        <v>71674</v>
      </c>
      <c r="Y556" t="e" cm="1" vm="2">
        <f t="array" aca="1" ref="Y556" ca="1">HLOOKUP(E556+E556:E1555,F556,0)</f>
        <v>#VALUE!</v>
      </c>
      <c r="Z556" s="4">
        <f t="shared" si="116"/>
        <v>71674</v>
      </c>
    </row>
    <row r="557" spans="1:26" x14ac:dyDescent="0.3">
      <c r="A557" s="4">
        <v>1</v>
      </c>
      <c r="B557" t="s">
        <v>571</v>
      </c>
      <c r="C557">
        <v>55</v>
      </c>
      <c r="D557" t="s">
        <v>15</v>
      </c>
      <c r="E557" t="s">
        <v>16</v>
      </c>
      <c r="F557">
        <v>43084</v>
      </c>
      <c r="G557" s="2">
        <v>43838</v>
      </c>
      <c r="H557">
        <v>17531</v>
      </c>
      <c r="I557" t="s">
        <v>13</v>
      </c>
      <c r="J557">
        <v>51</v>
      </c>
      <c r="K557" t="str">
        <f t="shared" si="104"/>
        <v>Below 50,000</v>
      </c>
      <c r="L557" s="4" t="str" cm="1">
        <f t="array" ref="L557">_xlfn.IFS(J557&gt;=50,"Excellent",AND(J557&gt;=40,J557&lt;=49),"good",AND(J557&gt;=30,J557&lt;=39),"Average",J557&lt;30,"Poor")</f>
        <v>Excellent</v>
      </c>
      <c r="M557" s="4" t="str">
        <f t="shared" si="105"/>
        <v>True</v>
      </c>
      <c r="N557" s="4" t="str">
        <f t="shared" si="106"/>
        <v>False</v>
      </c>
      <c r="O557" s="4" t="str">
        <f t="shared" si="107"/>
        <v>Not From Marketing Department</v>
      </c>
      <c r="P557" s="4">
        <f>SUMIF(E557:$E$1001,"Sales",$F:$F)</f>
        <v>4334434</v>
      </c>
      <c r="Q557" s="4">
        <f t="shared" si="108"/>
        <v>7532860</v>
      </c>
      <c r="R557" s="4">
        <f t="shared" si="109"/>
        <v>180</v>
      </c>
      <c r="S557" s="4">
        <f t="shared" si="110"/>
        <v>97</v>
      </c>
      <c r="T557" s="4">
        <f t="shared" si="111"/>
        <v>55350.020304568527</v>
      </c>
      <c r="U557" s="4">
        <f t="shared" si="112"/>
        <v>25843.824817518249</v>
      </c>
      <c r="V557" s="4">
        <f t="shared" si="113"/>
        <v>79673</v>
      </c>
      <c r="W557" s="4">
        <f t="shared" si="114"/>
        <v>20</v>
      </c>
      <c r="X557" s="4">
        <f t="shared" si="115"/>
        <v>43084</v>
      </c>
      <c r="Y557" t="e" cm="1" vm="2">
        <f t="array" aca="1" ref="Y557" ca="1">HLOOKUP(E557+E557:E1556,F557,0)</f>
        <v>#VALUE!</v>
      </c>
      <c r="Z557" s="4">
        <f t="shared" si="116"/>
        <v>43084</v>
      </c>
    </row>
    <row r="558" spans="1:26" x14ac:dyDescent="0.3">
      <c r="A558" s="4">
        <v>1</v>
      </c>
      <c r="B558" t="s">
        <v>572</v>
      </c>
      <c r="C558">
        <v>20</v>
      </c>
      <c r="D558" t="s">
        <v>11</v>
      </c>
      <c r="E558" t="s">
        <v>27</v>
      </c>
      <c r="F558">
        <v>57617</v>
      </c>
      <c r="G558" s="2">
        <v>43839</v>
      </c>
      <c r="H558">
        <v>13311</v>
      </c>
      <c r="I558" t="s">
        <v>20</v>
      </c>
      <c r="J558">
        <v>32</v>
      </c>
      <c r="K558" t="str">
        <f t="shared" si="104"/>
        <v>Above 50,000</v>
      </c>
      <c r="L558" s="4" t="str" cm="1">
        <f t="array" ref="L558">_xlfn.IFS(J558&gt;=50,"Excellent",AND(J558&gt;=40,J558&lt;=49),"good",AND(J558&gt;=30,J558&lt;=39),"Average",J558&lt;30,"Poor")</f>
        <v>Average</v>
      </c>
      <c r="M558" s="4" t="str">
        <f t="shared" si="105"/>
        <v>False</v>
      </c>
      <c r="N558" s="4" t="str">
        <f t="shared" si="106"/>
        <v>True</v>
      </c>
      <c r="O558" s="4" t="str">
        <f t="shared" si="107"/>
        <v>Not From Marketing Department</v>
      </c>
      <c r="P558" s="4">
        <f>SUMIF(E558:$E$1001,"Sales",$F:$F)</f>
        <v>4196529</v>
      </c>
      <c r="Q558" s="4">
        <f t="shared" si="108"/>
        <v>7532860</v>
      </c>
      <c r="R558" s="4">
        <f t="shared" si="109"/>
        <v>180</v>
      </c>
      <c r="S558" s="4">
        <f t="shared" si="110"/>
        <v>97</v>
      </c>
      <c r="T558" s="4">
        <f t="shared" si="111"/>
        <v>55350.020304568527</v>
      </c>
      <c r="U558" s="4">
        <f t="shared" si="112"/>
        <v>25843.824817518249</v>
      </c>
      <c r="V558" s="4">
        <f t="shared" si="113"/>
        <v>79673</v>
      </c>
      <c r="W558" s="4">
        <f t="shared" si="114"/>
        <v>20</v>
      </c>
      <c r="X558" s="4">
        <f t="shared" si="115"/>
        <v>57617</v>
      </c>
      <c r="Y558" t="e" cm="1" vm="2">
        <f t="array" aca="1" ref="Y558" ca="1">HLOOKUP(E558+E558:E1557,F558,0)</f>
        <v>#VALUE!</v>
      </c>
      <c r="Z558" s="4">
        <f t="shared" si="116"/>
        <v>57617</v>
      </c>
    </row>
    <row r="559" spans="1:26" x14ac:dyDescent="0.3">
      <c r="A559" s="4">
        <v>1</v>
      </c>
      <c r="B559" t="s">
        <v>573</v>
      </c>
      <c r="C559">
        <v>42</v>
      </c>
      <c r="D559" t="s">
        <v>11</v>
      </c>
      <c r="E559" t="s">
        <v>16</v>
      </c>
      <c r="F559">
        <v>68368</v>
      </c>
      <c r="G559" s="2">
        <v>43840</v>
      </c>
      <c r="H559">
        <v>37473</v>
      </c>
      <c r="I559" t="s">
        <v>18</v>
      </c>
      <c r="J559">
        <v>22</v>
      </c>
      <c r="K559" t="str">
        <f t="shared" si="104"/>
        <v>Above 50,000</v>
      </c>
      <c r="L559" s="4" t="str" cm="1">
        <f t="array" ref="L559">_xlfn.IFS(J559&gt;=50,"Excellent",AND(J559&gt;=40,J559&lt;=49),"good",AND(J559&gt;=30,J559&lt;=39),"Average",J559&lt;30,"Poor")</f>
        <v>Poor</v>
      </c>
      <c r="M559" s="4" t="str">
        <f t="shared" si="105"/>
        <v>False</v>
      </c>
      <c r="N559" s="4" t="str">
        <f t="shared" si="106"/>
        <v>True</v>
      </c>
      <c r="O559" s="4" t="str">
        <f t="shared" si="107"/>
        <v>Not From Marketing Department</v>
      </c>
      <c r="P559" s="4">
        <f>SUMIF(E559:$E$1001,"Sales",$F:$F)</f>
        <v>4301214</v>
      </c>
      <c r="Q559" s="4">
        <f t="shared" si="108"/>
        <v>7532860</v>
      </c>
      <c r="R559" s="4">
        <f t="shared" si="109"/>
        <v>180</v>
      </c>
      <c r="S559" s="4">
        <f t="shared" si="110"/>
        <v>97</v>
      </c>
      <c r="T559" s="4">
        <f t="shared" si="111"/>
        <v>55350.020304568527</v>
      </c>
      <c r="U559" s="4">
        <f t="shared" si="112"/>
        <v>25843.824817518249</v>
      </c>
      <c r="V559" s="4">
        <f t="shared" si="113"/>
        <v>79673</v>
      </c>
      <c r="W559" s="4">
        <f t="shared" si="114"/>
        <v>20</v>
      </c>
      <c r="X559" s="4">
        <f t="shared" si="115"/>
        <v>68368</v>
      </c>
      <c r="Y559" t="e" cm="1" vm="2">
        <f t="array" aca="1" ref="Y559" ca="1">HLOOKUP(E559+E559:E1558,F559,0)</f>
        <v>#VALUE!</v>
      </c>
      <c r="Z559" s="4">
        <f t="shared" si="116"/>
        <v>68368</v>
      </c>
    </row>
    <row r="560" spans="1:26" x14ac:dyDescent="0.3">
      <c r="A560" s="4">
        <v>1</v>
      </c>
      <c r="B560" t="s">
        <v>574</v>
      </c>
      <c r="C560">
        <v>38</v>
      </c>
      <c r="D560" t="s">
        <v>11</v>
      </c>
      <c r="E560" t="s">
        <v>16</v>
      </c>
      <c r="F560">
        <v>70489</v>
      </c>
      <c r="G560" s="2">
        <v>43841</v>
      </c>
      <c r="H560">
        <v>33265</v>
      </c>
      <c r="I560" t="s">
        <v>20</v>
      </c>
      <c r="J560">
        <v>51</v>
      </c>
      <c r="K560" t="str">
        <f t="shared" si="104"/>
        <v>Above 50,000</v>
      </c>
      <c r="L560" s="4" t="str" cm="1">
        <f t="array" ref="L560">_xlfn.IFS(J560&gt;=50,"Excellent",AND(J560&gt;=40,J560&lt;=49),"good",AND(J560&gt;=30,J560&lt;=39),"Average",J560&lt;30,"Poor")</f>
        <v>Excellent</v>
      </c>
      <c r="M560" s="4" t="str">
        <f t="shared" si="105"/>
        <v>False</v>
      </c>
      <c r="N560" s="4" t="str">
        <f t="shared" si="106"/>
        <v>True</v>
      </c>
      <c r="O560" s="4" t="str">
        <f t="shared" si="107"/>
        <v>Not From Marketing Department</v>
      </c>
      <c r="P560" s="4">
        <f>SUMIF(E560:$E$1001,"Sales",$F:$F)</f>
        <v>4182176</v>
      </c>
      <c r="Q560" s="4">
        <f t="shared" si="108"/>
        <v>7532860</v>
      </c>
      <c r="R560" s="4">
        <f t="shared" si="109"/>
        <v>180</v>
      </c>
      <c r="S560" s="4">
        <f t="shared" si="110"/>
        <v>97</v>
      </c>
      <c r="T560" s="4">
        <f t="shared" si="111"/>
        <v>55350.020304568527</v>
      </c>
      <c r="U560" s="4">
        <f t="shared" si="112"/>
        <v>25843.824817518249</v>
      </c>
      <c r="V560" s="4">
        <f t="shared" si="113"/>
        <v>79673</v>
      </c>
      <c r="W560" s="4">
        <f t="shared" si="114"/>
        <v>20</v>
      </c>
      <c r="X560" s="4">
        <f t="shared" si="115"/>
        <v>70489</v>
      </c>
      <c r="Y560" t="e" cm="1" vm="2">
        <f t="array" aca="1" ref="Y560" ca="1">HLOOKUP(E560+E560:E1559,F560,0)</f>
        <v>#VALUE!</v>
      </c>
      <c r="Z560" s="4">
        <f t="shared" si="116"/>
        <v>70489</v>
      </c>
    </row>
    <row r="561" spans="1:26" x14ac:dyDescent="0.3">
      <c r="A561" s="4">
        <v>1</v>
      </c>
      <c r="B561" t="s">
        <v>575</v>
      </c>
      <c r="C561">
        <v>29</v>
      </c>
      <c r="D561" t="s">
        <v>11</v>
      </c>
      <c r="E561" t="s">
        <v>22</v>
      </c>
      <c r="F561">
        <v>36335</v>
      </c>
      <c r="G561" s="2">
        <v>43842</v>
      </c>
      <c r="H561">
        <v>11479</v>
      </c>
      <c r="I561" t="s">
        <v>20</v>
      </c>
      <c r="J561">
        <v>38</v>
      </c>
      <c r="K561" t="str">
        <f t="shared" si="104"/>
        <v>Below 50,000</v>
      </c>
      <c r="L561" s="4" t="str" cm="1">
        <f t="array" ref="L561">_xlfn.IFS(J561&gt;=50,"Excellent",AND(J561&gt;=40,J561&lt;=49),"good",AND(J561&gt;=30,J561&lt;=39),"Average",J561&lt;30,"Poor")</f>
        <v>Average</v>
      </c>
      <c r="M561" s="4" t="str">
        <f t="shared" si="105"/>
        <v>False</v>
      </c>
      <c r="N561" s="4" t="str">
        <f t="shared" si="106"/>
        <v>False</v>
      </c>
      <c r="O561" s="4" t="str">
        <f t="shared" si="107"/>
        <v>Not From Marketing Department</v>
      </c>
      <c r="P561" s="4">
        <f>SUMIF(E561:$E$1001,"Sales",$F:$F)</f>
        <v>4368647</v>
      </c>
      <c r="Q561" s="4">
        <f t="shared" si="108"/>
        <v>7532860</v>
      </c>
      <c r="R561" s="4">
        <f t="shared" si="109"/>
        <v>180</v>
      </c>
      <c r="S561" s="4">
        <f t="shared" si="110"/>
        <v>97</v>
      </c>
      <c r="T561" s="4">
        <f t="shared" si="111"/>
        <v>55350.020304568527</v>
      </c>
      <c r="U561" s="4">
        <f t="shared" si="112"/>
        <v>25843.824817518249</v>
      </c>
      <c r="V561" s="4">
        <f t="shared" si="113"/>
        <v>79673</v>
      </c>
      <c r="W561" s="4">
        <f t="shared" si="114"/>
        <v>20</v>
      </c>
      <c r="X561" s="4">
        <f t="shared" si="115"/>
        <v>36335</v>
      </c>
      <c r="Y561" t="e" cm="1" vm="2">
        <f t="array" aca="1" ref="Y561" ca="1">HLOOKUP(E561+E561:E1560,F561,0)</f>
        <v>#VALUE!</v>
      </c>
      <c r="Z561" s="4">
        <f t="shared" si="116"/>
        <v>36335</v>
      </c>
    </row>
    <row r="562" spans="1:26" x14ac:dyDescent="0.3">
      <c r="A562" s="4">
        <v>1</v>
      </c>
      <c r="B562" t="s">
        <v>576</v>
      </c>
      <c r="C562">
        <v>36</v>
      </c>
      <c r="D562" t="s">
        <v>11</v>
      </c>
      <c r="E562" t="s">
        <v>12</v>
      </c>
      <c r="F562">
        <v>45414</v>
      </c>
      <c r="G562" s="2">
        <v>43843</v>
      </c>
      <c r="H562">
        <v>38554</v>
      </c>
      <c r="I562" t="s">
        <v>13</v>
      </c>
      <c r="J562">
        <v>31</v>
      </c>
      <c r="K562" t="str">
        <f t="shared" si="104"/>
        <v>Below 50,000</v>
      </c>
      <c r="L562" s="4" t="str" cm="1">
        <f t="array" ref="L562">_xlfn.IFS(J562&gt;=50,"Excellent",AND(J562&gt;=40,J562&lt;=49),"good",AND(J562&gt;=30,J562&lt;=39),"Average",J562&lt;30,"Poor")</f>
        <v>Average</v>
      </c>
      <c r="M562" s="4" t="str">
        <f t="shared" si="105"/>
        <v>True</v>
      </c>
      <c r="N562" s="4" t="str">
        <f t="shared" si="106"/>
        <v>False</v>
      </c>
      <c r="O562" s="4" t="str">
        <f t="shared" si="107"/>
        <v xml:space="preserve"> from Marketing Department</v>
      </c>
      <c r="P562" s="4">
        <f>SUMIF(E562:$E$1001,"Sales",$F:$F)</f>
        <v>4097621</v>
      </c>
      <c r="Q562" s="4">
        <f t="shared" si="108"/>
        <v>7532860</v>
      </c>
      <c r="R562" s="4">
        <f t="shared" si="109"/>
        <v>180</v>
      </c>
      <c r="S562" s="4">
        <f t="shared" si="110"/>
        <v>97</v>
      </c>
      <c r="T562" s="4">
        <f t="shared" si="111"/>
        <v>55350.020304568527</v>
      </c>
      <c r="U562" s="4">
        <f t="shared" si="112"/>
        <v>25843.824817518249</v>
      </c>
      <c r="V562" s="4">
        <f t="shared" si="113"/>
        <v>79673</v>
      </c>
      <c r="W562" s="4">
        <f t="shared" si="114"/>
        <v>20</v>
      </c>
      <c r="X562" s="4">
        <f t="shared" si="115"/>
        <v>45414</v>
      </c>
      <c r="Y562" t="e" cm="1" vm="2">
        <f t="array" aca="1" ref="Y562" ca="1">HLOOKUP(E562+E562:E1561,F562,0)</f>
        <v>#VALUE!</v>
      </c>
      <c r="Z562" s="4">
        <f t="shared" si="116"/>
        <v>45414</v>
      </c>
    </row>
    <row r="563" spans="1:26" x14ac:dyDescent="0.3">
      <c r="A563" s="4">
        <v>1</v>
      </c>
      <c r="B563" t="s">
        <v>577</v>
      </c>
      <c r="C563">
        <v>46</v>
      </c>
      <c r="D563" t="s">
        <v>15</v>
      </c>
      <c r="E563" t="s">
        <v>22</v>
      </c>
      <c r="F563">
        <v>70481</v>
      </c>
      <c r="G563" s="2">
        <v>43844</v>
      </c>
      <c r="H563">
        <v>30106</v>
      </c>
      <c r="I563" t="s">
        <v>20</v>
      </c>
      <c r="J563">
        <v>46</v>
      </c>
      <c r="K563" t="str">
        <f t="shared" si="104"/>
        <v>Above 50,000</v>
      </c>
      <c r="L563" s="4" t="str" cm="1">
        <f t="array" ref="L563">_xlfn.IFS(J563&gt;=50,"Excellent",AND(J563&gt;=40,J563&lt;=49),"good",AND(J563&gt;=30,J563&lt;=39),"Average",J563&lt;30,"Poor")</f>
        <v>good</v>
      </c>
      <c r="M563" s="4" t="str">
        <f t="shared" si="105"/>
        <v>False</v>
      </c>
      <c r="N563" s="4" t="str">
        <f t="shared" si="106"/>
        <v>True</v>
      </c>
      <c r="O563" s="4" t="str">
        <f t="shared" si="107"/>
        <v>Not From Marketing Department</v>
      </c>
      <c r="P563" s="4">
        <f>SUMIF(E563:$E$1001,"Sales",$F:$F)</f>
        <v>4379200</v>
      </c>
      <c r="Q563" s="4">
        <f t="shared" si="108"/>
        <v>7532860</v>
      </c>
      <c r="R563" s="4">
        <f t="shared" si="109"/>
        <v>180</v>
      </c>
      <c r="S563" s="4">
        <f t="shared" si="110"/>
        <v>97</v>
      </c>
      <c r="T563" s="4">
        <f t="shared" si="111"/>
        <v>55350.020304568527</v>
      </c>
      <c r="U563" s="4">
        <f t="shared" si="112"/>
        <v>25843.824817518249</v>
      </c>
      <c r="V563" s="4">
        <f t="shared" si="113"/>
        <v>79673</v>
      </c>
      <c r="W563" s="4">
        <f t="shared" si="114"/>
        <v>20</v>
      </c>
      <c r="X563" s="4">
        <f t="shared" si="115"/>
        <v>70481</v>
      </c>
      <c r="Y563" t="e" cm="1" vm="2">
        <f t="array" aca="1" ref="Y563" ca="1">HLOOKUP(E563+E563:E1562,F563,0)</f>
        <v>#VALUE!</v>
      </c>
      <c r="Z563" s="4">
        <f t="shared" si="116"/>
        <v>70481</v>
      </c>
    </row>
    <row r="564" spans="1:26" x14ac:dyDescent="0.3">
      <c r="A564" s="4">
        <v>1</v>
      </c>
      <c r="B564" t="s">
        <v>578</v>
      </c>
      <c r="C564">
        <v>27</v>
      </c>
      <c r="D564" t="s">
        <v>15</v>
      </c>
      <c r="E564" t="s">
        <v>27</v>
      </c>
      <c r="F564">
        <v>39588</v>
      </c>
      <c r="G564" s="2">
        <v>43845</v>
      </c>
      <c r="H564">
        <v>21349</v>
      </c>
      <c r="I564" t="s">
        <v>20</v>
      </c>
      <c r="J564">
        <v>20</v>
      </c>
      <c r="K564" t="str">
        <f t="shared" si="104"/>
        <v>Below 50,000</v>
      </c>
      <c r="L564" s="4" t="str" cm="1">
        <f t="array" ref="L564">_xlfn.IFS(J564&gt;=50,"Excellent",AND(J564&gt;=40,J564&lt;=49),"good",AND(J564&gt;=30,J564&lt;=39),"Average",J564&lt;30,"Poor")</f>
        <v>Poor</v>
      </c>
      <c r="M564" s="4" t="str">
        <f t="shared" si="105"/>
        <v>False</v>
      </c>
      <c r="N564" s="4" t="str">
        <f t="shared" si="106"/>
        <v>True</v>
      </c>
      <c r="O564" s="4" t="str">
        <f t="shared" si="107"/>
        <v>Not From Marketing Department</v>
      </c>
      <c r="P564" s="4">
        <f>SUMIF(E564:$E$1001,"Sales",$F:$F)</f>
        <v>4104739</v>
      </c>
      <c r="Q564" s="4">
        <f t="shared" si="108"/>
        <v>7532860</v>
      </c>
      <c r="R564" s="4">
        <f t="shared" si="109"/>
        <v>180</v>
      </c>
      <c r="S564" s="4">
        <f t="shared" si="110"/>
        <v>97</v>
      </c>
      <c r="T564" s="4">
        <f t="shared" si="111"/>
        <v>55350.020304568527</v>
      </c>
      <c r="U564" s="4">
        <f t="shared" si="112"/>
        <v>25843.824817518249</v>
      </c>
      <c r="V564" s="4">
        <f t="shared" si="113"/>
        <v>79673</v>
      </c>
      <c r="W564" s="4">
        <f t="shared" si="114"/>
        <v>20</v>
      </c>
      <c r="X564" s="4">
        <f t="shared" si="115"/>
        <v>39588</v>
      </c>
      <c r="Y564" t="e" cm="1" vm="2">
        <f t="array" aca="1" ref="Y564" ca="1">HLOOKUP(E564+E564:E1563,F564,0)</f>
        <v>#VALUE!</v>
      </c>
      <c r="Z564" s="4">
        <f t="shared" si="116"/>
        <v>39588</v>
      </c>
    </row>
    <row r="565" spans="1:26" x14ac:dyDescent="0.3">
      <c r="A565" s="4">
        <v>1</v>
      </c>
      <c r="B565" t="s">
        <v>579</v>
      </c>
      <c r="C565">
        <v>52</v>
      </c>
      <c r="D565" t="s">
        <v>11</v>
      </c>
      <c r="E565" t="s">
        <v>12</v>
      </c>
      <c r="F565">
        <v>73466</v>
      </c>
      <c r="G565" s="2">
        <v>43846</v>
      </c>
      <c r="H565">
        <v>23354</v>
      </c>
      <c r="I565" t="s">
        <v>13</v>
      </c>
      <c r="J565">
        <v>30</v>
      </c>
      <c r="K565" t="str">
        <f t="shared" si="104"/>
        <v>Above 50,000</v>
      </c>
      <c r="L565" s="4" t="str" cm="1">
        <f t="array" ref="L565">_xlfn.IFS(J565&gt;=50,"Excellent",AND(J565&gt;=40,J565&lt;=49),"good",AND(J565&gt;=30,J565&lt;=39),"Average",J565&lt;30,"Poor")</f>
        <v>Average</v>
      </c>
      <c r="M565" s="4" t="str">
        <f t="shared" si="105"/>
        <v>True</v>
      </c>
      <c r="N565" s="4" t="str">
        <f t="shared" si="106"/>
        <v>True</v>
      </c>
      <c r="O565" s="4" t="str">
        <f t="shared" si="107"/>
        <v xml:space="preserve"> from Marketing Department</v>
      </c>
      <c r="P565" s="4">
        <f>SUMIF(E565:$E$1001,"Sales",$F:$F)</f>
        <v>4254831</v>
      </c>
      <c r="Q565" s="4">
        <f t="shared" si="108"/>
        <v>7532860</v>
      </c>
      <c r="R565" s="4">
        <f t="shared" si="109"/>
        <v>180</v>
      </c>
      <c r="S565" s="4">
        <f t="shared" si="110"/>
        <v>97</v>
      </c>
      <c r="T565" s="4">
        <f t="shared" si="111"/>
        <v>55350.020304568527</v>
      </c>
      <c r="U565" s="4">
        <f t="shared" si="112"/>
        <v>25843.824817518249</v>
      </c>
      <c r="V565" s="4">
        <f t="shared" si="113"/>
        <v>79673</v>
      </c>
      <c r="W565" s="4">
        <f t="shared" si="114"/>
        <v>20</v>
      </c>
      <c r="X565" s="4">
        <f t="shared" si="115"/>
        <v>73466</v>
      </c>
      <c r="Y565" t="e" cm="1" vm="2">
        <f t="array" aca="1" ref="Y565" ca="1">HLOOKUP(E565+E565:E1564,F565,0)</f>
        <v>#VALUE!</v>
      </c>
      <c r="Z565" s="4">
        <f t="shared" si="116"/>
        <v>73466</v>
      </c>
    </row>
    <row r="566" spans="1:26" x14ac:dyDescent="0.3">
      <c r="A566" s="4">
        <v>1</v>
      </c>
      <c r="B566" t="s">
        <v>580</v>
      </c>
      <c r="C566">
        <v>60</v>
      </c>
      <c r="D566" t="s">
        <v>15</v>
      </c>
      <c r="E566" t="s">
        <v>12</v>
      </c>
      <c r="F566">
        <v>73548</v>
      </c>
      <c r="G566" s="2">
        <v>43847</v>
      </c>
      <c r="H566">
        <v>14394</v>
      </c>
      <c r="I566" t="s">
        <v>13</v>
      </c>
      <c r="J566">
        <v>34</v>
      </c>
      <c r="K566" t="str">
        <f t="shared" si="104"/>
        <v>Above 50,000</v>
      </c>
      <c r="L566" s="4" t="str" cm="1">
        <f t="array" ref="L566">_xlfn.IFS(J566&gt;=50,"Excellent",AND(J566&gt;=40,J566&lt;=49),"good",AND(J566&gt;=30,J566&lt;=39),"Average",J566&lt;30,"Poor")</f>
        <v>Average</v>
      </c>
      <c r="M566" s="4" t="str">
        <f t="shared" si="105"/>
        <v>False</v>
      </c>
      <c r="N566" s="4" t="str">
        <f t="shared" si="106"/>
        <v>True</v>
      </c>
      <c r="O566" s="4" t="str">
        <f t="shared" si="107"/>
        <v xml:space="preserve"> from Marketing Department</v>
      </c>
      <c r="P566" s="4">
        <f>SUMIF(E566:$E$1001,"Sales",$F:$F)</f>
        <v>4158628</v>
      </c>
      <c r="Q566" s="4">
        <f t="shared" si="108"/>
        <v>7532860</v>
      </c>
      <c r="R566" s="4">
        <f t="shared" si="109"/>
        <v>180</v>
      </c>
      <c r="S566" s="4">
        <f t="shared" si="110"/>
        <v>97</v>
      </c>
      <c r="T566" s="4">
        <f t="shared" si="111"/>
        <v>55350.020304568527</v>
      </c>
      <c r="U566" s="4">
        <f t="shared" si="112"/>
        <v>25843.824817518249</v>
      </c>
      <c r="V566" s="4">
        <f t="shared" si="113"/>
        <v>79673</v>
      </c>
      <c r="W566" s="4">
        <f t="shared" si="114"/>
        <v>20</v>
      </c>
      <c r="X566" s="4">
        <f t="shared" si="115"/>
        <v>73548</v>
      </c>
      <c r="Y566" t="e" cm="1" vm="2">
        <f t="array" aca="1" ref="Y566" ca="1">HLOOKUP(E566+E566:E1565,F566,0)</f>
        <v>#VALUE!</v>
      </c>
      <c r="Z566" s="4">
        <f t="shared" si="116"/>
        <v>73548</v>
      </c>
    </row>
    <row r="567" spans="1:26" x14ac:dyDescent="0.3">
      <c r="A567" s="4">
        <v>1</v>
      </c>
      <c r="B567" t="s">
        <v>581</v>
      </c>
      <c r="C567">
        <v>20</v>
      </c>
      <c r="D567" t="s">
        <v>11</v>
      </c>
      <c r="E567" t="s">
        <v>12</v>
      </c>
      <c r="F567">
        <v>72728</v>
      </c>
      <c r="G567" s="2">
        <v>43848</v>
      </c>
      <c r="H567">
        <v>31142</v>
      </c>
      <c r="I567" t="s">
        <v>18</v>
      </c>
      <c r="J567">
        <v>38</v>
      </c>
      <c r="K567" t="str">
        <f t="shared" si="104"/>
        <v>Above 50,000</v>
      </c>
      <c r="L567" s="4" t="str" cm="1">
        <f t="array" ref="L567">_xlfn.IFS(J567&gt;=50,"Excellent",AND(J567&gt;=40,J567&lt;=49),"good",AND(J567&gt;=30,J567&lt;=39),"Average",J567&lt;30,"Poor")</f>
        <v>Average</v>
      </c>
      <c r="M567" s="4" t="str">
        <f t="shared" si="105"/>
        <v>False</v>
      </c>
      <c r="N567" s="4" t="str">
        <f t="shared" si="106"/>
        <v>True</v>
      </c>
      <c r="O567" s="4" t="str">
        <f t="shared" si="107"/>
        <v xml:space="preserve"> from Marketing Department</v>
      </c>
      <c r="P567" s="4">
        <f>SUMIF(E567:$E$1001,"Sales",$F:$F)</f>
        <v>4073378</v>
      </c>
      <c r="Q567" s="4">
        <f t="shared" si="108"/>
        <v>7532860</v>
      </c>
      <c r="R567" s="4">
        <f t="shared" si="109"/>
        <v>180</v>
      </c>
      <c r="S567" s="4">
        <f t="shared" si="110"/>
        <v>97</v>
      </c>
      <c r="T567" s="4">
        <f t="shared" si="111"/>
        <v>55350.020304568527</v>
      </c>
      <c r="U567" s="4">
        <f t="shared" si="112"/>
        <v>25843.824817518249</v>
      </c>
      <c r="V567" s="4">
        <f t="shared" si="113"/>
        <v>79673</v>
      </c>
      <c r="W567" s="4">
        <f t="shared" si="114"/>
        <v>20</v>
      </c>
      <c r="X567" s="4">
        <f t="shared" si="115"/>
        <v>72728</v>
      </c>
      <c r="Y567" t="e" cm="1" vm="2">
        <f t="array" aca="1" ref="Y567" ca="1">HLOOKUP(E567+E567:E1566,F567,0)</f>
        <v>#VALUE!</v>
      </c>
      <c r="Z567" s="4">
        <f t="shared" si="116"/>
        <v>72728</v>
      </c>
    </row>
    <row r="568" spans="1:26" x14ac:dyDescent="0.3">
      <c r="A568" s="4">
        <v>1</v>
      </c>
      <c r="B568" t="s">
        <v>582</v>
      </c>
      <c r="C568">
        <v>47</v>
      </c>
      <c r="D568" t="s">
        <v>11</v>
      </c>
      <c r="E568" t="s">
        <v>7</v>
      </c>
      <c r="F568">
        <v>39406</v>
      </c>
      <c r="G568" s="2">
        <v>43849</v>
      </c>
      <c r="H568">
        <v>21580</v>
      </c>
      <c r="I568" t="s">
        <v>20</v>
      </c>
      <c r="J568">
        <v>54</v>
      </c>
      <c r="K568" t="str">
        <f t="shared" si="104"/>
        <v>Below 50,000</v>
      </c>
      <c r="L568" s="4" t="str" cm="1">
        <f t="array" ref="L568">_xlfn.IFS(J568&gt;=50,"Excellent",AND(J568&gt;=40,J568&lt;=49),"good",AND(J568&gt;=30,J568&lt;=39),"Average",J568&lt;30,"Poor")</f>
        <v>Excellent</v>
      </c>
      <c r="M568" s="4" t="str">
        <f t="shared" si="105"/>
        <v>False</v>
      </c>
      <c r="N568" s="4" t="str">
        <f t="shared" si="106"/>
        <v>False</v>
      </c>
      <c r="O568" s="4" t="str">
        <f t="shared" si="107"/>
        <v>Not From Marketing Department</v>
      </c>
      <c r="P568" s="4">
        <f>SUMIF(E568:$E$1001,"Sales",$F:$F)</f>
        <v>4077269</v>
      </c>
      <c r="Q568" s="4">
        <f t="shared" si="108"/>
        <v>7532860</v>
      </c>
      <c r="R568" s="4">
        <f t="shared" si="109"/>
        <v>180</v>
      </c>
      <c r="S568" s="4">
        <f t="shared" si="110"/>
        <v>97</v>
      </c>
      <c r="T568" s="4">
        <f t="shared" si="111"/>
        <v>55350.020304568527</v>
      </c>
      <c r="U568" s="4">
        <f t="shared" si="112"/>
        <v>25843.824817518249</v>
      </c>
      <c r="V568" s="4">
        <f t="shared" si="113"/>
        <v>79673</v>
      </c>
      <c r="W568" s="4">
        <f t="shared" si="114"/>
        <v>20</v>
      </c>
      <c r="X568" s="4">
        <f t="shared" si="115"/>
        <v>39406</v>
      </c>
      <c r="Y568" t="e" cm="1" vm="2">
        <f t="array" aca="1" ref="Y568" ca="1">HLOOKUP(E568+E568:E1567,F568,0)</f>
        <v>#VALUE!</v>
      </c>
      <c r="Z568" s="4">
        <f t="shared" si="116"/>
        <v>39406</v>
      </c>
    </row>
    <row r="569" spans="1:26" x14ac:dyDescent="0.3">
      <c r="A569" s="4">
        <v>1</v>
      </c>
      <c r="B569" t="s">
        <v>583</v>
      </c>
      <c r="C569">
        <v>28</v>
      </c>
      <c r="D569" t="s">
        <v>11</v>
      </c>
      <c r="E569" t="s">
        <v>7</v>
      </c>
      <c r="F569">
        <v>42868</v>
      </c>
      <c r="G569" s="2">
        <v>43850</v>
      </c>
      <c r="H569">
        <v>19737</v>
      </c>
      <c r="I569" t="s">
        <v>28</v>
      </c>
      <c r="J569">
        <v>57</v>
      </c>
      <c r="K569" t="str">
        <f t="shared" si="104"/>
        <v>Below 50,000</v>
      </c>
      <c r="L569" s="4" t="str" cm="1">
        <f t="array" ref="L569">_xlfn.IFS(J569&gt;=50,"Excellent",AND(J569&gt;=40,J569&lt;=49),"good",AND(J569&gt;=30,J569&lt;=39),"Average",J569&lt;30,"Poor")</f>
        <v>Excellent</v>
      </c>
      <c r="M569" s="4" t="str">
        <f t="shared" si="105"/>
        <v>False</v>
      </c>
      <c r="N569" s="4" t="str">
        <f t="shared" si="106"/>
        <v>False</v>
      </c>
      <c r="O569" s="4" t="str">
        <f t="shared" si="107"/>
        <v>Not From Marketing Department</v>
      </c>
      <c r="P569" s="4">
        <f>SUMIF(E569:$E$1001,"Sales",$F:$F)</f>
        <v>4246779</v>
      </c>
      <c r="Q569" s="4">
        <f t="shared" si="108"/>
        <v>7532860</v>
      </c>
      <c r="R569" s="4">
        <f t="shared" si="109"/>
        <v>180</v>
      </c>
      <c r="S569" s="4">
        <f t="shared" si="110"/>
        <v>97</v>
      </c>
      <c r="T569" s="4">
        <f t="shared" si="111"/>
        <v>55350.020304568527</v>
      </c>
      <c r="U569" s="4">
        <f t="shared" si="112"/>
        <v>25843.824817518249</v>
      </c>
      <c r="V569" s="4">
        <f t="shared" si="113"/>
        <v>79673</v>
      </c>
      <c r="W569" s="4">
        <f t="shared" si="114"/>
        <v>20</v>
      </c>
      <c r="X569" s="4">
        <f t="shared" si="115"/>
        <v>42868</v>
      </c>
      <c r="Y569" t="e" cm="1" vm="2">
        <f t="array" aca="1" ref="Y569" ca="1">HLOOKUP(E569+E569:E1568,F569,0)</f>
        <v>#VALUE!</v>
      </c>
      <c r="Z569" s="4">
        <f t="shared" si="116"/>
        <v>42868</v>
      </c>
    </row>
    <row r="570" spans="1:26" x14ac:dyDescent="0.3">
      <c r="A570" s="4">
        <v>1</v>
      </c>
      <c r="B570" t="s">
        <v>584</v>
      </c>
      <c r="C570">
        <v>54</v>
      </c>
      <c r="D570" t="s">
        <v>11</v>
      </c>
      <c r="E570" t="s">
        <v>16</v>
      </c>
      <c r="F570">
        <v>34898</v>
      </c>
      <c r="G570" s="2">
        <v>43851</v>
      </c>
      <c r="H570">
        <v>25673</v>
      </c>
      <c r="I570" t="s">
        <v>18</v>
      </c>
      <c r="J570">
        <v>27</v>
      </c>
      <c r="K570" t="str">
        <f t="shared" si="104"/>
        <v>Below 50,000</v>
      </c>
      <c r="L570" s="4" t="str" cm="1">
        <f t="array" ref="L570">_xlfn.IFS(J570&gt;=50,"Excellent",AND(J570&gt;=40,J570&lt;=49),"good",AND(J570&gt;=30,J570&lt;=39),"Average",J570&lt;30,"Poor")</f>
        <v>Poor</v>
      </c>
      <c r="M570" s="4" t="str">
        <f t="shared" si="105"/>
        <v>False</v>
      </c>
      <c r="N570" s="4" t="str">
        <f t="shared" si="106"/>
        <v>False</v>
      </c>
      <c r="O570" s="4" t="str">
        <f t="shared" si="107"/>
        <v>Not From Marketing Department</v>
      </c>
      <c r="P570" s="4">
        <f>SUMIF(E570:$E$1001,"Sales",$F:$F)</f>
        <v>4264816</v>
      </c>
      <c r="Q570" s="4">
        <f t="shared" si="108"/>
        <v>7532860</v>
      </c>
      <c r="R570" s="4">
        <f t="shared" si="109"/>
        <v>180</v>
      </c>
      <c r="S570" s="4">
        <f t="shared" si="110"/>
        <v>97</v>
      </c>
      <c r="T570" s="4">
        <f t="shared" si="111"/>
        <v>55350.020304568527</v>
      </c>
      <c r="U570" s="4">
        <f t="shared" si="112"/>
        <v>25843.824817518249</v>
      </c>
      <c r="V570" s="4">
        <f t="shared" si="113"/>
        <v>79673</v>
      </c>
      <c r="W570" s="4">
        <f t="shared" si="114"/>
        <v>20</v>
      </c>
      <c r="X570" s="4">
        <f t="shared" si="115"/>
        <v>34898</v>
      </c>
      <c r="Y570" t="e" cm="1" vm="2">
        <f t="array" aca="1" ref="Y570" ca="1">HLOOKUP(E570+E570:E1569,F570,0)</f>
        <v>#VALUE!</v>
      </c>
      <c r="Z570" s="4">
        <f t="shared" si="116"/>
        <v>34898</v>
      </c>
    </row>
    <row r="571" spans="1:26" x14ac:dyDescent="0.3">
      <c r="A571" s="4">
        <v>1</v>
      </c>
      <c r="B571" t="s">
        <v>585</v>
      </c>
      <c r="C571">
        <v>21</v>
      </c>
      <c r="D571" t="s">
        <v>11</v>
      </c>
      <c r="E571" t="s">
        <v>16</v>
      </c>
      <c r="F571">
        <v>37707</v>
      </c>
      <c r="G571" s="2">
        <v>43852</v>
      </c>
      <c r="H571">
        <v>30420</v>
      </c>
      <c r="I571" t="s">
        <v>18</v>
      </c>
      <c r="J571">
        <v>59</v>
      </c>
      <c r="K571" t="str">
        <f t="shared" si="104"/>
        <v>Below 50,000</v>
      </c>
      <c r="L571" s="4" t="str" cm="1">
        <f t="array" ref="L571">_xlfn.IFS(J571&gt;=50,"Excellent",AND(J571&gt;=40,J571&lt;=49),"good",AND(J571&gt;=30,J571&lt;=39),"Average",J571&lt;30,"Poor")</f>
        <v>Excellent</v>
      </c>
      <c r="M571" s="4" t="str">
        <f t="shared" si="105"/>
        <v>False</v>
      </c>
      <c r="N571" s="4" t="str">
        <f t="shared" si="106"/>
        <v>False</v>
      </c>
      <c r="O571" s="4" t="str">
        <f t="shared" si="107"/>
        <v>Not From Marketing Department</v>
      </c>
      <c r="P571" s="4">
        <f>SUMIF(E571:$E$1001,"Sales",$F:$F)</f>
        <v>4124205</v>
      </c>
      <c r="Q571" s="4">
        <f t="shared" si="108"/>
        <v>7532860</v>
      </c>
      <c r="R571" s="4">
        <f t="shared" si="109"/>
        <v>180</v>
      </c>
      <c r="S571" s="4">
        <f t="shared" si="110"/>
        <v>97</v>
      </c>
      <c r="T571" s="4">
        <f t="shared" si="111"/>
        <v>55350.020304568527</v>
      </c>
      <c r="U571" s="4">
        <f t="shared" si="112"/>
        <v>25843.824817518249</v>
      </c>
      <c r="V571" s="4">
        <f t="shared" si="113"/>
        <v>79673</v>
      </c>
      <c r="W571" s="4">
        <f t="shared" si="114"/>
        <v>20</v>
      </c>
      <c r="X571" s="4">
        <f t="shared" si="115"/>
        <v>37707</v>
      </c>
      <c r="Y571" t="e" cm="1" vm="2">
        <f t="array" aca="1" ref="Y571" ca="1">HLOOKUP(E571+E571:E1570,F571,0)</f>
        <v>#VALUE!</v>
      </c>
      <c r="Z571" s="4">
        <f t="shared" si="116"/>
        <v>37707</v>
      </c>
    </row>
    <row r="572" spans="1:26" x14ac:dyDescent="0.3">
      <c r="A572" s="4">
        <v>1</v>
      </c>
      <c r="B572" t="s">
        <v>586</v>
      </c>
      <c r="C572">
        <v>53</v>
      </c>
      <c r="D572" t="s">
        <v>15</v>
      </c>
      <c r="E572" t="s">
        <v>7</v>
      </c>
      <c r="F572">
        <v>58809</v>
      </c>
      <c r="G572" s="2">
        <v>43853</v>
      </c>
      <c r="H572">
        <v>39048</v>
      </c>
      <c r="I572" t="s">
        <v>13</v>
      </c>
      <c r="J572">
        <v>25</v>
      </c>
      <c r="K572" t="str">
        <f t="shared" si="104"/>
        <v>Above 50,000</v>
      </c>
      <c r="L572" s="4" t="str" cm="1">
        <f t="array" ref="L572">_xlfn.IFS(J572&gt;=50,"Excellent",AND(J572&gt;=40,J572&lt;=49),"good",AND(J572&gt;=30,J572&lt;=39),"Average",J572&lt;30,"Poor")</f>
        <v>Poor</v>
      </c>
      <c r="M572" s="4" t="str">
        <f t="shared" si="105"/>
        <v>True</v>
      </c>
      <c r="N572" s="4" t="str">
        <f t="shared" si="106"/>
        <v>False</v>
      </c>
      <c r="O572" s="4" t="str">
        <f t="shared" si="107"/>
        <v>Not From Marketing Department</v>
      </c>
      <c r="P572" s="4">
        <f>SUMIF(E572:$E$1001,"Sales",$F:$F)</f>
        <v>4130800</v>
      </c>
      <c r="Q572" s="4">
        <f t="shared" si="108"/>
        <v>7532860</v>
      </c>
      <c r="R572" s="4">
        <f t="shared" si="109"/>
        <v>180</v>
      </c>
      <c r="S572" s="4">
        <f t="shared" si="110"/>
        <v>97</v>
      </c>
      <c r="T572" s="4">
        <f t="shared" si="111"/>
        <v>55350.020304568527</v>
      </c>
      <c r="U572" s="4">
        <f t="shared" si="112"/>
        <v>25843.824817518249</v>
      </c>
      <c r="V572" s="4">
        <f t="shared" si="113"/>
        <v>79673</v>
      </c>
      <c r="W572" s="4">
        <f t="shared" si="114"/>
        <v>20</v>
      </c>
      <c r="X572" s="4">
        <f t="shared" si="115"/>
        <v>58809</v>
      </c>
      <c r="Y572" t="e" cm="1" vm="2">
        <f t="array" aca="1" ref="Y572" ca="1">HLOOKUP(E572+E572:E1571,F572,0)</f>
        <v>#VALUE!</v>
      </c>
      <c r="Z572" s="4">
        <f t="shared" si="116"/>
        <v>58809</v>
      </c>
    </row>
    <row r="573" spans="1:26" x14ac:dyDescent="0.3">
      <c r="A573" s="4">
        <v>1</v>
      </c>
      <c r="B573" t="s">
        <v>587</v>
      </c>
      <c r="C573">
        <v>56</v>
      </c>
      <c r="D573" t="s">
        <v>11</v>
      </c>
      <c r="E573" t="s">
        <v>16</v>
      </c>
      <c r="F573">
        <v>36689</v>
      </c>
      <c r="G573" s="2">
        <v>43854</v>
      </c>
      <c r="H573">
        <v>21932</v>
      </c>
      <c r="I573" t="s">
        <v>20</v>
      </c>
      <c r="J573">
        <v>48</v>
      </c>
      <c r="K573" t="str">
        <f t="shared" si="104"/>
        <v>Below 50,000</v>
      </c>
      <c r="L573" s="4" t="str" cm="1">
        <f t="array" ref="L573">_xlfn.IFS(J573&gt;=50,"Excellent",AND(J573&gt;=40,J573&lt;=49),"good",AND(J573&gt;=30,J573&lt;=39),"Average",J573&lt;30,"Poor")</f>
        <v>good</v>
      </c>
      <c r="M573" s="4" t="str">
        <f t="shared" si="105"/>
        <v>False</v>
      </c>
      <c r="N573" s="4" t="str">
        <f t="shared" si="106"/>
        <v>False</v>
      </c>
      <c r="O573" s="4" t="str">
        <f t="shared" si="107"/>
        <v>Not From Marketing Department</v>
      </c>
      <c r="P573" s="4">
        <f>SUMIF(E573:$E$1001,"Sales",$F:$F)</f>
        <v>4194345</v>
      </c>
      <c r="Q573" s="4">
        <f t="shared" si="108"/>
        <v>7532860</v>
      </c>
      <c r="R573" s="4">
        <f t="shared" si="109"/>
        <v>180</v>
      </c>
      <c r="S573" s="4">
        <f t="shared" si="110"/>
        <v>97</v>
      </c>
      <c r="T573" s="4">
        <f t="shared" si="111"/>
        <v>55350.020304568527</v>
      </c>
      <c r="U573" s="4">
        <f t="shared" si="112"/>
        <v>25843.824817518249</v>
      </c>
      <c r="V573" s="4">
        <f t="shared" si="113"/>
        <v>79673</v>
      </c>
      <c r="W573" s="4">
        <f t="shared" si="114"/>
        <v>20</v>
      </c>
      <c r="X573" s="4">
        <f t="shared" si="115"/>
        <v>36689</v>
      </c>
      <c r="Y573" t="e" cm="1" vm="2">
        <f t="array" aca="1" ref="Y573" ca="1">HLOOKUP(E573+E573:E1572,F573,0)</f>
        <v>#VALUE!</v>
      </c>
      <c r="Z573" s="4">
        <f t="shared" si="116"/>
        <v>36689</v>
      </c>
    </row>
    <row r="574" spans="1:26" x14ac:dyDescent="0.3">
      <c r="A574" s="4">
        <v>1</v>
      </c>
      <c r="B574" t="s">
        <v>588</v>
      </c>
      <c r="C574">
        <v>40</v>
      </c>
      <c r="D574" t="s">
        <v>11</v>
      </c>
      <c r="E574" t="s">
        <v>27</v>
      </c>
      <c r="F574">
        <v>41099</v>
      </c>
      <c r="G574" s="2">
        <v>43855</v>
      </c>
      <c r="H574">
        <v>22922</v>
      </c>
      <c r="I574" t="s">
        <v>20</v>
      </c>
      <c r="J574">
        <v>22</v>
      </c>
      <c r="K574" t="str">
        <f t="shared" si="104"/>
        <v>Below 50,000</v>
      </c>
      <c r="L574" s="4" t="str" cm="1">
        <f t="array" ref="L574">_xlfn.IFS(J574&gt;=50,"Excellent",AND(J574&gt;=40,J574&lt;=49),"good",AND(J574&gt;=30,J574&lt;=39),"Average",J574&lt;30,"Poor")</f>
        <v>Poor</v>
      </c>
      <c r="M574" s="4" t="str">
        <f t="shared" si="105"/>
        <v>False</v>
      </c>
      <c r="N574" s="4" t="str">
        <f t="shared" si="106"/>
        <v>True</v>
      </c>
      <c r="O574" s="4" t="str">
        <f t="shared" si="107"/>
        <v>Not From Marketing Department</v>
      </c>
      <c r="P574" s="4">
        <f>SUMIF(E574:$E$1001,"Sales",$F:$F)</f>
        <v>4060566</v>
      </c>
      <c r="Q574" s="4">
        <f t="shared" si="108"/>
        <v>7532860</v>
      </c>
      <c r="R574" s="4">
        <f t="shared" si="109"/>
        <v>180</v>
      </c>
      <c r="S574" s="4">
        <f t="shared" si="110"/>
        <v>97</v>
      </c>
      <c r="T574" s="4">
        <f t="shared" si="111"/>
        <v>55350.020304568527</v>
      </c>
      <c r="U574" s="4">
        <f t="shared" si="112"/>
        <v>25843.824817518249</v>
      </c>
      <c r="V574" s="4">
        <f t="shared" si="113"/>
        <v>79673</v>
      </c>
      <c r="W574" s="4">
        <f t="shared" si="114"/>
        <v>20</v>
      </c>
      <c r="X574" s="4">
        <f t="shared" si="115"/>
        <v>41099</v>
      </c>
      <c r="Y574" t="e" cm="1" vm="2">
        <f t="array" aca="1" ref="Y574" ca="1">HLOOKUP(E574+E574:E1573,F574,0)</f>
        <v>#VALUE!</v>
      </c>
      <c r="Z574" s="4">
        <f t="shared" si="116"/>
        <v>41099</v>
      </c>
    </row>
    <row r="575" spans="1:26" x14ac:dyDescent="0.3">
      <c r="A575" s="4">
        <v>1</v>
      </c>
      <c r="B575" t="s">
        <v>589</v>
      </c>
      <c r="C575">
        <v>52</v>
      </c>
      <c r="D575" t="s">
        <v>11</v>
      </c>
      <c r="E575" t="s">
        <v>16</v>
      </c>
      <c r="F575">
        <v>55491</v>
      </c>
      <c r="G575" s="2">
        <v>43856</v>
      </c>
      <c r="H575">
        <v>15835</v>
      </c>
      <c r="I575" t="s">
        <v>20</v>
      </c>
      <c r="J575">
        <v>38</v>
      </c>
      <c r="K575" t="str">
        <f t="shared" si="104"/>
        <v>Above 50,000</v>
      </c>
      <c r="L575" s="4" t="str" cm="1">
        <f t="array" ref="L575">_xlfn.IFS(J575&gt;=50,"Excellent",AND(J575&gt;=40,J575&lt;=49),"good",AND(J575&gt;=30,J575&lt;=39),"Average",J575&lt;30,"Poor")</f>
        <v>Average</v>
      </c>
      <c r="M575" s="4" t="str">
        <f t="shared" si="105"/>
        <v>False</v>
      </c>
      <c r="N575" s="4" t="str">
        <f t="shared" si="106"/>
        <v>False</v>
      </c>
      <c r="O575" s="4" t="str">
        <f t="shared" si="107"/>
        <v>Not From Marketing Department</v>
      </c>
      <c r="P575" s="4">
        <f>SUMIF(E575:$E$1001,"Sales",$F:$F)</f>
        <v>4291220</v>
      </c>
      <c r="Q575" s="4">
        <f t="shared" si="108"/>
        <v>7532860</v>
      </c>
      <c r="R575" s="4">
        <f t="shared" si="109"/>
        <v>180</v>
      </c>
      <c r="S575" s="4">
        <f t="shared" si="110"/>
        <v>97</v>
      </c>
      <c r="T575" s="4">
        <f t="shared" si="111"/>
        <v>55350.020304568527</v>
      </c>
      <c r="U575" s="4">
        <f t="shared" si="112"/>
        <v>25843.824817518249</v>
      </c>
      <c r="V575" s="4">
        <f t="shared" si="113"/>
        <v>79673</v>
      </c>
      <c r="W575" s="4">
        <f t="shared" si="114"/>
        <v>20</v>
      </c>
      <c r="X575" s="4">
        <f t="shared" si="115"/>
        <v>55491</v>
      </c>
      <c r="Y575" t="e" cm="1" vm="2">
        <f t="array" aca="1" ref="Y575" ca="1">HLOOKUP(E575+E575:E1574,F575,0)</f>
        <v>#VALUE!</v>
      </c>
      <c r="Z575" s="4">
        <f t="shared" si="116"/>
        <v>55491</v>
      </c>
    </row>
    <row r="576" spans="1:26" x14ac:dyDescent="0.3">
      <c r="A576" s="4">
        <v>1</v>
      </c>
      <c r="B576" t="s">
        <v>590</v>
      </c>
      <c r="C576">
        <v>58</v>
      </c>
      <c r="D576" t="s">
        <v>15</v>
      </c>
      <c r="E576" t="s">
        <v>22</v>
      </c>
      <c r="F576">
        <v>35019</v>
      </c>
      <c r="G576" s="2">
        <v>43857</v>
      </c>
      <c r="H576">
        <v>35946</v>
      </c>
      <c r="I576" t="s">
        <v>20</v>
      </c>
      <c r="J576">
        <v>48</v>
      </c>
      <c r="K576" t="str">
        <f t="shared" si="104"/>
        <v>Below 50,000</v>
      </c>
      <c r="L576" s="4" t="str" cm="1">
        <f t="array" ref="L576">_xlfn.IFS(J576&gt;=50,"Excellent",AND(J576&gt;=40,J576&lt;=49),"good",AND(J576&gt;=30,J576&lt;=39),"Average",J576&lt;30,"Poor")</f>
        <v>good</v>
      </c>
      <c r="M576" s="4" t="str">
        <f t="shared" si="105"/>
        <v>False</v>
      </c>
      <c r="N576" s="4" t="str">
        <f t="shared" si="106"/>
        <v>False</v>
      </c>
      <c r="O576" s="4" t="str">
        <f t="shared" si="107"/>
        <v>Not From Marketing Department</v>
      </c>
      <c r="P576" s="4">
        <f>SUMIF(E576:$E$1001,"Sales",$F:$F)</f>
        <v>4226198</v>
      </c>
      <c r="Q576" s="4">
        <f t="shared" si="108"/>
        <v>7532860</v>
      </c>
      <c r="R576" s="4">
        <f t="shared" si="109"/>
        <v>180</v>
      </c>
      <c r="S576" s="4">
        <f t="shared" si="110"/>
        <v>97</v>
      </c>
      <c r="T576" s="4">
        <f t="shared" si="111"/>
        <v>55350.020304568527</v>
      </c>
      <c r="U576" s="4">
        <f t="shared" si="112"/>
        <v>25843.824817518249</v>
      </c>
      <c r="V576" s="4">
        <f t="shared" si="113"/>
        <v>79673</v>
      </c>
      <c r="W576" s="4">
        <f t="shared" si="114"/>
        <v>20</v>
      </c>
      <c r="X576" s="4">
        <f t="shared" si="115"/>
        <v>35019</v>
      </c>
      <c r="Y576" t="e" cm="1" vm="2">
        <f t="array" aca="1" ref="Y576" ca="1">HLOOKUP(E576+E576:E1575,F576,0)</f>
        <v>#VALUE!</v>
      </c>
      <c r="Z576" s="4">
        <f t="shared" si="116"/>
        <v>35019</v>
      </c>
    </row>
    <row r="577" spans="1:26" x14ac:dyDescent="0.3">
      <c r="A577" s="4">
        <v>1</v>
      </c>
      <c r="B577" t="s">
        <v>591</v>
      </c>
      <c r="C577">
        <v>26</v>
      </c>
      <c r="D577" t="s">
        <v>11</v>
      </c>
      <c r="E577" t="s">
        <v>16</v>
      </c>
      <c r="F577">
        <v>46993</v>
      </c>
      <c r="G577" s="2">
        <v>43858</v>
      </c>
      <c r="H577">
        <v>38765</v>
      </c>
      <c r="I577" t="s">
        <v>13</v>
      </c>
      <c r="J577">
        <v>26</v>
      </c>
      <c r="K577" t="str">
        <f t="shared" si="104"/>
        <v>Below 50,000</v>
      </c>
      <c r="L577" s="4" t="str" cm="1">
        <f t="array" ref="L577">_xlfn.IFS(J577&gt;=50,"Excellent",AND(J577&gt;=40,J577&lt;=49),"good",AND(J577&gt;=30,J577&lt;=39),"Average",J577&lt;30,"Poor")</f>
        <v>Poor</v>
      </c>
      <c r="M577" s="4" t="str">
        <f t="shared" si="105"/>
        <v>True</v>
      </c>
      <c r="N577" s="4" t="str">
        <f t="shared" si="106"/>
        <v>False</v>
      </c>
      <c r="O577" s="4" t="str">
        <f t="shared" si="107"/>
        <v>Not From Marketing Department</v>
      </c>
      <c r="P577" s="4">
        <f>SUMIF(E577:$E$1001,"Sales",$F:$F)</f>
        <v>4207198</v>
      </c>
      <c r="Q577" s="4">
        <f t="shared" si="108"/>
        <v>7532860</v>
      </c>
      <c r="R577" s="4">
        <f t="shared" si="109"/>
        <v>180</v>
      </c>
      <c r="S577" s="4">
        <f t="shared" si="110"/>
        <v>97</v>
      </c>
      <c r="T577" s="4">
        <f t="shared" si="111"/>
        <v>55350.020304568527</v>
      </c>
      <c r="U577" s="4">
        <f t="shared" si="112"/>
        <v>25843.824817518249</v>
      </c>
      <c r="V577" s="4">
        <f t="shared" si="113"/>
        <v>79673</v>
      </c>
      <c r="W577" s="4">
        <f t="shared" si="114"/>
        <v>20</v>
      </c>
      <c r="X577" s="4">
        <f t="shared" si="115"/>
        <v>46993</v>
      </c>
      <c r="Y577" t="e" cm="1" vm="2">
        <f t="array" aca="1" ref="Y577" ca="1">HLOOKUP(E577+E577:E1576,F577,0)</f>
        <v>#VALUE!</v>
      </c>
      <c r="Z577" s="4">
        <f t="shared" si="116"/>
        <v>46993</v>
      </c>
    </row>
    <row r="578" spans="1:26" x14ac:dyDescent="0.3">
      <c r="A578" s="4">
        <v>1</v>
      </c>
      <c r="B578" t="s">
        <v>592</v>
      </c>
      <c r="C578">
        <v>21</v>
      </c>
      <c r="D578" t="s">
        <v>11</v>
      </c>
      <c r="E578" t="s">
        <v>27</v>
      </c>
      <c r="F578">
        <v>57843</v>
      </c>
      <c r="G578" s="2">
        <v>43859</v>
      </c>
      <c r="H578">
        <v>37767</v>
      </c>
      <c r="I578" t="s">
        <v>20</v>
      </c>
      <c r="J578">
        <v>54</v>
      </c>
      <c r="K578" t="str">
        <f t="shared" si="104"/>
        <v>Above 50,000</v>
      </c>
      <c r="L578" s="4" t="str" cm="1">
        <f t="array" ref="L578">_xlfn.IFS(J578&gt;=50,"Excellent",AND(J578&gt;=40,J578&lt;=49),"good",AND(J578&gt;=30,J578&lt;=39),"Average",J578&lt;30,"Poor")</f>
        <v>Excellent</v>
      </c>
      <c r="M578" s="4" t="str">
        <f t="shared" si="105"/>
        <v>False</v>
      </c>
      <c r="N578" s="4" t="str">
        <f t="shared" si="106"/>
        <v>True</v>
      </c>
      <c r="O578" s="4" t="str">
        <f t="shared" si="107"/>
        <v>Not From Marketing Department</v>
      </c>
      <c r="P578" s="4">
        <f>SUMIF(E578:$E$1001,"Sales",$F:$F)</f>
        <v>4137755</v>
      </c>
      <c r="Q578" s="4">
        <f t="shared" si="108"/>
        <v>7532860</v>
      </c>
      <c r="R578" s="4">
        <f t="shared" si="109"/>
        <v>180</v>
      </c>
      <c r="S578" s="4">
        <f t="shared" si="110"/>
        <v>97</v>
      </c>
      <c r="T578" s="4">
        <f t="shared" si="111"/>
        <v>55350.020304568527</v>
      </c>
      <c r="U578" s="4">
        <f t="shared" si="112"/>
        <v>25843.824817518249</v>
      </c>
      <c r="V578" s="4">
        <f t="shared" si="113"/>
        <v>79673</v>
      </c>
      <c r="W578" s="4">
        <f t="shared" si="114"/>
        <v>20</v>
      </c>
      <c r="X578" s="4">
        <f t="shared" si="115"/>
        <v>57843</v>
      </c>
      <c r="Y578" t="e" cm="1" vm="2">
        <f t="array" aca="1" ref="Y578" ca="1">HLOOKUP(E578+E578:E1577,F578,0)</f>
        <v>#VALUE!</v>
      </c>
      <c r="Z578" s="4">
        <f t="shared" si="116"/>
        <v>57843</v>
      </c>
    </row>
    <row r="579" spans="1:26" x14ac:dyDescent="0.3">
      <c r="A579" s="4">
        <v>1</v>
      </c>
      <c r="B579" t="s">
        <v>593</v>
      </c>
      <c r="C579">
        <v>27</v>
      </c>
      <c r="D579" t="s">
        <v>11</v>
      </c>
      <c r="E579" t="s">
        <v>16</v>
      </c>
      <c r="F579">
        <v>78159</v>
      </c>
      <c r="G579" s="2">
        <v>43860</v>
      </c>
      <c r="H579">
        <v>19275</v>
      </c>
      <c r="I579" t="s">
        <v>28</v>
      </c>
      <c r="J579">
        <v>60</v>
      </c>
      <c r="K579" t="str">
        <f t="shared" ref="K579:K642" si="117">IF(F579 &gt; 50000, "Above 50,000", "Below 50,000")</f>
        <v>Above 50,000</v>
      </c>
      <c r="L579" s="4" t="str" cm="1">
        <f t="array" ref="L579">_xlfn.IFS(J579&gt;=50,"Excellent",AND(J579&gt;=40,J579&lt;=49),"good",AND(J579&gt;=30,J579&lt;=39),"Average",J579&lt;30,"Poor")</f>
        <v>Excellent</v>
      </c>
      <c r="M579" s="4" t="str">
        <f t="shared" ref="M579:M642" si="118">IF(AND(H579&gt;=15000,I579="North"),"True","False")</f>
        <v>False</v>
      </c>
      <c r="N579" s="4" t="str">
        <f t="shared" ref="N579:N642" si="119">IF(OR(E579="IT",F579&gt;=60000),"True","False")</f>
        <v>True</v>
      </c>
      <c r="O579" s="4" t="str">
        <f t="shared" ref="O579:O642" si="120">IF(E579="Marketing"," from Marketing Department","Not From Marketing Department")</f>
        <v>Not From Marketing Department</v>
      </c>
      <c r="P579" s="4">
        <f>SUMIF(E579:$E$1001,"Sales",$F:$F)</f>
        <v>4098275</v>
      </c>
      <c r="Q579" s="4">
        <f t="shared" ref="Q579:Q642" si="121">SUMIFS($F$2:$F$1001,$E$2:$E$1001,"IT",$J$2:$J$1001,"&gt;35")</f>
        <v>7532860</v>
      </c>
      <c r="R579" s="4">
        <f t="shared" ref="R579:R642" si="122">COUNTIF($E$2:$E$1001,"HR")</f>
        <v>180</v>
      </c>
      <c r="S579" s="4">
        <f t="shared" ref="S579:S642" si="123">COUNTIFS($D$2:$D$1001,"F",$E$2:$E$1001,"Finance")</f>
        <v>97</v>
      </c>
      <c r="T579" s="4">
        <f t="shared" ref="T579:T642" si="124">AVERAGEIF($E$2:$E$1001,"Marketing",$F$2:$F$1001)</f>
        <v>55350.020304568527</v>
      </c>
      <c r="U579" s="4">
        <f t="shared" ref="U579:U642" si="125">AVERAGEIFS($H$2:$H$1001,$I$2:$I$1001,"North",$J$2:$J$1001,"&gt;40")</f>
        <v>25843.824817518249</v>
      </c>
      <c r="V579" s="4">
        <f t="shared" ref="V579:V642" si="126">_xlfn.MAXIFS($F$2:$F$1001,$I$2:$I$1001,"South")</f>
        <v>79673</v>
      </c>
      <c r="W579" s="4">
        <f t="shared" ref="W579:W642" si="127">_xlfn.MINIFS($J$2:$J$1001,$E$2:$E$1001,"Finance")</f>
        <v>20</v>
      </c>
      <c r="X579" s="4">
        <f t="shared" ref="X579:X642" si="128">VLOOKUP(A579,A579:X1578,6,FALSE)</f>
        <v>78159</v>
      </c>
      <c r="Y579" t="e" cm="1" vm="2">
        <f t="array" aca="1" ref="Y579" ca="1">HLOOKUP(E579+E579:E1578,F579,0)</f>
        <v>#VALUE!</v>
      </c>
      <c r="Z579" s="4">
        <f t="shared" ref="Z579:Z642" si="129">X579</f>
        <v>78159</v>
      </c>
    </row>
    <row r="580" spans="1:26" x14ac:dyDescent="0.3">
      <c r="A580" s="4">
        <v>1</v>
      </c>
      <c r="B580" t="s">
        <v>594</v>
      </c>
      <c r="C580">
        <v>49</v>
      </c>
      <c r="D580" t="s">
        <v>15</v>
      </c>
      <c r="E580" t="s">
        <v>16</v>
      </c>
      <c r="F580">
        <v>75339</v>
      </c>
      <c r="G580" s="2">
        <v>43861</v>
      </c>
      <c r="H580">
        <v>10945</v>
      </c>
      <c r="I580" t="s">
        <v>20</v>
      </c>
      <c r="J580">
        <v>57</v>
      </c>
      <c r="K580" t="str">
        <f t="shared" si="117"/>
        <v>Above 50,000</v>
      </c>
      <c r="L580" s="4" t="str" cm="1">
        <f t="array" ref="L580">_xlfn.IFS(J580&gt;=50,"Excellent",AND(J580&gt;=40,J580&lt;=49),"good",AND(J580&gt;=30,J580&lt;=39),"Average",J580&lt;30,"Poor")</f>
        <v>Excellent</v>
      </c>
      <c r="M580" s="4" t="str">
        <f t="shared" si="118"/>
        <v>False</v>
      </c>
      <c r="N580" s="4" t="str">
        <f t="shared" si="119"/>
        <v>True</v>
      </c>
      <c r="O580" s="4" t="str">
        <f t="shared" si="120"/>
        <v>Not From Marketing Department</v>
      </c>
      <c r="P580" s="4">
        <f>SUMIF(E580:$E$1001,"Sales",$F:$F)</f>
        <v>4027099</v>
      </c>
      <c r="Q580" s="4">
        <f t="shared" si="121"/>
        <v>7532860</v>
      </c>
      <c r="R580" s="4">
        <f t="shared" si="122"/>
        <v>180</v>
      </c>
      <c r="S580" s="4">
        <f t="shared" si="123"/>
        <v>97</v>
      </c>
      <c r="T580" s="4">
        <f t="shared" si="124"/>
        <v>55350.020304568527</v>
      </c>
      <c r="U580" s="4">
        <f t="shared" si="125"/>
        <v>25843.824817518249</v>
      </c>
      <c r="V580" s="4">
        <f t="shared" si="126"/>
        <v>79673</v>
      </c>
      <c r="W580" s="4">
        <f t="shared" si="127"/>
        <v>20</v>
      </c>
      <c r="X580" s="4">
        <f t="shared" si="128"/>
        <v>75339</v>
      </c>
      <c r="Y580" t="e" cm="1" vm="2">
        <f t="array" aca="1" ref="Y580" ca="1">HLOOKUP(E580+E580:E1579,F580,0)</f>
        <v>#VALUE!</v>
      </c>
      <c r="Z580" s="4">
        <f t="shared" si="129"/>
        <v>75339</v>
      </c>
    </row>
    <row r="581" spans="1:26" x14ac:dyDescent="0.3">
      <c r="A581" s="4">
        <v>1</v>
      </c>
      <c r="B581" t="s">
        <v>595</v>
      </c>
      <c r="C581">
        <v>59</v>
      </c>
      <c r="D581" t="s">
        <v>11</v>
      </c>
      <c r="E581" t="s">
        <v>27</v>
      </c>
      <c r="F581">
        <v>37437</v>
      </c>
      <c r="G581" s="2">
        <v>43862</v>
      </c>
      <c r="H581">
        <v>38371</v>
      </c>
      <c r="I581" t="s">
        <v>20</v>
      </c>
      <c r="J581">
        <v>22</v>
      </c>
      <c r="K581" t="str">
        <f t="shared" si="117"/>
        <v>Below 50,000</v>
      </c>
      <c r="L581" s="4" t="str" cm="1">
        <f t="array" ref="L581">_xlfn.IFS(J581&gt;=50,"Excellent",AND(J581&gt;=40,J581&lt;=49),"good",AND(J581&gt;=30,J581&lt;=39),"Average",J581&lt;30,"Poor")</f>
        <v>Poor</v>
      </c>
      <c r="M581" s="4" t="str">
        <f t="shared" si="118"/>
        <v>False</v>
      </c>
      <c r="N581" s="4" t="str">
        <f t="shared" si="119"/>
        <v>True</v>
      </c>
      <c r="O581" s="4" t="str">
        <f t="shared" si="120"/>
        <v>Not From Marketing Department</v>
      </c>
      <c r="P581" s="4">
        <f>SUMIF(E581:$E$1001,"Sales",$F:$F)</f>
        <v>4046192</v>
      </c>
      <c r="Q581" s="4">
        <f t="shared" si="121"/>
        <v>7532860</v>
      </c>
      <c r="R581" s="4">
        <f t="shared" si="122"/>
        <v>180</v>
      </c>
      <c r="S581" s="4">
        <f t="shared" si="123"/>
        <v>97</v>
      </c>
      <c r="T581" s="4">
        <f t="shared" si="124"/>
        <v>55350.020304568527</v>
      </c>
      <c r="U581" s="4">
        <f t="shared" si="125"/>
        <v>25843.824817518249</v>
      </c>
      <c r="V581" s="4">
        <f t="shared" si="126"/>
        <v>79673</v>
      </c>
      <c r="W581" s="4">
        <f t="shared" si="127"/>
        <v>20</v>
      </c>
      <c r="X581" s="4">
        <f t="shared" si="128"/>
        <v>37437</v>
      </c>
      <c r="Y581" t="e" cm="1" vm="2">
        <f t="array" aca="1" ref="Y581" ca="1">HLOOKUP(E581+E581:E1580,F581,0)</f>
        <v>#VALUE!</v>
      </c>
      <c r="Z581" s="4">
        <f t="shared" si="129"/>
        <v>37437</v>
      </c>
    </row>
    <row r="582" spans="1:26" x14ac:dyDescent="0.3">
      <c r="A582" s="4">
        <v>1</v>
      </c>
      <c r="B582" t="s">
        <v>596</v>
      </c>
      <c r="C582">
        <v>27</v>
      </c>
      <c r="D582" t="s">
        <v>15</v>
      </c>
      <c r="E582" t="s">
        <v>12</v>
      </c>
      <c r="F582">
        <v>34681</v>
      </c>
      <c r="G582" s="2">
        <v>43863</v>
      </c>
      <c r="H582">
        <v>13341</v>
      </c>
      <c r="I582" t="s">
        <v>20</v>
      </c>
      <c r="J582">
        <v>25</v>
      </c>
      <c r="K582" t="str">
        <f t="shared" si="117"/>
        <v>Below 50,000</v>
      </c>
      <c r="L582" s="4" t="str" cm="1">
        <f t="array" ref="L582">_xlfn.IFS(J582&gt;=50,"Excellent",AND(J582&gt;=40,J582&lt;=49),"good",AND(J582&gt;=30,J582&lt;=39),"Average",J582&lt;30,"Poor")</f>
        <v>Poor</v>
      </c>
      <c r="M582" s="4" t="str">
        <f t="shared" si="118"/>
        <v>False</v>
      </c>
      <c r="N582" s="4" t="str">
        <f t="shared" si="119"/>
        <v>False</v>
      </c>
      <c r="O582" s="4" t="str">
        <f t="shared" si="120"/>
        <v xml:space="preserve"> from Marketing Department</v>
      </c>
      <c r="P582" s="4">
        <f>SUMIF(E582:$E$1001,"Sales",$F:$F)</f>
        <v>4180928</v>
      </c>
      <c r="Q582" s="4">
        <f t="shared" si="121"/>
        <v>7532860</v>
      </c>
      <c r="R582" s="4">
        <f t="shared" si="122"/>
        <v>180</v>
      </c>
      <c r="S582" s="4">
        <f t="shared" si="123"/>
        <v>97</v>
      </c>
      <c r="T582" s="4">
        <f t="shared" si="124"/>
        <v>55350.020304568527</v>
      </c>
      <c r="U582" s="4">
        <f t="shared" si="125"/>
        <v>25843.824817518249</v>
      </c>
      <c r="V582" s="4">
        <f t="shared" si="126"/>
        <v>79673</v>
      </c>
      <c r="W582" s="4">
        <f t="shared" si="127"/>
        <v>20</v>
      </c>
      <c r="X582" s="4">
        <f t="shared" si="128"/>
        <v>34681</v>
      </c>
      <c r="Y582" t="e" cm="1" vm="2">
        <f t="array" aca="1" ref="Y582" ca="1">HLOOKUP(E582+E582:E1581,F582,0)</f>
        <v>#VALUE!</v>
      </c>
      <c r="Z582" s="4">
        <f t="shared" si="129"/>
        <v>34681</v>
      </c>
    </row>
    <row r="583" spans="1:26" x14ac:dyDescent="0.3">
      <c r="A583" s="4">
        <v>1</v>
      </c>
      <c r="B583" t="s">
        <v>597</v>
      </c>
      <c r="C583">
        <v>35</v>
      </c>
      <c r="D583" t="s">
        <v>11</v>
      </c>
      <c r="E583" t="s">
        <v>12</v>
      </c>
      <c r="F583">
        <v>35233</v>
      </c>
      <c r="G583" s="2">
        <v>43864</v>
      </c>
      <c r="H583">
        <v>13496</v>
      </c>
      <c r="I583" t="s">
        <v>18</v>
      </c>
      <c r="J583">
        <v>30</v>
      </c>
      <c r="K583" t="str">
        <f t="shared" si="117"/>
        <v>Below 50,000</v>
      </c>
      <c r="L583" s="4" t="str" cm="1">
        <f t="array" ref="L583">_xlfn.IFS(J583&gt;=50,"Excellent",AND(J583&gt;=40,J583&lt;=49),"good",AND(J583&gt;=30,J583&lt;=39),"Average",J583&lt;30,"Poor")</f>
        <v>Average</v>
      </c>
      <c r="M583" s="4" t="str">
        <f t="shared" si="118"/>
        <v>False</v>
      </c>
      <c r="N583" s="4" t="str">
        <f t="shared" si="119"/>
        <v>False</v>
      </c>
      <c r="O583" s="4" t="str">
        <f t="shared" si="120"/>
        <v xml:space="preserve"> from Marketing Department</v>
      </c>
      <c r="P583" s="4">
        <f>SUMIF(E583:$E$1001,"Sales",$F:$F)</f>
        <v>4202845</v>
      </c>
      <c r="Q583" s="4">
        <f t="shared" si="121"/>
        <v>7532860</v>
      </c>
      <c r="R583" s="4">
        <f t="shared" si="122"/>
        <v>180</v>
      </c>
      <c r="S583" s="4">
        <f t="shared" si="123"/>
        <v>97</v>
      </c>
      <c r="T583" s="4">
        <f t="shared" si="124"/>
        <v>55350.020304568527</v>
      </c>
      <c r="U583" s="4">
        <f t="shared" si="125"/>
        <v>25843.824817518249</v>
      </c>
      <c r="V583" s="4">
        <f t="shared" si="126"/>
        <v>79673</v>
      </c>
      <c r="W583" s="4">
        <f t="shared" si="127"/>
        <v>20</v>
      </c>
      <c r="X583" s="4">
        <f t="shared" si="128"/>
        <v>35233</v>
      </c>
      <c r="Y583" t="e" cm="1" vm="2">
        <f t="array" aca="1" ref="Y583" ca="1">HLOOKUP(E583+E583:E1582,F583,0)</f>
        <v>#VALUE!</v>
      </c>
      <c r="Z583" s="4">
        <f t="shared" si="129"/>
        <v>35233</v>
      </c>
    </row>
    <row r="584" spans="1:26" x14ac:dyDescent="0.3">
      <c r="A584" s="4">
        <v>1</v>
      </c>
      <c r="B584" t="s">
        <v>598</v>
      </c>
      <c r="C584">
        <v>60</v>
      </c>
      <c r="D584" t="s">
        <v>15</v>
      </c>
      <c r="E584" t="s">
        <v>27</v>
      </c>
      <c r="F584">
        <v>39591</v>
      </c>
      <c r="G584" s="2">
        <v>43865</v>
      </c>
      <c r="H584">
        <v>39100</v>
      </c>
      <c r="I584" t="s">
        <v>13</v>
      </c>
      <c r="J584">
        <v>58</v>
      </c>
      <c r="K584" t="str">
        <f t="shared" si="117"/>
        <v>Below 50,000</v>
      </c>
      <c r="L584" s="4" t="str" cm="1">
        <f t="array" ref="L584">_xlfn.IFS(J584&gt;=50,"Excellent",AND(J584&gt;=40,J584&lt;=49),"good",AND(J584&gt;=30,J584&lt;=39),"Average",J584&lt;30,"Poor")</f>
        <v>Excellent</v>
      </c>
      <c r="M584" s="4" t="str">
        <f t="shared" si="118"/>
        <v>True</v>
      </c>
      <c r="N584" s="4" t="str">
        <f t="shared" si="119"/>
        <v>True</v>
      </c>
      <c r="O584" s="4" t="str">
        <f t="shared" si="120"/>
        <v>Not From Marketing Department</v>
      </c>
      <c r="P584" s="4">
        <f>SUMIF(E584:$E$1001,"Sales",$F:$F)</f>
        <v>4214893</v>
      </c>
      <c r="Q584" s="4">
        <f t="shared" si="121"/>
        <v>7532860</v>
      </c>
      <c r="R584" s="4">
        <f t="shared" si="122"/>
        <v>180</v>
      </c>
      <c r="S584" s="4">
        <f t="shared" si="123"/>
        <v>97</v>
      </c>
      <c r="T584" s="4">
        <f t="shared" si="124"/>
        <v>55350.020304568527</v>
      </c>
      <c r="U584" s="4">
        <f t="shared" si="125"/>
        <v>25843.824817518249</v>
      </c>
      <c r="V584" s="4">
        <f t="shared" si="126"/>
        <v>79673</v>
      </c>
      <c r="W584" s="4">
        <f t="shared" si="127"/>
        <v>20</v>
      </c>
      <c r="X584" s="4">
        <f t="shared" si="128"/>
        <v>39591</v>
      </c>
      <c r="Y584" t="e" cm="1" vm="2">
        <f t="array" aca="1" ref="Y584" ca="1">HLOOKUP(E584+E584:E1583,F584,0)</f>
        <v>#VALUE!</v>
      </c>
      <c r="Z584" s="4">
        <f t="shared" si="129"/>
        <v>39591</v>
      </c>
    </row>
    <row r="585" spans="1:26" x14ac:dyDescent="0.3">
      <c r="A585" s="4">
        <v>1</v>
      </c>
      <c r="B585" t="s">
        <v>599</v>
      </c>
      <c r="C585">
        <v>36</v>
      </c>
      <c r="D585" t="s">
        <v>15</v>
      </c>
      <c r="E585" t="s">
        <v>22</v>
      </c>
      <c r="F585">
        <v>54649</v>
      </c>
      <c r="G585" s="2">
        <v>43866</v>
      </c>
      <c r="H585">
        <v>35062</v>
      </c>
      <c r="I585" t="s">
        <v>13</v>
      </c>
      <c r="J585">
        <v>55</v>
      </c>
      <c r="K585" t="str">
        <f t="shared" si="117"/>
        <v>Above 50,000</v>
      </c>
      <c r="L585" s="4" t="str" cm="1">
        <f t="array" ref="L585">_xlfn.IFS(J585&gt;=50,"Excellent",AND(J585&gt;=40,J585&lt;=49),"good",AND(J585&gt;=30,J585&lt;=39),"Average",J585&lt;30,"Poor")</f>
        <v>Excellent</v>
      </c>
      <c r="M585" s="4" t="str">
        <f t="shared" si="118"/>
        <v>True</v>
      </c>
      <c r="N585" s="4" t="str">
        <f t="shared" si="119"/>
        <v>False</v>
      </c>
      <c r="O585" s="4" t="str">
        <f t="shared" si="120"/>
        <v>Not From Marketing Department</v>
      </c>
      <c r="P585" s="4">
        <f>SUMIF(E585:$E$1001,"Sales",$F:$F)</f>
        <v>4125410</v>
      </c>
      <c r="Q585" s="4">
        <f t="shared" si="121"/>
        <v>7532860</v>
      </c>
      <c r="R585" s="4">
        <f t="shared" si="122"/>
        <v>180</v>
      </c>
      <c r="S585" s="4">
        <f t="shared" si="123"/>
        <v>97</v>
      </c>
      <c r="T585" s="4">
        <f t="shared" si="124"/>
        <v>55350.020304568527</v>
      </c>
      <c r="U585" s="4">
        <f t="shared" si="125"/>
        <v>25843.824817518249</v>
      </c>
      <c r="V585" s="4">
        <f t="shared" si="126"/>
        <v>79673</v>
      </c>
      <c r="W585" s="4">
        <f t="shared" si="127"/>
        <v>20</v>
      </c>
      <c r="X585" s="4">
        <f t="shared" si="128"/>
        <v>54649</v>
      </c>
      <c r="Y585" t="e" cm="1" vm="2">
        <f t="array" aca="1" ref="Y585" ca="1">HLOOKUP(E585+E585:E1584,F585,0)</f>
        <v>#VALUE!</v>
      </c>
      <c r="Z585" s="4">
        <f t="shared" si="129"/>
        <v>54649</v>
      </c>
    </row>
    <row r="586" spans="1:26" x14ac:dyDescent="0.3">
      <c r="A586" s="4">
        <v>1</v>
      </c>
      <c r="B586" t="s">
        <v>600</v>
      </c>
      <c r="C586">
        <v>43</v>
      </c>
      <c r="D586" t="s">
        <v>15</v>
      </c>
      <c r="E586" t="s">
        <v>12</v>
      </c>
      <c r="F586">
        <v>48617</v>
      </c>
      <c r="G586" s="2">
        <v>43867</v>
      </c>
      <c r="H586">
        <v>28882</v>
      </c>
      <c r="I586" t="s">
        <v>20</v>
      </c>
      <c r="J586">
        <v>30</v>
      </c>
      <c r="K586" t="str">
        <f t="shared" si="117"/>
        <v>Below 50,000</v>
      </c>
      <c r="L586" s="4" t="str" cm="1">
        <f t="array" ref="L586">_xlfn.IFS(J586&gt;=50,"Excellent",AND(J586&gt;=40,J586&lt;=49),"good",AND(J586&gt;=30,J586&lt;=39),"Average",J586&lt;30,"Poor")</f>
        <v>Average</v>
      </c>
      <c r="M586" s="4" t="str">
        <f t="shared" si="118"/>
        <v>False</v>
      </c>
      <c r="N586" s="4" t="str">
        <f t="shared" si="119"/>
        <v>False</v>
      </c>
      <c r="O586" s="4" t="str">
        <f t="shared" si="120"/>
        <v xml:space="preserve"> from Marketing Department</v>
      </c>
      <c r="P586" s="4">
        <f>SUMIF(E586:$E$1001,"Sales",$F:$F)</f>
        <v>4034081</v>
      </c>
      <c r="Q586" s="4">
        <f t="shared" si="121"/>
        <v>7532860</v>
      </c>
      <c r="R586" s="4">
        <f t="shared" si="122"/>
        <v>180</v>
      </c>
      <c r="S586" s="4">
        <f t="shared" si="123"/>
        <v>97</v>
      </c>
      <c r="T586" s="4">
        <f t="shared" si="124"/>
        <v>55350.020304568527</v>
      </c>
      <c r="U586" s="4">
        <f t="shared" si="125"/>
        <v>25843.824817518249</v>
      </c>
      <c r="V586" s="4">
        <f t="shared" si="126"/>
        <v>79673</v>
      </c>
      <c r="W586" s="4">
        <f t="shared" si="127"/>
        <v>20</v>
      </c>
      <c r="X586" s="4">
        <f t="shared" si="128"/>
        <v>48617</v>
      </c>
      <c r="Y586" t="e" cm="1" vm="2">
        <f t="array" aca="1" ref="Y586" ca="1">HLOOKUP(E586+E586:E1585,F586,0)</f>
        <v>#VALUE!</v>
      </c>
      <c r="Z586" s="4">
        <f t="shared" si="129"/>
        <v>48617</v>
      </c>
    </row>
    <row r="587" spans="1:26" x14ac:dyDescent="0.3">
      <c r="A587" s="4">
        <v>1</v>
      </c>
      <c r="B587" t="s">
        <v>601</v>
      </c>
      <c r="C587">
        <v>34</v>
      </c>
      <c r="D587" t="s">
        <v>15</v>
      </c>
      <c r="E587" t="s">
        <v>12</v>
      </c>
      <c r="F587">
        <v>58269</v>
      </c>
      <c r="G587" s="2">
        <v>43868</v>
      </c>
      <c r="H587">
        <v>25323</v>
      </c>
      <c r="I587" t="s">
        <v>28</v>
      </c>
      <c r="J587">
        <v>27</v>
      </c>
      <c r="K587" t="str">
        <f t="shared" si="117"/>
        <v>Above 50,000</v>
      </c>
      <c r="L587" s="4" t="str" cm="1">
        <f t="array" ref="L587">_xlfn.IFS(J587&gt;=50,"Excellent",AND(J587&gt;=40,J587&lt;=49),"good",AND(J587&gt;=30,J587&lt;=39),"Average",J587&lt;30,"Poor")</f>
        <v>Poor</v>
      </c>
      <c r="M587" s="4" t="str">
        <f t="shared" si="118"/>
        <v>False</v>
      </c>
      <c r="N587" s="4" t="str">
        <f t="shared" si="119"/>
        <v>False</v>
      </c>
      <c r="O587" s="4" t="str">
        <f t="shared" si="120"/>
        <v xml:space="preserve"> from Marketing Department</v>
      </c>
      <c r="P587" s="4">
        <f>SUMIF(E587:$E$1001,"Sales",$F:$F)</f>
        <v>4144303</v>
      </c>
      <c r="Q587" s="4">
        <f t="shared" si="121"/>
        <v>7532860</v>
      </c>
      <c r="R587" s="4">
        <f t="shared" si="122"/>
        <v>180</v>
      </c>
      <c r="S587" s="4">
        <f t="shared" si="123"/>
        <v>97</v>
      </c>
      <c r="T587" s="4">
        <f t="shared" si="124"/>
        <v>55350.020304568527</v>
      </c>
      <c r="U587" s="4">
        <f t="shared" si="125"/>
        <v>25843.824817518249</v>
      </c>
      <c r="V587" s="4">
        <f t="shared" si="126"/>
        <v>79673</v>
      </c>
      <c r="W587" s="4">
        <f t="shared" si="127"/>
        <v>20</v>
      </c>
      <c r="X587" s="4">
        <f t="shared" si="128"/>
        <v>58269</v>
      </c>
      <c r="Y587" t="e" cm="1" vm="2">
        <f t="array" aca="1" ref="Y587" ca="1">HLOOKUP(E587+E587:E1586,F587,0)</f>
        <v>#VALUE!</v>
      </c>
      <c r="Z587" s="4">
        <f t="shared" si="129"/>
        <v>58269</v>
      </c>
    </row>
    <row r="588" spans="1:26" x14ac:dyDescent="0.3">
      <c r="A588" s="4">
        <v>1</v>
      </c>
      <c r="B588" t="s">
        <v>602</v>
      </c>
      <c r="C588">
        <v>39</v>
      </c>
      <c r="D588" t="s">
        <v>15</v>
      </c>
      <c r="E588" t="s">
        <v>7</v>
      </c>
      <c r="F588">
        <v>55511</v>
      </c>
      <c r="G588" s="2">
        <v>43869</v>
      </c>
      <c r="H588">
        <v>19986</v>
      </c>
      <c r="I588" t="s">
        <v>13</v>
      </c>
      <c r="J588">
        <v>41</v>
      </c>
      <c r="K588" t="str">
        <f t="shared" si="117"/>
        <v>Above 50,000</v>
      </c>
      <c r="L588" s="4" t="str" cm="1">
        <f t="array" ref="L588">_xlfn.IFS(J588&gt;=50,"Excellent",AND(J588&gt;=40,J588&lt;=49),"good",AND(J588&gt;=30,J588&lt;=39),"Average",J588&lt;30,"Poor")</f>
        <v>good</v>
      </c>
      <c r="M588" s="4" t="str">
        <f t="shared" si="118"/>
        <v>True</v>
      </c>
      <c r="N588" s="4" t="str">
        <f t="shared" si="119"/>
        <v>False</v>
      </c>
      <c r="O588" s="4" t="str">
        <f t="shared" si="120"/>
        <v>Not From Marketing Department</v>
      </c>
      <c r="P588" s="4">
        <f>SUMIF(E588:$E$1001,"Sales",$F:$F)</f>
        <v>4181761</v>
      </c>
      <c r="Q588" s="4">
        <f t="shared" si="121"/>
        <v>7532860</v>
      </c>
      <c r="R588" s="4">
        <f t="shared" si="122"/>
        <v>180</v>
      </c>
      <c r="S588" s="4">
        <f t="shared" si="123"/>
        <v>97</v>
      </c>
      <c r="T588" s="4">
        <f t="shared" si="124"/>
        <v>55350.020304568527</v>
      </c>
      <c r="U588" s="4">
        <f t="shared" si="125"/>
        <v>25843.824817518249</v>
      </c>
      <c r="V588" s="4">
        <f t="shared" si="126"/>
        <v>79673</v>
      </c>
      <c r="W588" s="4">
        <f t="shared" si="127"/>
        <v>20</v>
      </c>
      <c r="X588" s="4">
        <f t="shared" si="128"/>
        <v>55511</v>
      </c>
      <c r="Y588" t="e" cm="1" vm="2">
        <f t="array" aca="1" ref="Y588" ca="1">HLOOKUP(E588+E588:E1587,F588,0)</f>
        <v>#VALUE!</v>
      </c>
      <c r="Z588" s="4">
        <f t="shared" si="129"/>
        <v>55511</v>
      </c>
    </row>
    <row r="589" spans="1:26" x14ac:dyDescent="0.3">
      <c r="A589" s="4">
        <v>1</v>
      </c>
      <c r="B589" t="s">
        <v>603</v>
      </c>
      <c r="C589">
        <v>54</v>
      </c>
      <c r="D589" t="s">
        <v>11</v>
      </c>
      <c r="E589" t="s">
        <v>27</v>
      </c>
      <c r="F589">
        <v>58130</v>
      </c>
      <c r="G589" s="2">
        <v>43870</v>
      </c>
      <c r="H589">
        <v>20620</v>
      </c>
      <c r="I589" t="s">
        <v>13</v>
      </c>
      <c r="J589">
        <v>20</v>
      </c>
      <c r="K589" t="str">
        <f t="shared" si="117"/>
        <v>Above 50,000</v>
      </c>
      <c r="L589" s="4" t="str" cm="1">
        <f t="array" ref="L589">_xlfn.IFS(J589&gt;=50,"Excellent",AND(J589&gt;=40,J589&lt;=49),"good",AND(J589&gt;=30,J589&lt;=39),"Average",J589&lt;30,"Poor")</f>
        <v>Poor</v>
      </c>
      <c r="M589" s="4" t="str">
        <f t="shared" si="118"/>
        <v>True</v>
      </c>
      <c r="N589" s="4" t="str">
        <f t="shared" si="119"/>
        <v>True</v>
      </c>
      <c r="O589" s="4" t="str">
        <f t="shared" si="120"/>
        <v>Not From Marketing Department</v>
      </c>
      <c r="P589" s="4">
        <f>SUMIF(E589:$E$1001,"Sales",$F:$F)</f>
        <v>3938542</v>
      </c>
      <c r="Q589" s="4">
        <f t="shared" si="121"/>
        <v>7532860</v>
      </c>
      <c r="R589" s="4">
        <f t="shared" si="122"/>
        <v>180</v>
      </c>
      <c r="S589" s="4">
        <f t="shared" si="123"/>
        <v>97</v>
      </c>
      <c r="T589" s="4">
        <f t="shared" si="124"/>
        <v>55350.020304568527</v>
      </c>
      <c r="U589" s="4">
        <f t="shared" si="125"/>
        <v>25843.824817518249</v>
      </c>
      <c r="V589" s="4">
        <f t="shared" si="126"/>
        <v>79673</v>
      </c>
      <c r="W589" s="4">
        <f t="shared" si="127"/>
        <v>20</v>
      </c>
      <c r="X589" s="4">
        <f t="shared" si="128"/>
        <v>58130</v>
      </c>
      <c r="Y589" t="e" cm="1" vm="2">
        <f t="array" aca="1" ref="Y589" ca="1">HLOOKUP(E589+E589:E1588,F589,0)</f>
        <v>#VALUE!</v>
      </c>
      <c r="Z589" s="4">
        <f t="shared" si="129"/>
        <v>58130</v>
      </c>
    </row>
    <row r="590" spans="1:26" x14ac:dyDescent="0.3">
      <c r="A590" s="4">
        <v>1</v>
      </c>
      <c r="B590" t="s">
        <v>604</v>
      </c>
      <c r="C590">
        <v>37</v>
      </c>
      <c r="D590" t="s">
        <v>15</v>
      </c>
      <c r="E590" t="s">
        <v>7</v>
      </c>
      <c r="F590">
        <v>31282</v>
      </c>
      <c r="G590" s="2">
        <v>43871</v>
      </c>
      <c r="H590">
        <v>27044</v>
      </c>
      <c r="I590" t="s">
        <v>20</v>
      </c>
      <c r="J590">
        <v>31</v>
      </c>
      <c r="K590" t="str">
        <f t="shared" si="117"/>
        <v>Below 50,000</v>
      </c>
      <c r="L590" s="4" t="str" cm="1">
        <f t="array" ref="L590">_xlfn.IFS(J590&gt;=50,"Excellent",AND(J590&gt;=40,J590&lt;=49),"good",AND(J590&gt;=30,J590&lt;=39),"Average",J590&lt;30,"Poor")</f>
        <v>Average</v>
      </c>
      <c r="M590" s="4" t="str">
        <f t="shared" si="118"/>
        <v>False</v>
      </c>
      <c r="N590" s="4" t="str">
        <f t="shared" si="119"/>
        <v>False</v>
      </c>
      <c r="O590" s="4" t="str">
        <f t="shared" si="120"/>
        <v>Not From Marketing Department</v>
      </c>
      <c r="P590" s="4">
        <f>SUMIF(E590:$E$1001,"Sales",$F:$F)</f>
        <v>3709299</v>
      </c>
      <c r="Q590" s="4">
        <f t="shared" si="121"/>
        <v>7532860</v>
      </c>
      <c r="R590" s="4">
        <f t="shared" si="122"/>
        <v>180</v>
      </c>
      <c r="S590" s="4">
        <f t="shared" si="123"/>
        <v>97</v>
      </c>
      <c r="T590" s="4">
        <f t="shared" si="124"/>
        <v>55350.020304568527</v>
      </c>
      <c r="U590" s="4">
        <f t="shared" si="125"/>
        <v>25843.824817518249</v>
      </c>
      <c r="V590" s="4">
        <f t="shared" si="126"/>
        <v>79673</v>
      </c>
      <c r="W590" s="4">
        <f t="shared" si="127"/>
        <v>20</v>
      </c>
      <c r="X590" s="4">
        <f t="shared" si="128"/>
        <v>31282</v>
      </c>
      <c r="Y590" t="e" cm="1" vm="2">
        <f t="array" aca="1" ref="Y590" ca="1">HLOOKUP(E590+E590:E1589,F590,0)</f>
        <v>#VALUE!</v>
      </c>
      <c r="Z590" s="4">
        <f t="shared" si="129"/>
        <v>31282</v>
      </c>
    </row>
    <row r="591" spans="1:26" x14ac:dyDescent="0.3">
      <c r="A591" s="4">
        <v>1</v>
      </c>
      <c r="B591" t="s">
        <v>605</v>
      </c>
      <c r="C591">
        <v>43</v>
      </c>
      <c r="D591" t="s">
        <v>15</v>
      </c>
      <c r="E591" t="s">
        <v>12</v>
      </c>
      <c r="F591">
        <v>46867</v>
      </c>
      <c r="G591" s="2">
        <v>43872</v>
      </c>
      <c r="H591">
        <v>20310</v>
      </c>
      <c r="I591" t="s">
        <v>13</v>
      </c>
      <c r="J591">
        <v>47</v>
      </c>
      <c r="K591" t="str">
        <f t="shared" si="117"/>
        <v>Below 50,000</v>
      </c>
      <c r="L591" s="4" t="str" cm="1">
        <f t="array" ref="L591">_xlfn.IFS(J591&gt;=50,"Excellent",AND(J591&gt;=40,J591&lt;=49),"good",AND(J591&gt;=30,J591&lt;=39),"Average",J591&lt;30,"Poor")</f>
        <v>good</v>
      </c>
      <c r="M591" s="4" t="str">
        <f t="shared" si="118"/>
        <v>True</v>
      </c>
      <c r="N591" s="4" t="str">
        <f t="shared" si="119"/>
        <v>False</v>
      </c>
      <c r="O591" s="4" t="str">
        <f t="shared" si="120"/>
        <v xml:space="preserve"> from Marketing Department</v>
      </c>
      <c r="P591" s="4">
        <f>SUMIF(E591:$E$1001,"Sales",$F:$F)</f>
        <v>3816294</v>
      </c>
      <c r="Q591" s="4">
        <f t="shared" si="121"/>
        <v>7532860</v>
      </c>
      <c r="R591" s="4">
        <f t="shared" si="122"/>
        <v>180</v>
      </c>
      <c r="S591" s="4">
        <f t="shared" si="123"/>
        <v>97</v>
      </c>
      <c r="T591" s="4">
        <f t="shared" si="124"/>
        <v>55350.020304568527</v>
      </c>
      <c r="U591" s="4">
        <f t="shared" si="125"/>
        <v>25843.824817518249</v>
      </c>
      <c r="V591" s="4">
        <f t="shared" si="126"/>
        <v>79673</v>
      </c>
      <c r="W591" s="4">
        <f t="shared" si="127"/>
        <v>20</v>
      </c>
      <c r="X591" s="4">
        <f t="shared" si="128"/>
        <v>46867</v>
      </c>
      <c r="Y591" t="e" cm="1" vm="2">
        <f t="array" aca="1" ref="Y591" ca="1">HLOOKUP(E591+E591:E1590,F591,0)</f>
        <v>#VALUE!</v>
      </c>
      <c r="Z591" s="4">
        <f t="shared" si="129"/>
        <v>46867</v>
      </c>
    </row>
    <row r="592" spans="1:26" x14ac:dyDescent="0.3">
      <c r="A592" s="4">
        <v>1</v>
      </c>
      <c r="B592" t="s">
        <v>606</v>
      </c>
      <c r="C592">
        <v>30</v>
      </c>
      <c r="D592" t="s">
        <v>11</v>
      </c>
      <c r="E592" t="s">
        <v>7</v>
      </c>
      <c r="F592">
        <v>45024</v>
      </c>
      <c r="G592" s="2">
        <v>43873</v>
      </c>
      <c r="H592">
        <v>13227</v>
      </c>
      <c r="I592" t="s">
        <v>20</v>
      </c>
      <c r="J592">
        <v>59</v>
      </c>
      <c r="K592" t="str">
        <f t="shared" si="117"/>
        <v>Below 50,000</v>
      </c>
      <c r="L592" s="4" t="str" cm="1">
        <f t="array" ref="L592">_xlfn.IFS(J592&gt;=50,"Excellent",AND(J592&gt;=40,J592&lt;=49),"good",AND(J592&gt;=30,J592&lt;=39),"Average",J592&lt;30,"Poor")</f>
        <v>Excellent</v>
      </c>
      <c r="M592" s="4" t="str">
        <f t="shared" si="118"/>
        <v>False</v>
      </c>
      <c r="N592" s="4" t="str">
        <f t="shared" si="119"/>
        <v>False</v>
      </c>
      <c r="O592" s="4" t="str">
        <f t="shared" si="120"/>
        <v>Not From Marketing Department</v>
      </c>
      <c r="P592" s="4">
        <f>SUMIF(E592:$E$1001,"Sales",$F:$F)</f>
        <v>3889316</v>
      </c>
      <c r="Q592" s="4">
        <f t="shared" si="121"/>
        <v>7532860</v>
      </c>
      <c r="R592" s="4">
        <f t="shared" si="122"/>
        <v>180</v>
      </c>
      <c r="S592" s="4">
        <f t="shared" si="123"/>
        <v>97</v>
      </c>
      <c r="T592" s="4">
        <f t="shared" si="124"/>
        <v>55350.020304568527</v>
      </c>
      <c r="U592" s="4">
        <f t="shared" si="125"/>
        <v>25843.824817518249</v>
      </c>
      <c r="V592" s="4">
        <f t="shared" si="126"/>
        <v>79673</v>
      </c>
      <c r="W592" s="4">
        <f t="shared" si="127"/>
        <v>20</v>
      </c>
      <c r="X592" s="4">
        <f t="shared" si="128"/>
        <v>45024</v>
      </c>
      <c r="Y592" t="e" cm="1" vm="2">
        <f t="array" aca="1" ref="Y592" ca="1">HLOOKUP(E592+E592:E1591,F592,0)</f>
        <v>#VALUE!</v>
      </c>
      <c r="Z592" s="4">
        <f t="shared" si="129"/>
        <v>45024</v>
      </c>
    </row>
    <row r="593" spans="1:26" x14ac:dyDescent="0.3">
      <c r="A593" s="4">
        <v>1</v>
      </c>
      <c r="B593" t="s">
        <v>607</v>
      </c>
      <c r="C593">
        <v>42</v>
      </c>
      <c r="D593" t="s">
        <v>15</v>
      </c>
      <c r="E593" t="s">
        <v>27</v>
      </c>
      <c r="F593">
        <v>32104</v>
      </c>
      <c r="G593" s="2">
        <v>43874</v>
      </c>
      <c r="H593">
        <v>37745</v>
      </c>
      <c r="I593" t="s">
        <v>13</v>
      </c>
      <c r="J593">
        <v>35</v>
      </c>
      <c r="K593" t="str">
        <f t="shared" si="117"/>
        <v>Below 50,000</v>
      </c>
      <c r="L593" s="4" t="str" cm="1">
        <f t="array" ref="L593">_xlfn.IFS(J593&gt;=50,"Excellent",AND(J593&gt;=40,J593&lt;=49),"good",AND(J593&gt;=30,J593&lt;=39),"Average",J593&lt;30,"Poor")</f>
        <v>Average</v>
      </c>
      <c r="M593" s="4" t="str">
        <f t="shared" si="118"/>
        <v>True</v>
      </c>
      <c r="N593" s="4" t="str">
        <f t="shared" si="119"/>
        <v>True</v>
      </c>
      <c r="O593" s="4" t="str">
        <f t="shared" si="120"/>
        <v>Not From Marketing Department</v>
      </c>
      <c r="P593" s="4">
        <f>SUMIF(E593:$E$1001,"Sales",$F:$F)</f>
        <v>3935001</v>
      </c>
      <c r="Q593" s="4">
        <f t="shared" si="121"/>
        <v>7532860</v>
      </c>
      <c r="R593" s="4">
        <f t="shared" si="122"/>
        <v>180</v>
      </c>
      <c r="S593" s="4">
        <f t="shared" si="123"/>
        <v>97</v>
      </c>
      <c r="T593" s="4">
        <f t="shared" si="124"/>
        <v>55350.020304568527</v>
      </c>
      <c r="U593" s="4">
        <f t="shared" si="125"/>
        <v>25843.824817518249</v>
      </c>
      <c r="V593" s="4">
        <f t="shared" si="126"/>
        <v>79673</v>
      </c>
      <c r="W593" s="4">
        <f t="shared" si="127"/>
        <v>20</v>
      </c>
      <c r="X593" s="4">
        <f t="shared" si="128"/>
        <v>32104</v>
      </c>
      <c r="Y593" t="e" cm="1" vm="2">
        <f t="array" aca="1" ref="Y593" ca="1">HLOOKUP(E593+E593:E1592,F593,0)</f>
        <v>#VALUE!</v>
      </c>
      <c r="Z593" s="4">
        <f t="shared" si="129"/>
        <v>32104</v>
      </c>
    </row>
    <row r="594" spans="1:26" x14ac:dyDescent="0.3">
      <c r="A594" s="4">
        <v>1</v>
      </c>
      <c r="B594" t="s">
        <v>608</v>
      </c>
      <c r="C594">
        <v>53</v>
      </c>
      <c r="D594" t="s">
        <v>15</v>
      </c>
      <c r="E594" t="s">
        <v>7</v>
      </c>
      <c r="F594">
        <v>41885</v>
      </c>
      <c r="G594" s="2">
        <v>43875</v>
      </c>
      <c r="H594">
        <v>23120</v>
      </c>
      <c r="I594" t="s">
        <v>18</v>
      </c>
      <c r="J594">
        <v>40</v>
      </c>
      <c r="K594" t="str">
        <f t="shared" si="117"/>
        <v>Below 50,000</v>
      </c>
      <c r="L594" s="4" t="str" cm="1">
        <f t="array" ref="L594">_xlfn.IFS(J594&gt;=50,"Excellent",AND(J594&gt;=40,J594&lt;=49),"good",AND(J594&gt;=30,J594&lt;=39),"Average",J594&lt;30,"Poor")</f>
        <v>good</v>
      </c>
      <c r="M594" s="4" t="str">
        <f t="shared" si="118"/>
        <v>False</v>
      </c>
      <c r="N594" s="4" t="str">
        <f t="shared" si="119"/>
        <v>False</v>
      </c>
      <c r="O594" s="4" t="str">
        <f t="shared" si="120"/>
        <v>Not From Marketing Department</v>
      </c>
      <c r="P594" s="4">
        <f>SUMIF(E594:$E$1001,"Sales",$F:$F)</f>
        <v>3931796</v>
      </c>
      <c r="Q594" s="4">
        <f t="shared" si="121"/>
        <v>7532860</v>
      </c>
      <c r="R594" s="4">
        <f t="shared" si="122"/>
        <v>180</v>
      </c>
      <c r="S594" s="4">
        <f t="shared" si="123"/>
        <v>97</v>
      </c>
      <c r="T594" s="4">
        <f t="shared" si="124"/>
        <v>55350.020304568527</v>
      </c>
      <c r="U594" s="4">
        <f t="shared" si="125"/>
        <v>25843.824817518249</v>
      </c>
      <c r="V594" s="4">
        <f t="shared" si="126"/>
        <v>79673</v>
      </c>
      <c r="W594" s="4">
        <f t="shared" si="127"/>
        <v>20</v>
      </c>
      <c r="X594" s="4">
        <f t="shared" si="128"/>
        <v>41885</v>
      </c>
      <c r="Y594" t="e" cm="1" vm="2">
        <f t="array" aca="1" ref="Y594" ca="1">HLOOKUP(E594+E594:E1593,F594,0)</f>
        <v>#VALUE!</v>
      </c>
      <c r="Z594" s="4">
        <f t="shared" si="129"/>
        <v>41885</v>
      </c>
    </row>
    <row r="595" spans="1:26" x14ac:dyDescent="0.3">
      <c r="A595" s="4">
        <v>1</v>
      </c>
      <c r="B595" t="s">
        <v>609</v>
      </c>
      <c r="C595">
        <v>47</v>
      </c>
      <c r="D595" t="s">
        <v>15</v>
      </c>
      <c r="E595" t="s">
        <v>22</v>
      </c>
      <c r="F595">
        <v>49921</v>
      </c>
      <c r="G595" s="2">
        <v>43876</v>
      </c>
      <c r="H595">
        <v>35460</v>
      </c>
      <c r="I595" t="s">
        <v>20</v>
      </c>
      <c r="J595">
        <v>32</v>
      </c>
      <c r="K595" t="str">
        <f t="shared" si="117"/>
        <v>Below 50,000</v>
      </c>
      <c r="L595" s="4" t="str" cm="1">
        <f t="array" ref="L595">_xlfn.IFS(J595&gt;=50,"Excellent",AND(J595&gt;=40,J595&lt;=49),"good",AND(J595&gt;=30,J595&lt;=39),"Average",J595&lt;30,"Poor")</f>
        <v>Average</v>
      </c>
      <c r="M595" s="4" t="str">
        <f t="shared" si="118"/>
        <v>False</v>
      </c>
      <c r="N595" s="4" t="str">
        <f t="shared" si="119"/>
        <v>False</v>
      </c>
      <c r="O595" s="4" t="str">
        <f t="shared" si="120"/>
        <v>Not From Marketing Department</v>
      </c>
      <c r="P595" s="4">
        <f>SUMIF(E595:$E$1001,"Sales",$F:$F)</f>
        <v>3797179</v>
      </c>
      <c r="Q595" s="4">
        <f t="shared" si="121"/>
        <v>7532860</v>
      </c>
      <c r="R595" s="4">
        <f t="shared" si="122"/>
        <v>180</v>
      </c>
      <c r="S595" s="4">
        <f t="shared" si="123"/>
        <v>97</v>
      </c>
      <c r="T595" s="4">
        <f t="shared" si="124"/>
        <v>55350.020304568527</v>
      </c>
      <c r="U595" s="4">
        <f t="shared" si="125"/>
        <v>25843.824817518249</v>
      </c>
      <c r="V595" s="4">
        <f t="shared" si="126"/>
        <v>79673</v>
      </c>
      <c r="W595" s="4">
        <f t="shared" si="127"/>
        <v>20</v>
      </c>
      <c r="X595" s="4">
        <f t="shared" si="128"/>
        <v>49921</v>
      </c>
      <c r="Y595" t="e" cm="1" vm="2">
        <f t="array" aca="1" ref="Y595" ca="1">HLOOKUP(E595+E595:E1594,F595,0)</f>
        <v>#VALUE!</v>
      </c>
      <c r="Z595" s="4">
        <f t="shared" si="129"/>
        <v>49921</v>
      </c>
    </row>
    <row r="596" spans="1:26" x14ac:dyDescent="0.3">
      <c r="A596" s="4">
        <v>1</v>
      </c>
      <c r="B596" t="s">
        <v>610</v>
      </c>
      <c r="C596">
        <v>58</v>
      </c>
      <c r="D596" t="s">
        <v>11</v>
      </c>
      <c r="E596" t="s">
        <v>27</v>
      </c>
      <c r="F596">
        <v>64650</v>
      </c>
      <c r="G596" s="2">
        <v>43877</v>
      </c>
      <c r="H596">
        <v>20733</v>
      </c>
      <c r="I596" t="s">
        <v>28</v>
      </c>
      <c r="J596">
        <v>56</v>
      </c>
      <c r="K596" t="str">
        <f t="shared" si="117"/>
        <v>Above 50,000</v>
      </c>
      <c r="L596" s="4" t="str" cm="1">
        <f t="array" ref="L596">_xlfn.IFS(J596&gt;=50,"Excellent",AND(J596&gt;=40,J596&lt;=49),"good",AND(J596&gt;=30,J596&lt;=39),"Average",J596&lt;30,"Poor")</f>
        <v>Excellent</v>
      </c>
      <c r="M596" s="4" t="str">
        <f t="shared" si="118"/>
        <v>False</v>
      </c>
      <c r="N596" s="4" t="str">
        <f t="shared" si="119"/>
        <v>True</v>
      </c>
      <c r="O596" s="4" t="str">
        <f t="shared" si="120"/>
        <v>Not From Marketing Department</v>
      </c>
      <c r="P596" s="4">
        <f>SUMIF(E596:$E$1001,"Sales",$F:$F)</f>
        <v>4056098</v>
      </c>
      <c r="Q596" s="4">
        <f t="shared" si="121"/>
        <v>7532860</v>
      </c>
      <c r="R596" s="4">
        <f t="shared" si="122"/>
        <v>180</v>
      </c>
      <c r="S596" s="4">
        <f t="shared" si="123"/>
        <v>97</v>
      </c>
      <c r="T596" s="4">
        <f t="shared" si="124"/>
        <v>55350.020304568527</v>
      </c>
      <c r="U596" s="4">
        <f t="shared" si="125"/>
        <v>25843.824817518249</v>
      </c>
      <c r="V596" s="4">
        <f t="shared" si="126"/>
        <v>79673</v>
      </c>
      <c r="W596" s="4">
        <f t="shared" si="127"/>
        <v>20</v>
      </c>
      <c r="X596" s="4">
        <f t="shared" si="128"/>
        <v>64650</v>
      </c>
      <c r="Y596" t="e" cm="1" vm="2">
        <f t="array" aca="1" ref="Y596" ca="1">HLOOKUP(E596+E596:E1595,F596,0)</f>
        <v>#VALUE!</v>
      </c>
      <c r="Z596" s="4">
        <f t="shared" si="129"/>
        <v>64650</v>
      </c>
    </row>
    <row r="597" spans="1:26" x14ac:dyDescent="0.3">
      <c r="A597" s="4">
        <v>1</v>
      </c>
      <c r="B597" t="s">
        <v>611</v>
      </c>
      <c r="C597">
        <v>33</v>
      </c>
      <c r="D597" t="s">
        <v>15</v>
      </c>
      <c r="E597" t="s">
        <v>16</v>
      </c>
      <c r="F597">
        <v>31805</v>
      </c>
      <c r="G597" s="2">
        <v>43878</v>
      </c>
      <c r="H597">
        <v>22219</v>
      </c>
      <c r="I597" t="s">
        <v>13</v>
      </c>
      <c r="J597">
        <v>24</v>
      </c>
      <c r="K597" t="str">
        <f t="shared" si="117"/>
        <v>Below 50,000</v>
      </c>
      <c r="L597" s="4" t="str" cm="1">
        <f t="array" ref="L597">_xlfn.IFS(J597&gt;=50,"Excellent",AND(J597&gt;=40,J597&lt;=49),"good",AND(J597&gt;=30,J597&lt;=39),"Average",J597&lt;30,"Poor")</f>
        <v>Poor</v>
      </c>
      <c r="M597" s="4" t="str">
        <f t="shared" si="118"/>
        <v>True</v>
      </c>
      <c r="N597" s="4" t="str">
        <f t="shared" si="119"/>
        <v>False</v>
      </c>
      <c r="O597" s="4" t="str">
        <f t="shared" si="120"/>
        <v>Not From Marketing Department</v>
      </c>
      <c r="P597" s="4">
        <f>SUMIF(E597:$E$1001,"Sales",$F:$F)</f>
        <v>3882439</v>
      </c>
      <c r="Q597" s="4">
        <f t="shared" si="121"/>
        <v>7532860</v>
      </c>
      <c r="R597" s="4">
        <f t="shared" si="122"/>
        <v>180</v>
      </c>
      <c r="S597" s="4">
        <f t="shared" si="123"/>
        <v>97</v>
      </c>
      <c r="T597" s="4">
        <f t="shared" si="124"/>
        <v>55350.020304568527</v>
      </c>
      <c r="U597" s="4">
        <f t="shared" si="125"/>
        <v>25843.824817518249</v>
      </c>
      <c r="V597" s="4">
        <f t="shared" si="126"/>
        <v>79673</v>
      </c>
      <c r="W597" s="4">
        <f t="shared" si="127"/>
        <v>20</v>
      </c>
      <c r="X597" s="4">
        <f t="shared" si="128"/>
        <v>31805</v>
      </c>
      <c r="Y597" t="e" cm="1" vm="2">
        <f t="array" aca="1" ref="Y597" ca="1">HLOOKUP(E597+E597:E1596,F597,0)</f>
        <v>#VALUE!</v>
      </c>
      <c r="Z597" s="4">
        <f t="shared" si="129"/>
        <v>31805</v>
      </c>
    </row>
    <row r="598" spans="1:26" x14ac:dyDescent="0.3">
      <c r="A598" s="4">
        <v>1</v>
      </c>
      <c r="B598" t="s">
        <v>612</v>
      </c>
      <c r="C598">
        <v>59</v>
      </c>
      <c r="D598" t="s">
        <v>11</v>
      </c>
      <c r="E598" t="s">
        <v>7</v>
      </c>
      <c r="F598">
        <v>60430</v>
      </c>
      <c r="G598" s="2">
        <v>43879</v>
      </c>
      <c r="H598">
        <v>37662</v>
      </c>
      <c r="I598" t="s">
        <v>28</v>
      </c>
      <c r="J598">
        <v>41</v>
      </c>
      <c r="K598" t="str">
        <f t="shared" si="117"/>
        <v>Above 50,000</v>
      </c>
      <c r="L598" s="4" t="str" cm="1">
        <f t="array" ref="L598">_xlfn.IFS(J598&gt;=50,"Excellent",AND(J598&gt;=40,J598&lt;=49),"good",AND(J598&gt;=30,J598&lt;=39),"Average",J598&lt;30,"Poor")</f>
        <v>good</v>
      </c>
      <c r="M598" s="4" t="str">
        <f t="shared" si="118"/>
        <v>False</v>
      </c>
      <c r="N598" s="4" t="str">
        <f t="shared" si="119"/>
        <v>True</v>
      </c>
      <c r="O598" s="4" t="str">
        <f t="shared" si="120"/>
        <v>Not From Marketing Department</v>
      </c>
      <c r="P598" s="4">
        <f>SUMIF(E598:$E$1001,"Sales",$F:$F)</f>
        <v>3910446</v>
      </c>
      <c r="Q598" s="4">
        <f t="shared" si="121"/>
        <v>7532860</v>
      </c>
      <c r="R598" s="4">
        <f t="shared" si="122"/>
        <v>180</v>
      </c>
      <c r="S598" s="4">
        <f t="shared" si="123"/>
        <v>97</v>
      </c>
      <c r="T598" s="4">
        <f t="shared" si="124"/>
        <v>55350.020304568527</v>
      </c>
      <c r="U598" s="4">
        <f t="shared" si="125"/>
        <v>25843.824817518249</v>
      </c>
      <c r="V598" s="4">
        <f t="shared" si="126"/>
        <v>79673</v>
      </c>
      <c r="W598" s="4">
        <f t="shared" si="127"/>
        <v>20</v>
      </c>
      <c r="X598" s="4">
        <f t="shared" si="128"/>
        <v>60430</v>
      </c>
      <c r="Y598" t="e" cm="1" vm="2">
        <f t="array" aca="1" ref="Y598" ca="1">HLOOKUP(E598+E598:E1597,F598,0)</f>
        <v>#VALUE!</v>
      </c>
      <c r="Z598" s="4">
        <f t="shared" si="129"/>
        <v>60430</v>
      </c>
    </row>
    <row r="599" spans="1:26" x14ac:dyDescent="0.3">
      <c r="A599" s="4">
        <v>1</v>
      </c>
      <c r="B599" t="s">
        <v>613</v>
      </c>
      <c r="C599">
        <v>21</v>
      </c>
      <c r="D599" t="s">
        <v>15</v>
      </c>
      <c r="E599" t="s">
        <v>12</v>
      </c>
      <c r="F599">
        <v>47109</v>
      </c>
      <c r="G599" s="2">
        <v>43880</v>
      </c>
      <c r="H599">
        <v>36358</v>
      </c>
      <c r="I599" t="s">
        <v>13</v>
      </c>
      <c r="J599">
        <v>28</v>
      </c>
      <c r="K599" t="str">
        <f t="shared" si="117"/>
        <v>Below 50,000</v>
      </c>
      <c r="L599" s="4" t="str" cm="1">
        <f t="array" ref="L599">_xlfn.IFS(J599&gt;=50,"Excellent",AND(J599&gt;=40,J599&lt;=49),"good",AND(J599&gt;=30,J599&lt;=39),"Average",J599&lt;30,"Poor")</f>
        <v>Poor</v>
      </c>
      <c r="M599" s="4" t="str">
        <f t="shared" si="118"/>
        <v>True</v>
      </c>
      <c r="N599" s="4" t="str">
        <f t="shared" si="119"/>
        <v>False</v>
      </c>
      <c r="O599" s="4" t="str">
        <f t="shared" si="120"/>
        <v xml:space="preserve"> from Marketing Department</v>
      </c>
      <c r="P599" s="4">
        <f>SUMIF(E599:$E$1001,"Sales",$F:$F)</f>
        <v>3932734</v>
      </c>
      <c r="Q599" s="4">
        <f t="shared" si="121"/>
        <v>7532860</v>
      </c>
      <c r="R599" s="4">
        <f t="shared" si="122"/>
        <v>180</v>
      </c>
      <c r="S599" s="4">
        <f t="shared" si="123"/>
        <v>97</v>
      </c>
      <c r="T599" s="4">
        <f t="shared" si="124"/>
        <v>55350.020304568527</v>
      </c>
      <c r="U599" s="4">
        <f t="shared" si="125"/>
        <v>25843.824817518249</v>
      </c>
      <c r="V599" s="4">
        <f t="shared" si="126"/>
        <v>79673</v>
      </c>
      <c r="W599" s="4">
        <f t="shared" si="127"/>
        <v>20</v>
      </c>
      <c r="X599" s="4">
        <f t="shared" si="128"/>
        <v>47109</v>
      </c>
      <c r="Y599" t="e" cm="1" vm="2">
        <f t="array" aca="1" ref="Y599" ca="1">HLOOKUP(E599+E599:E1598,F599,0)</f>
        <v>#VALUE!</v>
      </c>
      <c r="Z599" s="4">
        <f t="shared" si="129"/>
        <v>47109</v>
      </c>
    </row>
    <row r="600" spans="1:26" x14ac:dyDescent="0.3">
      <c r="A600" s="4">
        <v>1</v>
      </c>
      <c r="B600" t="s">
        <v>614</v>
      </c>
      <c r="C600">
        <v>44</v>
      </c>
      <c r="D600" t="s">
        <v>15</v>
      </c>
      <c r="E600" t="s">
        <v>22</v>
      </c>
      <c r="F600">
        <v>75409</v>
      </c>
      <c r="G600" s="2">
        <v>43881</v>
      </c>
      <c r="H600">
        <v>11581</v>
      </c>
      <c r="I600" t="s">
        <v>13</v>
      </c>
      <c r="J600">
        <v>40</v>
      </c>
      <c r="K600" t="str">
        <f t="shared" si="117"/>
        <v>Above 50,000</v>
      </c>
      <c r="L600" s="4" t="str" cm="1">
        <f t="array" ref="L600">_xlfn.IFS(J600&gt;=50,"Excellent",AND(J600&gt;=40,J600&lt;=49),"good",AND(J600&gt;=30,J600&lt;=39),"Average",J600&lt;30,"Poor")</f>
        <v>good</v>
      </c>
      <c r="M600" s="4" t="str">
        <f t="shared" si="118"/>
        <v>False</v>
      </c>
      <c r="N600" s="4" t="str">
        <f t="shared" si="119"/>
        <v>True</v>
      </c>
      <c r="O600" s="4" t="str">
        <f t="shared" si="120"/>
        <v>Not From Marketing Department</v>
      </c>
      <c r="P600" s="4">
        <f>SUMIF(E600:$E$1001,"Sales",$F:$F)</f>
        <v>3830508</v>
      </c>
      <c r="Q600" s="4">
        <f t="shared" si="121"/>
        <v>7532860</v>
      </c>
      <c r="R600" s="4">
        <f t="shared" si="122"/>
        <v>180</v>
      </c>
      <c r="S600" s="4">
        <f t="shared" si="123"/>
        <v>97</v>
      </c>
      <c r="T600" s="4">
        <f t="shared" si="124"/>
        <v>55350.020304568527</v>
      </c>
      <c r="U600" s="4">
        <f t="shared" si="125"/>
        <v>25843.824817518249</v>
      </c>
      <c r="V600" s="4">
        <f t="shared" si="126"/>
        <v>79673</v>
      </c>
      <c r="W600" s="4">
        <f t="shared" si="127"/>
        <v>20</v>
      </c>
      <c r="X600" s="4">
        <f t="shared" si="128"/>
        <v>75409</v>
      </c>
      <c r="Y600" t="e" cm="1" vm="2">
        <f t="array" aca="1" ref="Y600" ca="1">HLOOKUP(E600+E600:E1599,F600,0)</f>
        <v>#VALUE!</v>
      </c>
      <c r="Z600" s="4">
        <f t="shared" si="129"/>
        <v>75409</v>
      </c>
    </row>
    <row r="601" spans="1:26" x14ac:dyDescent="0.3">
      <c r="A601" s="4">
        <v>1</v>
      </c>
      <c r="B601" t="s">
        <v>368</v>
      </c>
      <c r="C601">
        <v>44</v>
      </c>
      <c r="D601" t="s">
        <v>15</v>
      </c>
      <c r="E601" t="s">
        <v>27</v>
      </c>
      <c r="F601">
        <v>63852</v>
      </c>
      <c r="G601" s="2">
        <v>43882</v>
      </c>
      <c r="H601">
        <v>10003</v>
      </c>
      <c r="I601" t="s">
        <v>20</v>
      </c>
      <c r="J601">
        <v>20</v>
      </c>
      <c r="K601" t="str">
        <f t="shared" si="117"/>
        <v>Above 50,000</v>
      </c>
      <c r="L601" s="4" t="str" cm="1">
        <f t="array" ref="L601">_xlfn.IFS(J601&gt;=50,"Excellent",AND(J601&gt;=40,J601&lt;=49),"good",AND(J601&gt;=30,J601&lt;=39),"Average",J601&lt;30,"Poor")</f>
        <v>Poor</v>
      </c>
      <c r="M601" s="4" t="str">
        <f t="shared" si="118"/>
        <v>False</v>
      </c>
      <c r="N601" s="4" t="str">
        <f t="shared" si="119"/>
        <v>True</v>
      </c>
      <c r="O601" s="4" t="str">
        <f t="shared" si="120"/>
        <v>Not From Marketing Department</v>
      </c>
      <c r="P601" s="4">
        <f>SUMIF(E601:$E$1001,"Sales",$F:$F)</f>
        <v>3709143</v>
      </c>
      <c r="Q601" s="4">
        <f t="shared" si="121"/>
        <v>7532860</v>
      </c>
      <c r="R601" s="4">
        <f t="shared" si="122"/>
        <v>180</v>
      </c>
      <c r="S601" s="4">
        <f t="shared" si="123"/>
        <v>97</v>
      </c>
      <c r="T601" s="4">
        <f t="shared" si="124"/>
        <v>55350.020304568527</v>
      </c>
      <c r="U601" s="4">
        <f t="shared" si="125"/>
        <v>25843.824817518249</v>
      </c>
      <c r="V601" s="4">
        <f t="shared" si="126"/>
        <v>79673</v>
      </c>
      <c r="W601" s="4">
        <f t="shared" si="127"/>
        <v>20</v>
      </c>
      <c r="X601" s="4">
        <f t="shared" si="128"/>
        <v>63852</v>
      </c>
      <c r="Y601" t="e" cm="1" vm="2">
        <f t="array" aca="1" ref="Y601" ca="1">HLOOKUP(E601+E601:E1600,F601,0)</f>
        <v>#VALUE!</v>
      </c>
      <c r="Z601" s="4">
        <f t="shared" si="129"/>
        <v>63852</v>
      </c>
    </row>
    <row r="602" spans="1:26" x14ac:dyDescent="0.3">
      <c r="A602" s="4">
        <v>1</v>
      </c>
      <c r="B602" t="s">
        <v>615</v>
      </c>
      <c r="C602">
        <v>35</v>
      </c>
      <c r="D602" t="s">
        <v>11</v>
      </c>
      <c r="E602" t="s">
        <v>27</v>
      </c>
      <c r="F602">
        <v>41367</v>
      </c>
      <c r="G602" s="2">
        <v>43883</v>
      </c>
      <c r="H602">
        <v>36665</v>
      </c>
      <c r="I602" t="s">
        <v>13</v>
      </c>
      <c r="J602">
        <v>60</v>
      </c>
      <c r="K602" t="str">
        <f t="shared" si="117"/>
        <v>Below 50,000</v>
      </c>
      <c r="L602" s="4" t="str" cm="1">
        <f t="array" ref="L602">_xlfn.IFS(J602&gt;=50,"Excellent",AND(J602&gt;=40,J602&lt;=49),"good",AND(J602&gt;=30,J602&lt;=39),"Average",J602&lt;30,"Poor")</f>
        <v>Excellent</v>
      </c>
      <c r="M602" s="4" t="str">
        <f t="shared" si="118"/>
        <v>True</v>
      </c>
      <c r="N602" s="4" t="str">
        <f t="shared" si="119"/>
        <v>True</v>
      </c>
      <c r="O602" s="4" t="str">
        <f t="shared" si="120"/>
        <v>Not From Marketing Department</v>
      </c>
      <c r="P602" s="4">
        <f>SUMIF(E602:$E$1001,"Sales",$F:$F)</f>
        <v>3821650</v>
      </c>
      <c r="Q602" s="4">
        <f t="shared" si="121"/>
        <v>7532860</v>
      </c>
      <c r="R602" s="4">
        <f t="shared" si="122"/>
        <v>180</v>
      </c>
      <c r="S602" s="4">
        <f t="shared" si="123"/>
        <v>97</v>
      </c>
      <c r="T602" s="4">
        <f t="shared" si="124"/>
        <v>55350.020304568527</v>
      </c>
      <c r="U602" s="4">
        <f t="shared" si="125"/>
        <v>25843.824817518249</v>
      </c>
      <c r="V602" s="4">
        <f t="shared" si="126"/>
        <v>79673</v>
      </c>
      <c r="W602" s="4">
        <f t="shared" si="127"/>
        <v>20</v>
      </c>
      <c r="X602" s="4">
        <f t="shared" si="128"/>
        <v>41367</v>
      </c>
      <c r="Y602" t="e" cm="1" vm="2">
        <f t="array" aca="1" ref="Y602" ca="1">HLOOKUP(E602+E602:E1601,F602,0)</f>
        <v>#VALUE!</v>
      </c>
      <c r="Z602" s="4">
        <f t="shared" si="129"/>
        <v>41367</v>
      </c>
    </row>
    <row r="603" spans="1:26" x14ac:dyDescent="0.3">
      <c r="A603" s="4">
        <v>1</v>
      </c>
      <c r="B603" t="s">
        <v>616</v>
      </c>
      <c r="C603">
        <v>60</v>
      </c>
      <c r="D603" t="s">
        <v>15</v>
      </c>
      <c r="E603" t="s">
        <v>12</v>
      </c>
      <c r="F603">
        <v>66406</v>
      </c>
      <c r="G603" s="2">
        <v>43884</v>
      </c>
      <c r="H603">
        <v>25924</v>
      </c>
      <c r="I603" t="s">
        <v>28</v>
      </c>
      <c r="J603">
        <v>55</v>
      </c>
      <c r="K603" t="str">
        <f t="shared" si="117"/>
        <v>Above 50,000</v>
      </c>
      <c r="L603" s="4" t="str" cm="1">
        <f t="array" ref="L603">_xlfn.IFS(J603&gt;=50,"Excellent",AND(J603&gt;=40,J603&lt;=49),"good",AND(J603&gt;=30,J603&lt;=39),"Average",J603&lt;30,"Poor")</f>
        <v>Excellent</v>
      </c>
      <c r="M603" s="4" t="str">
        <f t="shared" si="118"/>
        <v>False</v>
      </c>
      <c r="N603" s="4" t="str">
        <f t="shared" si="119"/>
        <v>True</v>
      </c>
      <c r="O603" s="4" t="str">
        <f t="shared" si="120"/>
        <v xml:space="preserve"> from Marketing Department</v>
      </c>
      <c r="P603" s="4">
        <f>SUMIF(E603:$E$1001,"Sales",$F:$F)</f>
        <v>3761504</v>
      </c>
      <c r="Q603" s="4">
        <f t="shared" si="121"/>
        <v>7532860</v>
      </c>
      <c r="R603" s="4">
        <f t="shared" si="122"/>
        <v>180</v>
      </c>
      <c r="S603" s="4">
        <f t="shared" si="123"/>
        <v>97</v>
      </c>
      <c r="T603" s="4">
        <f t="shared" si="124"/>
        <v>55350.020304568527</v>
      </c>
      <c r="U603" s="4">
        <f t="shared" si="125"/>
        <v>25843.824817518249</v>
      </c>
      <c r="V603" s="4">
        <f t="shared" si="126"/>
        <v>79673</v>
      </c>
      <c r="W603" s="4">
        <f t="shared" si="127"/>
        <v>20</v>
      </c>
      <c r="X603" s="4">
        <f t="shared" si="128"/>
        <v>66406</v>
      </c>
      <c r="Y603" t="e" cm="1" vm="2">
        <f t="array" aca="1" ref="Y603" ca="1">HLOOKUP(E603+E603:E1602,F603,0)</f>
        <v>#VALUE!</v>
      </c>
      <c r="Z603" s="4">
        <f t="shared" si="129"/>
        <v>66406</v>
      </c>
    </row>
    <row r="604" spans="1:26" x14ac:dyDescent="0.3">
      <c r="A604" s="4">
        <v>1</v>
      </c>
      <c r="B604" t="s">
        <v>617</v>
      </c>
      <c r="C604">
        <v>35</v>
      </c>
      <c r="D604" t="s">
        <v>11</v>
      </c>
      <c r="E604" t="s">
        <v>27</v>
      </c>
      <c r="F604">
        <v>45914</v>
      </c>
      <c r="G604" s="2">
        <v>43885</v>
      </c>
      <c r="H604">
        <v>35272</v>
      </c>
      <c r="I604" t="s">
        <v>18</v>
      </c>
      <c r="J604">
        <v>28</v>
      </c>
      <c r="K604" t="str">
        <f t="shared" si="117"/>
        <v>Below 50,000</v>
      </c>
      <c r="L604" s="4" t="str" cm="1">
        <f t="array" ref="L604">_xlfn.IFS(J604&gt;=50,"Excellent",AND(J604&gt;=40,J604&lt;=49),"good",AND(J604&gt;=30,J604&lt;=39),"Average",J604&lt;30,"Poor")</f>
        <v>Poor</v>
      </c>
      <c r="M604" s="4" t="str">
        <f t="shared" si="118"/>
        <v>False</v>
      </c>
      <c r="N604" s="4" t="str">
        <f t="shared" si="119"/>
        <v>True</v>
      </c>
      <c r="O604" s="4" t="str">
        <f t="shared" si="120"/>
        <v>Not From Marketing Department</v>
      </c>
      <c r="P604" s="4">
        <f>SUMIF(E604:$E$1001,"Sales",$F:$F)</f>
        <v>3730776</v>
      </c>
      <c r="Q604" s="4">
        <f t="shared" si="121"/>
        <v>7532860</v>
      </c>
      <c r="R604" s="4">
        <f t="shared" si="122"/>
        <v>180</v>
      </c>
      <c r="S604" s="4">
        <f t="shared" si="123"/>
        <v>97</v>
      </c>
      <c r="T604" s="4">
        <f t="shared" si="124"/>
        <v>55350.020304568527</v>
      </c>
      <c r="U604" s="4">
        <f t="shared" si="125"/>
        <v>25843.824817518249</v>
      </c>
      <c r="V604" s="4">
        <f t="shared" si="126"/>
        <v>79673</v>
      </c>
      <c r="W604" s="4">
        <f t="shared" si="127"/>
        <v>20</v>
      </c>
      <c r="X604" s="4">
        <f t="shared" si="128"/>
        <v>45914</v>
      </c>
      <c r="Y604" t="e" cm="1" vm="2">
        <f t="array" aca="1" ref="Y604" ca="1">HLOOKUP(E604+E604:E1603,F604,0)</f>
        <v>#VALUE!</v>
      </c>
      <c r="Z604" s="4">
        <f t="shared" si="129"/>
        <v>45914</v>
      </c>
    </row>
    <row r="605" spans="1:26" x14ac:dyDescent="0.3">
      <c r="A605" s="4">
        <v>1</v>
      </c>
      <c r="B605" t="s">
        <v>618</v>
      </c>
      <c r="C605">
        <v>58</v>
      </c>
      <c r="D605" t="s">
        <v>15</v>
      </c>
      <c r="E605" t="s">
        <v>22</v>
      </c>
      <c r="F605">
        <v>65249</v>
      </c>
      <c r="G605" s="2">
        <v>43886</v>
      </c>
      <c r="H605">
        <v>35987</v>
      </c>
      <c r="I605" t="s">
        <v>20</v>
      </c>
      <c r="J605">
        <v>35</v>
      </c>
      <c r="K605" t="str">
        <f t="shared" si="117"/>
        <v>Above 50,000</v>
      </c>
      <c r="L605" s="4" t="str" cm="1">
        <f t="array" ref="L605">_xlfn.IFS(J605&gt;=50,"Excellent",AND(J605&gt;=40,J605&lt;=49),"good",AND(J605&gt;=30,J605&lt;=39),"Average",J605&lt;30,"Poor")</f>
        <v>Average</v>
      </c>
      <c r="M605" s="4" t="str">
        <f t="shared" si="118"/>
        <v>False</v>
      </c>
      <c r="N605" s="4" t="str">
        <f t="shared" si="119"/>
        <v>True</v>
      </c>
      <c r="O605" s="4" t="str">
        <f t="shared" si="120"/>
        <v>Not From Marketing Department</v>
      </c>
      <c r="P605" s="4">
        <f>SUMIF(E605:$E$1001,"Sales",$F:$F)</f>
        <v>3543814</v>
      </c>
      <c r="Q605" s="4">
        <f t="shared" si="121"/>
        <v>7532860</v>
      </c>
      <c r="R605" s="4">
        <f t="shared" si="122"/>
        <v>180</v>
      </c>
      <c r="S605" s="4">
        <f t="shared" si="123"/>
        <v>97</v>
      </c>
      <c r="T605" s="4">
        <f t="shared" si="124"/>
        <v>55350.020304568527</v>
      </c>
      <c r="U605" s="4">
        <f t="shared" si="125"/>
        <v>25843.824817518249</v>
      </c>
      <c r="V605" s="4">
        <f t="shared" si="126"/>
        <v>79673</v>
      </c>
      <c r="W605" s="4">
        <f t="shared" si="127"/>
        <v>20</v>
      </c>
      <c r="X605" s="4">
        <f t="shared" si="128"/>
        <v>65249</v>
      </c>
      <c r="Y605" t="e" cm="1" vm="2">
        <f t="array" aca="1" ref="Y605" ca="1">HLOOKUP(E605+E605:E1604,F605,0)</f>
        <v>#VALUE!</v>
      </c>
      <c r="Z605" s="4">
        <f t="shared" si="129"/>
        <v>65249</v>
      </c>
    </row>
    <row r="606" spans="1:26" x14ac:dyDescent="0.3">
      <c r="A606" s="4">
        <v>1</v>
      </c>
      <c r="B606" t="s">
        <v>619</v>
      </c>
      <c r="C606">
        <v>57</v>
      </c>
      <c r="D606" t="s">
        <v>11</v>
      </c>
      <c r="E606" t="s">
        <v>16</v>
      </c>
      <c r="F606">
        <v>65433</v>
      </c>
      <c r="G606" s="2">
        <v>43887</v>
      </c>
      <c r="H606">
        <v>20166</v>
      </c>
      <c r="I606" t="s">
        <v>13</v>
      </c>
      <c r="J606">
        <v>60</v>
      </c>
      <c r="K606" t="str">
        <f t="shared" si="117"/>
        <v>Above 50,000</v>
      </c>
      <c r="L606" s="4" t="str" cm="1">
        <f t="array" ref="L606">_xlfn.IFS(J606&gt;=50,"Excellent",AND(J606&gt;=40,J606&lt;=49),"good",AND(J606&gt;=30,J606&lt;=39),"Average",J606&lt;30,"Poor")</f>
        <v>Excellent</v>
      </c>
      <c r="M606" s="4" t="str">
        <f t="shared" si="118"/>
        <v>True</v>
      </c>
      <c r="N606" s="4" t="str">
        <f t="shared" si="119"/>
        <v>True</v>
      </c>
      <c r="O606" s="4" t="str">
        <f t="shared" si="120"/>
        <v>Not From Marketing Department</v>
      </c>
      <c r="P606" s="4">
        <f>SUMIF(E606:$E$1001,"Sales",$F:$F)</f>
        <v>3729988</v>
      </c>
      <c r="Q606" s="4">
        <f t="shared" si="121"/>
        <v>7532860</v>
      </c>
      <c r="R606" s="4">
        <f t="shared" si="122"/>
        <v>180</v>
      </c>
      <c r="S606" s="4">
        <f t="shared" si="123"/>
        <v>97</v>
      </c>
      <c r="T606" s="4">
        <f t="shared" si="124"/>
        <v>55350.020304568527</v>
      </c>
      <c r="U606" s="4">
        <f t="shared" si="125"/>
        <v>25843.824817518249</v>
      </c>
      <c r="V606" s="4">
        <f t="shared" si="126"/>
        <v>79673</v>
      </c>
      <c r="W606" s="4">
        <f t="shared" si="127"/>
        <v>20</v>
      </c>
      <c r="X606" s="4">
        <f t="shared" si="128"/>
        <v>65433</v>
      </c>
      <c r="Y606" t="e" cm="1" vm="2">
        <f t="array" aca="1" ref="Y606" ca="1">HLOOKUP(E606+E606:E1605,F606,0)</f>
        <v>#VALUE!</v>
      </c>
      <c r="Z606" s="4">
        <f t="shared" si="129"/>
        <v>65433</v>
      </c>
    </row>
    <row r="607" spans="1:26" x14ac:dyDescent="0.3">
      <c r="A607" s="4">
        <v>1</v>
      </c>
      <c r="B607" t="s">
        <v>620</v>
      </c>
      <c r="C607">
        <v>57</v>
      </c>
      <c r="D607" t="s">
        <v>15</v>
      </c>
      <c r="E607" t="s">
        <v>27</v>
      </c>
      <c r="F607">
        <v>34185</v>
      </c>
      <c r="G607" s="2">
        <v>43888</v>
      </c>
      <c r="H607">
        <v>12737</v>
      </c>
      <c r="I607" t="s">
        <v>20</v>
      </c>
      <c r="J607">
        <v>52</v>
      </c>
      <c r="K607" t="str">
        <f t="shared" si="117"/>
        <v>Below 50,000</v>
      </c>
      <c r="L607" s="4" t="str" cm="1">
        <f t="array" ref="L607">_xlfn.IFS(J607&gt;=50,"Excellent",AND(J607&gt;=40,J607&lt;=49),"good",AND(J607&gt;=30,J607&lt;=39),"Average",J607&lt;30,"Poor")</f>
        <v>Excellent</v>
      </c>
      <c r="M607" s="4" t="str">
        <f t="shared" si="118"/>
        <v>False</v>
      </c>
      <c r="N607" s="4" t="str">
        <f t="shared" si="119"/>
        <v>True</v>
      </c>
      <c r="O607" s="4" t="str">
        <f t="shared" si="120"/>
        <v>Not From Marketing Department</v>
      </c>
      <c r="P607" s="4">
        <f>SUMIF(E607:$E$1001,"Sales",$F:$F)</f>
        <v>3687459</v>
      </c>
      <c r="Q607" s="4">
        <f t="shared" si="121"/>
        <v>7532860</v>
      </c>
      <c r="R607" s="4">
        <f t="shared" si="122"/>
        <v>180</v>
      </c>
      <c r="S607" s="4">
        <f t="shared" si="123"/>
        <v>97</v>
      </c>
      <c r="T607" s="4">
        <f t="shared" si="124"/>
        <v>55350.020304568527</v>
      </c>
      <c r="U607" s="4">
        <f t="shared" si="125"/>
        <v>25843.824817518249</v>
      </c>
      <c r="V607" s="4">
        <f t="shared" si="126"/>
        <v>79673</v>
      </c>
      <c r="W607" s="4">
        <f t="shared" si="127"/>
        <v>20</v>
      </c>
      <c r="X607" s="4">
        <f t="shared" si="128"/>
        <v>34185</v>
      </c>
      <c r="Y607" t="e" cm="1" vm="2">
        <f t="array" aca="1" ref="Y607" ca="1">HLOOKUP(E607+E607:E1606,F607,0)</f>
        <v>#VALUE!</v>
      </c>
      <c r="Z607" s="4">
        <f t="shared" si="129"/>
        <v>34185</v>
      </c>
    </row>
    <row r="608" spans="1:26" x14ac:dyDescent="0.3">
      <c r="A608" s="4">
        <v>1</v>
      </c>
      <c r="B608" t="s">
        <v>621</v>
      </c>
      <c r="C608">
        <v>24</v>
      </c>
      <c r="D608" t="s">
        <v>11</v>
      </c>
      <c r="E608" t="s">
        <v>7</v>
      </c>
      <c r="F608">
        <v>72399</v>
      </c>
      <c r="G608" s="2">
        <v>43889</v>
      </c>
      <c r="H608">
        <v>39470</v>
      </c>
      <c r="I608" t="s">
        <v>13</v>
      </c>
      <c r="J608">
        <v>39</v>
      </c>
      <c r="K608" t="str">
        <f t="shared" si="117"/>
        <v>Above 50,000</v>
      </c>
      <c r="L608" s="4" t="str" cm="1">
        <f t="array" ref="L608">_xlfn.IFS(J608&gt;=50,"Excellent",AND(J608&gt;=40,J608&lt;=49),"good",AND(J608&gt;=30,J608&lt;=39),"Average",J608&lt;30,"Poor")</f>
        <v>Average</v>
      </c>
      <c r="M608" s="4" t="str">
        <f t="shared" si="118"/>
        <v>True</v>
      </c>
      <c r="N608" s="4" t="str">
        <f t="shared" si="119"/>
        <v>True</v>
      </c>
      <c r="O608" s="4" t="str">
        <f t="shared" si="120"/>
        <v>Not From Marketing Department</v>
      </c>
      <c r="P608" s="4">
        <f>SUMIF(E608:$E$1001,"Sales",$F:$F)</f>
        <v>3697671</v>
      </c>
      <c r="Q608" s="4">
        <f t="shared" si="121"/>
        <v>7532860</v>
      </c>
      <c r="R608" s="4">
        <f t="shared" si="122"/>
        <v>180</v>
      </c>
      <c r="S608" s="4">
        <f t="shared" si="123"/>
        <v>97</v>
      </c>
      <c r="T608" s="4">
        <f t="shared" si="124"/>
        <v>55350.020304568527</v>
      </c>
      <c r="U608" s="4">
        <f t="shared" si="125"/>
        <v>25843.824817518249</v>
      </c>
      <c r="V608" s="4">
        <f t="shared" si="126"/>
        <v>79673</v>
      </c>
      <c r="W608" s="4">
        <f t="shared" si="127"/>
        <v>20</v>
      </c>
      <c r="X608" s="4">
        <f t="shared" si="128"/>
        <v>72399</v>
      </c>
      <c r="Y608" t="e" cm="1" vm="2">
        <f t="array" aca="1" ref="Y608" ca="1">HLOOKUP(E608+E608:E1607,F608,0)</f>
        <v>#VALUE!</v>
      </c>
      <c r="Z608" s="4">
        <f t="shared" si="129"/>
        <v>72399</v>
      </c>
    </row>
    <row r="609" spans="1:26" x14ac:dyDescent="0.3">
      <c r="A609" s="4">
        <v>1</v>
      </c>
      <c r="B609" t="s">
        <v>622</v>
      </c>
      <c r="C609">
        <v>56</v>
      </c>
      <c r="D609" t="s">
        <v>11</v>
      </c>
      <c r="E609" t="s">
        <v>27</v>
      </c>
      <c r="F609">
        <v>40509</v>
      </c>
      <c r="G609" s="2">
        <v>43890</v>
      </c>
      <c r="H609">
        <v>26866</v>
      </c>
      <c r="I609" t="s">
        <v>28</v>
      </c>
      <c r="J609">
        <v>24</v>
      </c>
      <c r="K609" t="str">
        <f t="shared" si="117"/>
        <v>Below 50,000</v>
      </c>
      <c r="L609" s="4" t="str" cm="1">
        <f t="array" ref="L609">_xlfn.IFS(J609&gt;=50,"Excellent",AND(J609&gt;=40,J609&lt;=49),"good",AND(J609&gt;=30,J609&lt;=39),"Average",J609&lt;30,"Poor")</f>
        <v>Poor</v>
      </c>
      <c r="M609" s="4" t="str">
        <f t="shared" si="118"/>
        <v>False</v>
      </c>
      <c r="N609" s="4" t="str">
        <f t="shared" si="119"/>
        <v>True</v>
      </c>
      <c r="O609" s="4" t="str">
        <f t="shared" si="120"/>
        <v>Not From Marketing Department</v>
      </c>
      <c r="P609" s="4">
        <f>SUMIF(E609:$E$1001,"Sales",$F:$F)</f>
        <v>3670494</v>
      </c>
      <c r="Q609" s="4">
        <f t="shared" si="121"/>
        <v>7532860</v>
      </c>
      <c r="R609" s="4">
        <f t="shared" si="122"/>
        <v>180</v>
      </c>
      <c r="S609" s="4">
        <f t="shared" si="123"/>
        <v>97</v>
      </c>
      <c r="T609" s="4">
        <f t="shared" si="124"/>
        <v>55350.020304568527</v>
      </c>
      <c r="U609" s="4">
        <f t="shared" si="125"/>
        <v>25843.824817518249</v>
      </c>
      <c r="V609" s="4">
        <f t="shared" si="126"/>
        <v>79673</v>
      </c>
      <c r="W609" s="4">
        <f t="shared" si="127"/>
        <v>20</v>
      </c>
      <c r="X609" s="4">
        <f t="shared" si="128"/>
        <v>40509</v>
      </c>
      <c r="Y609" t="e" cm="1" vm="2">
        <f t="array" aca="1" ref="Y609" ca="1">HLOOKUP(E609+E609:E1608,F609,0)</f>
        <v>#VALUE!</v>
      </c>
      <c r="Z609" s="4">
        <f t="shared" si="129"/>
        <v>40509</v>
      </c>
    </row>
    <row r="610" spans="1:26" x14ac:dyDescent="0.3">
      <c r="A610" s="4">
        <v>1</v>
      </c>
      <c r="B610" t="s">
        <v>623</v>
      </c>
      <c r="C610">
        <v>50</v>
      </c>
      <c r="D610" t="s">
        <v>15</v>
      </c>
      <c r="E610" t="s">
        <v>22</v>
      </c>
      <c r="F610">
        <v>50638</v>
      </c>
      <c r="G610" s="2">
        <v>43891</v>
      </c>
      <c r="H610">
        <v>33897</v>
      </c>
      <c r="I610" t="s">
        <v>18</v>
      </c>
      <c r="J610">
        <v>60</v>
      </c>
      <c r="K610" t="str">
        <f t="shared" si="117"/>
        <v>Above 50,000</v>
      </c>
      <c r="L610" s="4" t="str" cm="1">
        <f t="array" ref="L610">_xlfn.IFS(J610&gt;=50,"Excellent",AND(J610&gt;=40,J610&lt;=49),"good",AND(J610&gt;=30,J610&lt;=39),"Average",J610&lt;30,"Poor")</f>
        <v>Excellent</v>
      </c>
      <c r="M610" s="4" t="str">
        <f t="shared" si="118"/>
        <v>False</v>
      </c>
      <c r="N610" s="4" t="str">
        <f t="shared" si="119"/>
        <v>False</v>
      </c>
      <c r="O610" s="4" t="str">
        <f t="shared" si="120"/>
        <v>Not From Marketing Department</v>
      </c>
      <c r="P610" s="4">
        <f>SUMIF(E610:$E$1001,"Sales",$F:$F)</f>
        <v>3535335</v>
      </c>
      <c r="Q610" s="4">
        <f t="shared" si="121"/>
        <v>7532860</v>
      </c>
      <c r="R610" s="4">
        <f t="shared" si="122"/>
        <v>180</v>
      </c>
      <c r="S610" s="4">
        <f t="shared" si="123"/>
        <v>97</v>
      </c>
      <c r="T610" s="4">
        <f t="shared" si="124"/>
        <v>55350.020304568527</v>
      </c>
      <c r="U610" s="4">
        <f t="shared" si="125"/>
        <v>25843.824817518249</v>
      </c>
      <c r="V610" s="4">
        <f t="shared" si="126"/>
        <v>79673</v>
      </c>
      <c r="W610" s="4">
        <f t="shared" si="127"/>
        <v>20</v>
      </c>
      <c r="X610" s="4">
        <f t="shared" si="128"/>
        <v>50638</v>
      </c>
      <c r="Y610" t="e" cm="1" vm="2">
        <f t="array" aca="1" ref="Y610" ca="1">HLOOKUP(E610+E610:E1609,F610,0)</f>
        <v>#VALUE!</v>
      </c>
      <c r="Z610" s="4">
        <f t="shared" si="129"/>
        <v>50638</v>
      </c>
    </row>
    <row r="611" spans="1:26" x14ac:dyDescent="0.3">
      <c r="A611" s="4">
        <v>1</v>
      </c>
      <c r="B611" t="s">
        <v>624</v>
      </c>
      <c r="C611">
        <v>29</v>
      </c>
      <c r="D611" t="s">
        <v>11</v>
      </c>
      <c r="E611" t="s">
        <v>7</v>
      </c>
      <c r="F611">
        <v>35633</v>
      </c>
      <c r="G611" s="2">
        <v>43892</v>
      </c>
      <c r="H611">
        <v>14105</v>
      </c>
      <c r="I611" t="s">
        <v>18</v>
      </c>
      <c r="J611">
        <v>57</v>
      </c>
      <c r="K611" t="str">
        <f t="shared" si="117"/>
        <v>Below 50,000</v>
      </c>
      <c r="L611" s="4" t="str" cm="1">
        <f t="array" ref="L611">_xlfn.IFS(J611&gt;=50,"Excellent",AND(J611&gt;=40,J611&lt;=49),"good",AND(J611&gt;=30,J611&lt;=39),"Average",J611&lt;30,"Poor")</f>
        <v>Excellent</v>
      </c>
      <c r="M611" s="4" t="str">
        <f t="shared" si="118"/>
        <v>False</v>
      </c>
      <c r="N611" s="4" t="str">
        <f t="shared" si="119"/>
        <v>False</v>
      </c>
      <c r="O611" s="4" t="str">
        <f t="shared" si="120"/>
        <v>Not From Marketing Department</v>
      </c>
      <c r="P611" s="4">
        <f>SUMIF(E611:$E$1001,"Sales",$F:$F)</f>
        <v>3657351</v>
      </c>
      <c r="Q611" s="4">
        <f t="shared" si="121"/>
        <v>7532860</v>
      </c>
      <c r="R611" s="4">
        <f t="shared" si="122"/>
        <v>180</v>
      </c>
      <c r="S611" s="4">
        <f t="shared" si="123"/>
        <v>97</v>
      </c>
      <c r="T611" s="4">
        <f t="shared" si="124"/>
        <v>55350.020304568527</v>
      </c>
      <c r="U611" s="4">
        <f t="shared" si="125"/>
        <v>25843.824817518249</v>
      </c>
      <c r="V611" s="4">
        <f t="shared" si="126"/>
        <v>79673</v>
      </c>
      <c r="W611" s="4">
        <f t="shared" si="127"/>
        <v>20</v>
      </c>
      <c r="X611" s="4">
        <f t="shared" si="128"/>
        <v>35633</v>
      </c>
      <c r="Y611" t="e" cm="1" vm="2">
        <f t="array" aca="1" ref="Y611" ca="1">HLOOKUP(E611+E611:E1610,F611,0)</f>
        <v>#VALUE!</v>
      </c>
      <c r="Z611" s="4">
        <f t="shared" si="129"/>
        <v>35633</v>
      </c>
    </row>
    <row r="612" spans="1:26" x14ac:dyDescent="0.3">
      <c r="A612" s="4">
        <v>1</v>
      </c>
      <c r="B612" t="s">
        <v>625</v>
      </c>
      <c r="C612">
        <v>30</v>
      </c>
      <c r="D612" t="s">
        <v>11</v>
      </c>
      <c r="E612" t="s">
        <v>16</v>
      </c>
      <c r="F612">
        <v>40236</v>
      </c>
      <c r="G612" s="2">
        <v>43893</v>
      </c>
      <c r="H612">
        <v>27716</v>
      </c>
      <c r="I612" t="s">
        <v>18</v>
      </c>
      <c r="J612">
        <v>51</v>
      </c>
      <c r="K612" t="str">
        <f t="shared" si="117"/>
        <v>Below 50,000</v>
      </c>
      <c r="L612" s="4" t="str" cm="1">
        <f t="array" ref="L612">_xlfn.IFS(J612&gt;=50,"Excellent",AND(J612&gt;=40,J612&lt;=49),"good",AND(J612&gt;=30,J612&lt;=39),"Average",J612&lt;30,"Poor")</f>
        <v>Excellent</v>
      </c>
      <c r="M612" s="4" t="str">
        <f t="shared" si="118"/>
        <v>False</v>
      </c>
      <c r="N612" s="4" t="str">
        <f t="shared" si="119"/>
        <v>False</v>
      </c>
      <c r="O612" s="4" t="str">
        <f t="shared" si="120"/>
        <v>Not From Marketing Department</v>
      </c>
      <c r="P612" s="4">
        <f>SUMIF(E612:$E$1001,"Sales",$F:$F)</f>
        <v>3838691</v>
      </c>
      <c r="Q612" s="4">
        <f t="shared" si="121"/>
        <v>7532860</v>
      </c>
      <c r="R612" s="4">
        <f t="shared" si="122"/>
        <v>180</v>
      </c>
      <c r="S612" s="4">
        <f t="shared" si="123"/>
        <v>97</v>
      </c>
      <c r="T612" s="4">
        <f t="shared" si="124"/>
        <v>55350.020304568527</v>
      </c>
      <c r="U612" s="4">
        <f t="shared" si="125"/>
        <v>25843.824817518249</v>
      </c>
      <c r="V612" s="4">
        <f t="shared" si="126"/>
        <v>79673</v>
      </c>
      <c r="W612" s="4">
        <f t="shared" si="127"/>
        <v>20</v>
      </c>
      <c r="X612" s="4">
        <f t="shared" si="128"/>
        <v>40236</v>
      </c>
      <c r="Y612" t="e" cm="1" vm="2">
        <f t="array" aca="1" ref="Y612" ca="1">HLOOKUP(E612+E612:E1611,F612,0)</f>
        <v>#VALUE!</v>
      </c>
      <c r="Z612" s="4">
        <f t="shared" si="129"/>
        <v>40236</v>
      </c>
    </row>
    <row r="613" spans="1:26" x14ac:dyDescent="0.3">
      <c r="A613" s="4">
        <v>1</v>
      </c>
      <c r="B613" t="s">
        <v>626</v>
      </c>
      <c r="C613">
        <v>46</v>
      </c>
      <c r="D613" t="s">
        <v>11</v>
      </c>
      <c r="E613" t="s">
        <v>22</v>
      </c>
      <c r="F613">
        <v>68347</v>
      </c>
      <c r="G613" s="2">
        <v>43894</v>
      </c>
      <c r="H613">
        <v>20522</v>
      </c>
      <c r="I613" t="s">
        <v>20</v>
      </c>
      <c r="J613">
        <v>56</v>
      </c>
      <c r="K613" t="str">
        <f t="shared" si="117"/>
        <v>Above 50,000</v>
      </c>
      <c r="L613" s="4" t="str" cm="1">
        <f t="array" ref="L613">_xlfn.IFS(J613&gt;=50,"Excellent",AND(J613&gt;=40,J613&lt;=49),"good",AND(J613&gt;=30,J613&lt;=39),"Average",J613&lt;30,"Poor")</f>
        <v>Excellent</v>
      </c>
      <c r="M613" s="4" t="str">
        <f t="shared" si="118"/>
        <v>False</v>
      </c>
      <c r="N613" s="4" t="str">
        <f t="shared" si="119"/>
        <v>True</v>
      </c>
      <c r="O613" s="4" t="str">
        <f t="shared" si="120"/>
        <v>Not From Marketing Department</v>
      </c>
      <c r="P613" s="4">
        <f>SUMIF(E613:$E$1001,"Sales",$F:$F)</f>
        <v>3571462</v>
      </c>
      <c r="Q613" s="4">
        <f t="shared" si="121"/>
        <v>7532860</v>
      </c>
      <c r="R613" s="4">
        <f t="shared" si="122"/>
        <v>180</v>
      </c>
      <c r="S613" s="4">
        <f t="shared" si="123"/>
        <v>97</v>
      </c>
      <c r="T613" s="4">
        <f t="shared" si="124"/>
        <v>55350.020304568527</v>
      </c>
      <c r="U613" s="4">
        <f t="shared" si="125"/>
        <v>25843.824817518249</v>
      </c>
      <c r="V613" s="4">
        <f t="shared" si="126"/>
        <v>79673</v>
      </c>
      <c r="W613" s="4">
        <f t="shared" si="127"/>
        <v>20</v>
      </c>
      <c r="X613" s="4">
        <f t="shared" si="128"/>
        <v>68347</v>
      </c>
      <c r="Y613" t="e" cm="1" vm="2">
        <f t="array" aca="1" ref="Y613" ca="1">HLOOKUP(E613+E613:E1612,F613,0)</f>
        <v>#VALUE!</v>
      </c>
      <c r="Z613" s="4">
        <f t="shared" si="129"/>
        <v>68347</v>
      </c>
    </row>
    <row r="614" spans="1:26" x14ac:dyDescent="0.3">
      <c r="A614" s="4">
        <v>1</v>
      </c>
      <c r="B614" t="s">
        <v>627</v>
      </c>
      <c r="C614">
        <v>42</v>
      </c>
      <c r="D614" t="s">
        <v>11</v>
      </c>
      <c r="E614" t="s">
        <v>12</v>
      </c>
      <c r="F614">
        <v>38841</v>
      </c>
      <c r="G614" s="2">
        <v>43895</v>
      </c>
      <c r="H614">
        <v>36164</v>
      </c>
      <c r="I614" t="s">
        <v>28</v>
      </c>
      <c r="J614">
        <v>32</v>
      </c>
      <c r="K614" t="str">
        <f t="shared" si="117"/>
        <v>Below 50,000</v>
      </c>
      <c r="L614" s="4" t="str" cm="1">
        <f t="array" ref="L614">_xlfn.IFS(J614&gt;=50,"Excellent",AND(J614&gt;=40,J614&lt;=49),"good",AND(J614&gt;=30,J614&lt;=39),"Average",J614&lt;30,"Poor")</f>
        <v>Average</v>
      </c>
      <c r="M614" s="4" t="str">
        <f t="shared" si="118"/>
        <v>False</v>
      </c>
      <c r="N614" s="4" t="str">
        <f t="shared" si="119"/>
        <v>False</v>
      </c>
      <c r="O614" s="4" t="str">
        <f t="shared" si="120"/>
        <v xml:space="preserve"> from Marketing Department</v>
      </c>
      <c r="P614" s="4">
        <f>SUMIF(E614:$E$1001,"Sales",$F:$F)</f>
        <v>3672266</v>
      </c>
      <c r="Q614" s="4">
        <f t="shared" si="121"/>
        <v>7532860</v>
      </c>
      <c r="R614" s="4">
        <f t="shared" si="122"/>
        <v>180</v>
      </c>
      <c r="S614" s="4">
        <f t="shared" si="123"/>
        <v>97</v>
      </c>
      <c r="T614" s="4">
        <f t="shared" si="124"/>
        <v>55350.020304568527</v>
      </c>
      <c r="U614" s="4">
        <f t="shared" si="125"/>
        <v>25843.824817518249</v>
      </c>
      <c r="V614" s="4">
        <f t="shared" si="126"/>
        <v>79673</v>
      </c>
      <c r="W614" s="4">
        <f t="shared" si="127"/>
        <v>20</v>
      </c>
      <c r="X614" s="4">
        <f t="shared" si="128"/>
        <v>38841</v>
      </c>
      <c r="Y614" t="e" cm="1" vm="2">
        <f t="array" aca="1" ref="Y614" ca="1">HLOOKUP(E614+E614:E1613,F614,0)</f>
        <v>#VALUE!</v>
      </c>
      <c r="Z614" s="4">
        <f t="shared" si="129"/>
        <v>38841</v>
      </c>
    </row>
    <row r="615" spans="1:26" x14ac:dyDescent="0.3">
      <c r="A615" s="4">
        <v>1</v>
      </c>
      <c r="B615" t="s">
        <v>628</v>
      </c>
      <c r="C615">
        <v>55</v>
      </c>
      <c r="D615" t="s">
        <v>15</v>
      </c>
      <c r="E615" t="s">
        <v>16</v>
      </c>
      <c r="F615">
        <v>59863</v>
      </c>
      <c r="G615" s="2">
        <v>43896</v>
      </c>
      <c r="H615">
        <v>23818</v>
      </c>
      <c r="I615" t="s">
        <v>18</v>
      </c>
      <c r="J615">
        <v>39</v>
      </c>
      <c r="K615" t="str">
        <f t="shared" si="117"/>
        <v>Above 50,000</v>
      </c>
      <c r="L615" s="4" t="str" cm="1">
        <f t="array" ref="L615">_xlfn.IFS(J615&gt;=50,"Excellent",AND(J615&gt;=40,J615&lt;=49),"good",AND(J615&gt;=30,J615&lt;=39),"Average",J615&lt;30,"Poor")</f>
        <v>Average</v>
      </c>
      <c r="M615" s="4" t="str">
        <f t="shared" si="118"/>
        <v>False</v>
      </c>
      <c r="N615" s="4" t="str">
        <f t="shared" si="119"/>
        <v>False</v>
      </c>
      <c r="O615" s="4" t="str">
        <f t="shared" si="120"/>
        <v>Not From Marketing Department</v>
      </c>
      <c r="P615" s="4">
        <f>SUMIF(E615:$E$1001,"Sales",$F:$F)</f>
        <v>3499200</v>
      </c>
      <c r="Q615" s="4">
        <f t="shared" si="121"/>
        <v>7532860</v>
      </c>
      <c r="R615" s="4">
        <f t="shared" si="122"/>
        <v>180</v>
      </c>
      <c r="S615" s="4">
        <f t="shared" si="123"/>
        <v>97</v>
      </c>
      <c r="T615" s="4">
        <f t="shared" si="124"/>
        <v>55350.020304568527</v>
      </c>
      <c r="U615" s="4">
        <f t="shared" si="125"/>
        <v>25843.824817518249</v>
      </c>
      <c r="V615" s="4">
        <f t="shared" si="126"/>
        <v>79673</v>
      </c>
      <c r="W615" s="4">
        <f t="shared" si="127"/>
        <v>20</v>
      </c>
      <c r="X615" s="4">
        <f t="shared" si="128"/>
        <v>59863</v>
      </c>
      <c r="Y615" t="e" cm="1" vm="2">
        <f t="array" aca="1" ref="Y615" ca="1">HLOOKUP(E615+E615:E1614,F615,0)</f>
        <v>#VALUE!</v>
      </c>
      <c r="Z615" s="4">
        <f t="shared" si="129"/>
        <v>59863</v>
      </c>
    </row>
    <row r="616" spans="1:26" x14ac:dyDescent="0.3">
      <c r="A616" s="4">
        <v>1</v>
      </c>
      <c r="B616" t="s">
        <v>629</v>
      </c>
      <c r="C616">
        <v>32</v>
      </c>
      <c r="D616" t="s">
        <v>15</v>
      </c>
      <c r="E616" t="s">
        <v>12</v>
      </c>
      <c r="F616">
        <v>37418</v>
      </c>
      <c r="G616" s="2">
        <v>43897</v>
      </c>
      <c r="H616">
        <v>26812</v>
      </c>
      <c r="I616" t="s">
        <v>28</v>
      </c>
      <c r="J616">
        <v>31</v>
      </c>
      <c r="K616" t="str">
        <f t="shared" si="117"/>
        <v>Below 50,000</v>
      </c>
      <c r="L616" s="4" t="str" cm="1">
        <f t="array" ref="L616">_xlfn.IFS(J616&gt;=50,"Excellent",AND(J616&gt;=40,J616&lt;=49),"good",AND(J616&gt;=30,J616&lt;=39),"Average",J616&lt;30,"Poor")</f>
        <v>Average</v>
      </c>
      <c r="M616" s="4" t="str">
        <f t="shared" si="118"/>
        <v>False</v>
      </c>
      <c r="N616" s="4" t="str">
        <f t="shared" si="119"/>
        <v>False</v>
      </c>
      <c r="O616" s="4" t="str">
        <f t="shared" si="120"/>
        <v xml:space="preserve"> from Marketing Department</v>
      </c>
      <c r="P616" s="4">
        <f>SUMIF(E616:$E$1001,"Sales",$F:$F)</f>
        <v>3827118</v>
      </c>
      <c r="Q616" s="4">
        <f t="shared" si="121"/>
        <v>7532860</v>
      </c>
      <c r="R616" s="4">
        <f t="shared" si="122"/>
        <v>180</v>
      </c>
      <c r="S616" s="4">
        <f t="shared" si="123"/>
        <v>97</v>
      </c>
      <c r="T616" s="4">
        <f t="shared" si="124"/>
        <v>55350.020304568527</v>
      </c>
      <c r="U616" s="4">
        <f t="shared" si="125"/>
        <v>25843.824817518249</v>
      </c>
      <c r="V616" s="4">
        <f t="shared" si="126"/>
        <v>79673</v>
      </c>
      <c r="W616" s="4">
        <f t="shared" si="127"/>
        <v>20</v>
      </c>
      <c r="X616" s="4">
        <f t="shared" si="128"/>
        <v>37418</v>
      </c>
      <c r="Y616" t="e" cm="1" vm="2">
        <f t="array" aca="1" ref="Y616" ca="1">HLOOKUP(E616+E616:E1615,F616,0)</f>
        <v>#VALUE!</v>
      </c>
      <c r="Z616" s="4">
        <f t="shared" si="129"/>
        <v>37418</v>
      </c>
    </row>
    <row r="617" spans="1:26" x14ac:dyDescent="0.3">
      <c r="A617" s="4">
        <v>1</v>
      </c>
      <c r="B617" t="s">
        <v>630</v>
      </c>
      <c r="C617">
        <v>38</v>
      </c>
      <c r="D617" t="s">
        <v>15</v>
      </c>
      <c r="E617" t="s">
        <v>27</v>
      </c>
      <c r="F617">
        <v>79553</v>
      </c>
      <c r="G617" s="2">
        <v>43898</v>
      </c>
      <c r="H617">
        <v>13182</v>
      </c>
      <c r="I617" t="s">
        <v>18</v>
      </c>
      <c r="J617">
        <v>28</v>
      </c>
      <c r="K617" t="str">
        <f t="shared" si="117"/>
        <v>Above 50,000</v>
      </c>
      <c r="L617" s="4" t="str" cm="1">
        <f t="array" ref="L617">_xlfn.IFS(J617&gt;=50,"Excellent",AND(J617&gt;=40,J617&lt;=49),"good",AND(J617&gt;=30,J617&lt;=39),"Average",J617&lt;30,"Poor")</f>
        <v>Poor</v>
      </c>
      <c r="M617" s="4" t="str">
        <f t="shared" si="118"/>
        <v>False</v>
      </c>
      <c r="N617" s="4" t="str">
        <f t="shared" si="119"/>
        <v>True</v>
      </c>
      <c r="O617" s="4" t="str">
        <f t="shared" si="120"/>
        <v>Not From Marketing Department</v>
      </c>
      <c r="P617" s="4">
        <f>SUMIF(E617:$E$1001,"Sales",$F:$F)</f>
        <v>3686275</v>
      </c>
      <c r="Q617" s="4">
        <f t="shared" si="121"/>
        <v>7532860</v>
      </c>
      <c r="R617" s="4">
        <f t="shared" si="122"/>
        <v>180</v>
      </c>
      <c r="S617" s="4">
        <f t="shared" si="123"/>
        <v>97</v>
      </c>
      <c r="T617" s="4">
        <f t="shared" si="124"/>
        <v>55350.020304568527</v>
      </c>
      <c r="U617" s="4">
        <f t="shared" si="125"/>
        <v>25843.824817518249</v>
      </c>
      <c r="V617" s="4">
        <f t="shared" si="126"/>
        <v>79673</v>
      </c>
      <c r="W617" s="4">
        <f t="shared" si="127"/>
        <v>20</v>
      </c>
      <c r="X617" s="4">
        <f t="shared" si="128"/>
        <v>79553</v>
      </c>
      <c r="Y617" t="e" cm="1" vm="2">
        <f t="array" aca="1" ref="Y617" ca="1">HLOOKUP(E617+E617:E1616,F617,0)</f>
        <v>#VALUE!</v>
      </c>
      <c r="Z617" s="4">
        <f t="shared" si="129"/>
        <v>79553</v>
      </c>
    </row>
    <row r="618" spans="1:26" x14ac:dyDescent="0.3">
      <c r="A618" s="4">
        <v>1</v>
      </c>
      <c r="B618" t="s">
        <v>631</v>
      </c>
      <c r="C618">
        <v>39</v>
      </c>
      <c r="D618" t="s">
        <v>15</v>
      </c>
      <c r="E618" t="s">
        <v>22</v>
      </c>
      <c r="F618">
        <v>32253</v>
      </c>
      <c r="G618" s="2">
        <v>43899</v>
      </c>
      <c r="H618">
        <v>26740</v>
      </c>
      <c r="I618" t="s">
        <v>13</v>
      </c>
      <c r="J618">
        <v>39</v>
      </c>
      <c r="K618" t="str">
        <f t="shared" si="117"/>
        <v>Below 50,000</v>
      </c>
      <c r="L618" s="4" t="str" cm="1">
        <f t="array" ref="L618">_xlfn.IFS(J618&gt;=50,"Excellent",AND(J618&gt;=40,J618&lt;=49),"good",AND(J618&gt;=30,J618&lt;=39),"Average",J618&lt;30,"Poor")</f>
        <v>Average</v>
      </c>
      <c r="M618" s="4" t="str">
        <f t="shared" si="118"/>
        <v>True</v>
      </c>
      <c r="N618" s="4" t="str">
        <f t="shared" si="119"/>
        <v>False</v>
      </c>
      <c r="O618" s="4" t="str">
        <f t="shared" si="120"/>
        <v>Not From Marketing Department</v>
      </c>
      <c r="P618" s="4">
        <f>SUMIF(E618:$E$1001,"Sales",$F:$F)</f>
        <v>3503167</v>
      </c>
      <c r="Q618" s="4">
        <f t="shared" si="121"/>
        <v>7532860</v>
      </c>
      <c r="R618" s="4">
        <f t="shared" si="122"/>
        <v>180</v>
      </c>
      <c r="S618" s="4">
        <f t="shared" si="123"/>
        <v>97</v>
      </c>
      <c r="T618" s="4">
        <f t="shared" si="124"/>
        <v>55350.020304568527</v>
      </c>
      <c r="U618" s="4">
        <f t="shared" si="125"/>
        <v>25843.824817518249</v>
      </c>
      <c r="V618" s="4">
        <f t="shared" si="126"/>
        <v>79673</v>
      </c>
      <c r="W618" s="4">
        <f t="shared" si="127"/>
        <v>20</v>
      </c>
      <c r="X618" s="4">
        <f t="shared" si="128"/>
        <v>32253</v>
      </c>
      <c r="Y618" t="e" cm="1" vm="2">
        <f t="array" aca="1" ref="Y618" ca="1">HLOOKUP(E618+E618:E1617,F618,0)</f>
        <v>#VALUE!</v>
      </c>
      <c r="Z618" s="4">
        <f t="shared" si="129"/>
        <v>32253</v>
      </c>
    </row>
    <row r="619" spans="1:26" x14ac:dyDescent="0.3">
      <c r="A619" s="4">
        <v>1</v>
      </c>
      <c r="B619" t="s">
        <v>632</v>
      </c>
      <c r="C619">
        <v>47</v>
      </c>
      <c r="D619" t="s">
        <v>15</v>
      </c>
      <c r="E619" t="s">
        <v>7</v>
      </c>
      <c r="F619">
        <v>30413</v>
      </c>
      <c r="G619" s="2">
        <v>43900</v>
      </c>
      <c r="H619">
        <v>12153</v>
      </c>
      <c r="I619" t="s">
        <v>13</v>
      </c>
      <c r="J619">
        <v>36</v>
      </c>
      <c r="K619" t="str">
        <f t="shared" si="117"/>
        <v>Below 50,000</v>
      </c>
      <c r="L619" s="4" t="str" cm="1">
        <f t="array" ref="L619">_xlfn.IFS(J619&gt;=50,"Excellent",AND(J619&gt;=40,J619&lt;=49),"good",AND(J619&gt;=30,J619&lt;=39),"Average",J619&lt;30,"Poor")</f>
        <v>Average</v>
      </c>
      <c r="M619" s="4" t="str">
        <f t="shared" si="118"/>
        <v>False</v>
      </c>
      <c r="N619" s="4" t="str">
        <f t="shared" si="119"/>
        <v>False</v>
      </c>
      <c r="O619" s="4" t="str">
        <f t="shared" si="120"/>
        <v>Not From Marketing Department</v>
      </c>
      <c r="P619" s="4">
        <f>SUMIF(E619:$E$1001,"Sales",$F:$F)</f>
        <v>3530824</v>
      </c>
      <c r="Q619" s="4">
        <f t="shared" si="121"/>
        <v>7532860</v>
      </c>
      <c r="R619" s="4">
        <f t="shared" si="122"/>
        <v>180</v>
      </c>
      <c r="S619" s="4">
        <f t="shared" si="123"/>
        <v>97</v>
      </c>
      <c r="T619" s="4">
        <f t="shared" si="124"/>
        <v>55350.020304568527</v>
      </c>
      <c r="U619" s="4">
        <f t="shared" si="125"/>
        <v>25843.824817518249</v>
      </c>
      <c r="V619" s="4">
        <f t="shared" si="126"/>
        <v>79673</v>
      </c>
      <c r="W619" s="4">
        <f t="shared" si="127"/>
        <v>20</v>
      </c>
      <c r="X619" s="4">
        <f t="shared" si="128"/>
        <v>30413</v>
      </c>
      <c r="Y619" t="e" cm="1" vm="2">
        <f t="array" aca="1" ref="Y619" ca="1">HLOOKUP(E619+E619:E1618,F619,0)</f>
        <v>#VALUE!</v>
      </c>
      <c r="Z619" s="4">
        <f t="shared" si="129"/>
        <v>30413</v>
      </c>
    </row>
    <row r="620" spans="1:26" x14ac:dyDescent="0.3">
      <c r="A620" s="4">
        <v>1</v>
      </c>
      <c r="B620" t="s">
        <v>633</v>
      </c>
      <c r="C620">
        <v>47</v>
      </c>
      <c r="D620" t="s">
        <v>15</v>
      </c>
      <c r="E620" t="s">
        <v>27</v>
      </c>
      <c r="F620">
        <v>58125</v>
      </c>
      <c r="G620" s="2">
        <v>43901</v>
      </c>
      <c r="H620">
        <v>12168</v>
      </c>
      <c r="I620" t="s">
        <v>13</v>
      </c>
      <c r="J620">
        <v>51</v>
      </c>
      <c r="K620" t="str">
        <f t="shared" si="117"/>
        <v>Above 50,000</v>
      </c>
      <c r="L620" s="4" t="str" cm="1">
        <f t="array" ref="L620">_xlfn.IFS(J620&gt;=50,"Excellent",AND(J620&gt;=40,J620&lt;=49),"good",AND(J620&gt;=30,J620&lt;=39),"Average",J620&lt;30,"Poor")</f>
        <v>Excellent</v>
      </c>
      <c r="M620" s="4" t="str">
        <f t="shared" si="118"/>
        <v>False</v>
      </c>
      <c r="N620" s="4" t="str">
        <f t="shared" si="119"/>
        <v>True</v>
      </c>
      <c r="O620" s="4" t="str">
        <f t="shared" si="120"/>
        <v>Not From Marketing Department</v>
      </c>
      <c r="P620" s="4">
        <f>SUMIF(E620:$E$1001,"Sales",$F:$F)</f>
        <v>3743876</v>
      </c>
      <c r="Q620" s="4">
        <f t="shared" si="121"/>
        <v>7532860</v>
      </c>
      <c r="R620" s="4">
        <f t="shared" si="122"/>
        <v>180</v>
      </c>
      <c r="S620" s="4">
        <f t="shared" si="123"/>
        <v>97</v>
      </c>
      <c r="T620" s="4">
        <f t="shared" si="124"/>
        <v>55350.020304568527</v>
      </c>
      <c r="U620" s="4">
        <f t="shared" si="125"/>
        <v>25843.824817518249</v>
      </c>
      <c r="V620" s="4">
        <f t="shared" si="126"/>
        <v>79673</v>
      </c>
      <c r="W620" s="4">
        <f t="shared" si="127"/>
        <v>20</v>
      </c>
      <c r="X620" s="4">
        <f t="shared" si="128"/>
        <v>58125</v>
      </c>
      <c r="Y620" t="e" cm="1" vm="2">
        <f t="array" aca="1" ref="Y620" ca="1">HLOOKUP(E620+E620:E1619,F620,0)</f>
        <v>#VALUE!</v>
      </c>
      <c r="Z620" s="4">
        <f t="shared" si="129"/>
        <v>58125</v>
      </c>
    </row>
    <row r="621" spans="1:26" x14ac:dyDescent="0.3">
      <c r="A621" s="4">
        <v>1</v>
      </c>
      <c r="B621" t="s">
        <v>634</v>
      </c>
      <c r="C621">
        <v>58</v>
      </c>
      <c r="D621" t="s">
        <v>11</v>
      </c>
      <c r="E621" t="s">
        <v>12</v>
      </c>
      <c r="F621">
        <v>76298</v>
      </c>
      <c r="G621" s="2">
        <v>43902</v>
      </c>
      <c r="H621">
        <v>25609</v>
      </c>
      <c r="I621" t="s">
        <v>18</v>
      </c>
      <c r="J621">
        <v>24</v>
      </c>
      <c r="K621" t="str">
        <f t="shared" si="117"/>
        <v>Above 50,000</v>
      </c>
      <c r="L621" s="4" t="str" cm="1">
        <f t="array" ref="L621">_xlfn.IFS(J621&gt;=50,"Excellent",AND(J621&gt;=40,J621&lt;=49),"good",AND(J621&gt;=30,J621&lt;=39),"Average",J621&lt;30,"Poor")</f>
        <v>Poor</v>
      </c>
      <c r="M621" s="4" t="str">
        <f t="shared" si="118"/>
        <v>False</v>
      </c>
      <c r="N621" s="4" t="str">
        <f t="shared" si="119"/>
        <v>True</v>
      </c>
      <c r="O621" s="4" t="str">
        <f t="shared" si="120"/>
        <v xml:space="preserve"> from Marketing Department</v>
      </c>
      <c r="P621" s="4">
        <f>SUMIF(E621:$E$1001,"Sales",$F:$F)</f>
        <v>3703866</v>
      </c>
      <c r="Q621" s="4">
        <f t="shared" si="121"/>
        <v>7532860</v>
      </c>
      <c r="R621" s="4">
        <f t="shared" si="122"/>
        <v>180</v>
      </c>
      <c r="S621" s="4">
        <f t="shared" si="123"/>
        <v>97</v>
      </c>
      <c r="T621" s="4">
        <f t="shared" si="124"/>
        <v>55350.020304568527</v>
      </c>
      <c r="U621" s="4">
        <f t="shared" si="125"/>
        <v>25843.824817518249</v>
      </c>
      <c r="V621" s="4">
        <f t="shared" si="126"/>
        <v>79673</v>
      </c>
      <c r="W621" s="4">
        <f t="shared" si="127"/>
        <v>20</v>
      </c>
      <c r="X621" s="4">
        <f t="shared" si="128"/>
        <v>76298</v>
      </c>
      <c r="Y621" t="e" cm="1" vm="2">
        <f t="array" aca="1" ref="Y621" ca="1">HLOOKUP(E621+E621:E1620,F621,0)</f>
        <v>#VALUE!</v>
      </c>
      <c r="Z621" s="4">
        <f t="shared" si="129"/>
        <v>76298</v>
      </c>
    </row>
    <row r="622" spans="1:26" x14ac:dyDescent="0.3">
      <c r="A622" s="4">
        <v>1</v>
      </c>
      <c r="B622" t="s">
        <v>635</v>
      </c>
      <c r="C622">
        <v>49</v>
      </c>
      <c r="D622" t="s">
        <v>15</v>
      </c>
      <c r="E622" t="s">
        <v>16</v>
      </c>
      <c r="F622">
        <v>53018</v>
      </c>
      <c r="G622" s="2">
        <v>43903</v>
      </c>
      <c r="H622">
        <v>36224</v>
      </c>
      <c r="I622" t="s">
        <v>18</v>
      </c>
      <c r="J622">
        <v>59</v>
      </c>
      <c r="K622" t="str">
        <f t="shared" si="117"/>
        <v>Above 50,000</v>
      </c>
      <c r="L622" s="4" t="str" cm="1">
        <f t="array" ref="L622">_xlfn.IFS(J622&gt;=50,"Excellent",AND(J622&gt;=40,J622&lt;=49),"good",AND(J622&gt;=30,J622&lt;=39),"Average",J622&lt;30,"Poor")</f>
        <v>Excellent</v>
      </c>
      <c r="M622" s="4" t="str">
        <f t="shared" si="118"/>
        <v>False</v>
      </c>
      <c r="N622" s="4" t="str">
        <f t="shared" si="119"/>
        <v>False</v>
      </c>
      <c r="O622" s="4" t="str">
        <f t="shared" si="120"/>
        <v>Not From Marketing Department</v>
      </c>
      <c r="P622" s="4">
        <f>SUMIF(E622:$E$1001,"Sales",$F:$F)</f>
        <v>3554062</v>
      </c>
      <c r="Q622" s="4">
        <f t="shared" si="121"/>
        <v>7532860</v>
      </c>
      <c r="R622" s="4">
        <f t="shared" si="122"/>
        <v>180</v>
      </c>
      <c r="S622" s="4">
        <f t="shared" si="123"/>
        <v>97</v>
      </c>
      <c r="T622" s="4">
        <f t="shared" si="124"/>
        <v>55350.020304568527</v>
      </c>
      <c r="U622" s="4">
        <f t="shared" si="125"/>
        <v>25843.824817518249</v>
      </c>
      <c r="V622" s="4">
        <f t="shared" si="126"/>
        <v>79673</v>
      </c>
      <c r="W622" s="4">
        <f t="shared" si="127"/>
        <v>20</v>
      </c>
      <c r="X622" s="4">
        <f t="shared" si="128"/>
        <v>53018</v>
      </c>
      <c r="Y622" t="e" cm="1" vm="2">
        <f t="array" aca="1" ref="Y622" ca="1">HLOOKUP(E622+E622:E1621,F622,0)</f>
        <v>#VALUE!</v>
      </c>
      <c r="Z622" s="4">
        <f t="shared" si="129"/>
        <v>53018</v>
      </c>
    </row>
    <row r="623" spans="1:26" x14ac:dyDescent="0.3">
      <c r="A623" s="4">
        <v>1</v>
      </c>
      <c r="B623" t="s">
        <v>636</v>
      </c>
      <c r="C623">
        <v>21</v>
      </c>
      <c r="D623" t="s">
        <v>15</v>
      </c>
      <c r="E623" t="s">
        <v>16</v>
      </c>
      <c r="F623">
        <v>77016</v>
      </c>
      <c r="G623" s="2">
        <v>43904</v>
      </c>
      <c r="H623">
        <v>25054</v>
      </c>
      <c r="I623" t="s">
        <v>13</v>
      </c>
      <c r="J623">
        <v>34</v>
      </c>
      <c r="K623" t="str">
        <f t="shared" si="117"/>
        <v>Above 50,000</v>
      </c>
      <c r="L623" s="4" t="str" cm="1">
        <f t="array" ref="L623">_xlfn.IFS(J623&gt;=50,"Excellent",AND(J623&gt;=40,J623&lt;=49),"good",AND(J623&gt;=30,J623&lt;=39),"Average",J623&lt;30,"Poor")</f>
        <v>Average</v>
      </c>
      <c r="M623" s="4" t="str">
        <f t="shared" si="118"/>
        <v>True</v>
      </c>
      <c r="N623" s="4" t="str">
        <f t="shared" si="119"/>
        <v>True</v>
      </c>
      <c r="O623" s="4" t="str">
        <f t="shared" si="120"/>
        <v>Not From Marketing Department</v>
      </c>
      <c r="P623" s="4">
        <f>SUMIF(E623:$E$1001,"Sales",$F:$F)</f>
        <v>3616633</v>
      </c>
      <c r="Q623" s="4">
        <f t="shared" si="121"/>
        <v>7532860</v>
      </c>
      <c r="R623" s="4">
        <f t="shared" si="122"/>
        <v>180</v>
      </c>
      <c r="S623" s="4">
        <f t="shared" si="123"/>
        <v>97</v>
      </c>
      <c r="T623" s="4">
        <f t="shared" si="124"/>
        <v>55350.020304568527</v>
      </c>
      <c r="U623" s="4">
        <f t="shared" si="125"/>
        <v>25843.824817518249</v>
      </c>
      <c r="V623" s="4">
        <f t="shared" si="126"/>
        <v>79673</v>
      </c>
      <c r="W623" s="4">
        <f t="shared" si="127"/>
        <v>20</v>
      </c>
      <c r="X623" s="4">
        <f t="shared" si="128"/>
        <v>77016</v>
      </c>
      <c r="Y623" t="e" cm="1" vm="2">
        <f t="array" aca="1" ref="Y623" ca="1">HLOOKUP(E623+E623:E1622,F623,0)</f>
        <v>#VALUE!</v>
      </c>
      <c r="Z623" s="4">
        <f t="shared" si="129"/>
        <v>77016</v>
      </c>
    </row>
    <row r="624" spans="1:26" x14ac:dyDescent="0.3">
      <c r="A624" s="4">
        <v>1</v>
      </c>
      <c r="B624" t="s">
        <v>637</v>
      </c>
      <c r="C624">
        <v>50</v>
      </c>
      <c r="D624" t="s">
        <v>15</v>
      </c>
      <c r="E624" t="s">
        <v>27</v>
      </c>
      <c r="F624">
        <v>53511</v>
      </c>
      <c r="G624" s="2">
        <v>43905</v>
      </c>
      <c r="H624">
        <v>17174</v>
      </c>
      <c r="I624" t="s">
        <v>28</v>
      </c>
      <c r="J624">
        <v>52</v>
      </c>
      <c r="K624" t="str">
        <f t="shared" si="117"/>
        <v>Above 50,000</v>
      </c>
      <c r="L624" s="4" t="str" cm="1">
        <f t="array" ref="L624">_xlfn.IFS(J624&gt;=50,"Excellent",AND(J624&gt;=40,J624&lt;=49),"good",AND(J624&gt;=30,J624&lt;=39),"Average",J624&lt;30,"Poor")</f>
        <v>Excellent</v>
      </c>
      <c r="M624" s="4" t="str">
        <f t="shared" si="118"/>
        <v>False</v>
      </c>
      <c r="N624" s="4" t="str">
        <f t="shared" si="119"/>
        <v>True</v>
      </c>
      <c r="O624" s="4" t="str">
        <f t="shared" si="120"/>
        <v>Not From Marketing Department</v>
      </c>
      <c r="P624" s="4">
        <f>SUMIF(E624:$E$1001,"Sales",$F:$F)</f>
        <v>3557343</v>
      </c>
      <c r="Q624" s="4">
        <f t="shared" si="121"/>
        <v>7532860</v>
      </c>
      <c r="R624" s="4">
        <f t="shared" si="122"/>
        <v>180</v>
      </c>
      <c r="S624" s="4">
        <f t="shared" si="123"/>
        <v>97</v>
      </c>
      <c r="T624" s="4">
        <f t="shared" si="124"/>
        <v>55350.020304568527</v>
      </c>
      <c r="U624" s="4">
        <f t="shared" si="125"/>
        <v>25843.824817518249</v>
      </c>
      <c r="V624" s="4">
        <f t="shared" si="126"/>
        <v>79673</v>
      </c>
      <c r="W624" s="4">
        <f t="shared" si="127"/>
        <v>20</v>
      </c>
      <c r="X624" s="4">
        <f t="shared" si="128"/>
        <v>53511</v>
      </c>
      <c r="Y624" t="e" cm="1" vm="2">
        <f t="array" aca="1" ref="Y624" ca="1">HLOOKUP(E624+E624:E1623,F624,0)</f>
        <v>#VALUE!</v>
      </c>
      <c r="Z624" s="4">
        <f t="shared" si="129"/>
        <v>53511</v>
      </c>
    </row>
    <row r="625" spans="1:26" x14ac:dyDescent="0.3">
      <c r="A625" s="4">
        <v>1</v>
      </c>
      <c r="B625" t="s">
        <v>638</v>
      </c>
      <c r="C625">
        <v>27</v>
      </c>
      <c r="D625" t="s">
        <v>15</v>
      </c>
      <c r="E625" t="s">
        <v>27</v>
      </c>
      <c r="F625">
        <v>60842</v>
      </c>
      <c r="G625" s="2">
        <v>43906</v>
      </c>
      <c r="H625">
        <v>33356</v>
      </c>
      <c r="I625" t="s">
        <v>28</v>
      </c>
      <c r="J625">
        <v>50</v>
      </c>
      <c r="K625" t="str">
        <f t="shared" si="117"/>
        <v>Above 50,000</v>
      </c>
      <c r="L625" s="4" t="str" cm="1">
        <f t="array" ref="L625">_xlfn.IFS(J625&gt;=50,"Excellent",AND(J625&gt;=40,J625&lt;=49),"good",AND(J625&gt;=30,J625&lt;=39),"Average",J625&lt;30,"Poor")</f>
        <v>Excellent</v>
      </c>
      <c r="M625" s="4" t="str">
        <f t="shared" si="118"/>
        <v>False</v>
      </c>
      <c r="N625" s="4" t="str">
        <f t="shared" si="119"/>
        <v>True</v>
      </c>
      <c r="O625" s="4" t="str">
        <f t="shared" si="120"/>
        <v>Not From Marketing Department</v>
      </c>
      <c r="P625" s="4">
        <f>SUMIF(E625:$E$1001,"Sales",$F:$F)</f>
        <v>3553729</v>
      </c>
      <c r="Q625" s="4">
        <f t="shared" si="121"/>
        <v>7532860</v>
      </c>
      <c r="R625" s="4">
        <f t="shared" si="122"/>
        <v>180</v>
      </c>
      <c r="S625" s="4">
        <f t="shared" si="123"/>
        <v>97</v>
      </c>
      <c r="T625" s="4">
        <f t="shared" si="124"/>
        <v>55350.020304568527</v>
      </c>
      <c r="U625" s="4">
        <f t="shared" si="125"/>
        <v>25843.824817518249</v>
      </c>
      <c r="V625" s="4">
        <f t="shared" si="126"/>
        <v>79673</v>
      </c>
      <c r="W625" s="4">
        <f t="shared" si="127"/>
        <v>20</v>
      </c>
      <c r="X625" s="4">
        <f t="shared" si="128"/>
        <v>60842</v>
      </c>
      <c r="Y625" t="e" cm="1" vm="2">
        <f t="array" aca="1" ref="Y625" ca="1">HLOOKUP(E625+E625:E1624,F625,0)</f>
        <v>#VALUE!</v>
      </c>
      <c r="Z625" s="4">
        <f t="shared" si="129"/>
        <v>60842</v>
      </c>
    </row>
    <row r="626" spans="1:26" x14ac:dyDescent="0.3">
      <c r="A626" s="4">
        <v>1</v>
      </c>
      <c r="B626" t="s">
        <v>639</v>
      </c>
      <c r="C626">
        <v>55</v>
      </c>
      <c r="D626" t="s">
        <v>11</v>
      </c>
      <c r="E626" t="s">
        <v>7</v>
      </c>
      <c r="F626">
        <v>30181</v>
      </c>
      <c r="G626" s="2">
        <v>43907</v>
      </c>
      <c r="H626">
        <v>32998</v>
      </c>
      <c r="I626" t="s">
        <v>13</v>
      </c>
      <c r="J626">
        <v>38</v>
      </c>
      <c r="K626" t="str">
        <f t="shared" si="117"/>
        <v>Below 50,000</v>
      </c>
      <c r="L626" s="4" t="str" cm="1">
        <f t="array" ref="L626">_xlfn.IFS(J626&gt;=50,"Excellent",AND(J626&gt;=40,J626&lt;=49),"good",AND(J626&gt;=30,J626&lt;=39),"Average",J626&lt;30,"Poor")</f>
        <v>Average</v>
      </c>
      <c r="M626" s="4" t="str">
        <f t="shared" si="118"/>
        <v>True</v>
      </c>
      <c r="N626" s="4" t="str">
        <f t="shared" si="119"/>
        <v>False</v>
      </c>
      <c r="O626" s="4" t="str">
        <f t="shared" si="120"/>
        <v>Not From Marketing Department</v>
      </c>
      <c r="P626" s="4">
        <f>SUMIF(E626:$E$1001,"Sales",$F:$F)</f>
        <v>3634761</v>
      </c>
      <c r="Q626" s="4">
        <f t="shared" si="121"/>
        <v>7532860</v>
      </c>
      <c r="R626" s="4">
        <f t="shared" si="122"/>
        <v>180</v>
      </c>
      <c r="S626" s="4">
        <f t="shared" si="123"/>
        <v>97</v>
      </c>
      <c r="T626" s="4">
        <f t="shared" si="124"/>
        <v>55350.020304568527</v>
      </c>
      <c r="U626" s="4">
        <f t="shared" si="125"/>
        <v>25843.824817518249</v>
      </c>
      <c r="V626" s="4">
        <f t="shared" si="126"/>
        <v>79673</v>
      </c>
      <c r="W626" s="4">
        <f t="shared" si="127"/>
        <v>20</v>
      </c>
      <c r="X626" s="4">
        <f t="shared" si="128"/>
        <v>30181</v>
      </c>
      <c r="Y626" t="e" cm="1" vm="2">
        <f t="array" aca="1" ref="Y626" ca="1">HLOOKUP(E626+E626:E1625,F626,0)</f>
        <v>#VALUE!</v>
      </c>
      <c r="Z626" s="4">
        <f t="shared" si="129"/>
        <v>30181</v>
      </c>
    </row>
    <row r="627" spans="1:26" x14ac:dyDescent="0.3">
      <c r="A627" s="4">
        <v>1</v>
      </c>
      <c r="B627" t="s">
        <v>640</v>
      </c>
      <c r="C627">
        <v>22</v>
      </c>
      <c r="D627" t="s">
        <v>15</v>
      </c>
      <c r="E627" t="s">
        <v>7</v>
      </c>
      <c r="F627">
        <v>75713</v>
      </c>
      <c r="G627" s="2">
        <v>43908</v>
      </c>
      <c r="H627">
        <v>25176</v>
      </c>
      <c r="I627" t="s">
        <v>18</v>
      </c>
      <c r="J627">
        <v>42</v>
      </c>
      <c r="K627" t="str">
        <f t="shared" si="117"/>
        <v>Above 50,000</v>
      </c>
      <c r="L627" s="4" t="str" cm="1">
        <f t="array" ref="L627">_xlfn.IFS(J627&gt;=50,"Excellent",AND(J627&gt;=40,J627&lt;=49),"good",AND(J627&gt;=30,J627&lt;=39),"Average",J627&lt;30,"Poor")</f>
        <v>good</v>
      </c>
      <c r="M627" s="4" t="str">
        <f t="shared" si="118"/>
        <v>False</v>
      </c>
      <c r="N627" s="4" t="str">
        <f t="shared" si="119"/>
        <v>True</v>
      </c>
      <c r="O627" s="4" t="str">
        <f t="shared" si="120"/>
        <v>Not From Marketing Department</v>
      </c>
      <c r="P627" s="4">
        <f>SUMIF(E627:$E$1001,"Sales",$F:$F)</f>
        <v>3420268</v>
      </c>
      <c r="Q627" s="4">
        <f t="shared" si="121"/>
        <v>7532860</v>
      </c>
      <c r="R627" s="4">
        <f t="shared" si="122"/>
        <v>180</v>
      </c>
      <c r="S627" s="4">
        <f t="shared" si="123"/>
        <v>97</v>
      </c>
      <c r="T627" s="4">
        <f t="shared" si="124"/>
        <v>55350.020304568527</v>
      </c>
      <c r="U627" s="4">
        <f t="shared" si="125"/>
        <v>25843.824817518249</v>
      </c>
      <c r="V627" s="4">
        <f t="shared" si="126"/>
        <v>79673</v>
      </c>
      <c r="W627" s="4">
        <f t="shared" si="127"/>
        <v>20</v>
      </c>
      <c r="X627" s="4">
        <f t="shared" si="128"/>
        <v>75713</v>
      </c>
      <c r="Y627" t="e" cm="1" vm="2">
        <f t="array" aca="1" ref="Y627" ca="1">HLOOKUP(E627+E627:E1626,F627,0)</f>
        <v>#VALUE!</v>
      </c>
      <c r="Z627" s="4">
        <f t="shared" si="129"/>
        <v>75713</v>
      </c>
    </row>
    <row r="628" spans="1:26" x14ac:dyDescent="0.3">
      <c r="A628" s="4">
        <v>1</v>
      </c>
      <c r="B628" t="s">
        <v>641</v>
      </c>
      <c r="C628">
        <v>27</v>
      </c>
      <c r="D628" t="s">
        <v>11</v>
      </c>
      <c r="E628" t="s">
        <v>16</v>
      </c>
      <c r="F628">
        <v>50135</v>
      </c>
      <c r="G628" s="2">
        <v>43909</v>
      </c>
      <c r="H628">
        <v>34208</v>
      </c>
      <c r="I628" t="s">
        <v>20</v>
      </c>
      <c r="J628">
        <v>37</v>
      </c>
      <c r="K628" t="str">
        <f t="shared" si="117"/>
        <v>Above 50,000</v>
      </c>
      <c r="L628" s="4" t="str" cm="1">
        <f t="array" ref="L628">_xlfn.IFS(J628&gt;=50,"Excellent",AND(J628&gt;=40,J628&lt;=49),"good",AND(J628&gt;=30,J628&lt;=39),"Average",J628&lt;30,"Poor")</f>
        <v>Average</v>
      </c>
      <c r="M628" s="4" t="str">
        <f t="shared" si="118"/>
        <v>False</v>
      </c>
      <c r="N628" s="4" t="str">
        <f t="shared" si="119"/>
        <v>False</v>
      </c>
      <c r="O628" s="4" t="str">
        <f t="shared" si="120"/>
        <v>Not From Marketing Department</v>
      </c>
      <c r="P628" s="4">
        <f>SUMIF(E628:$E$1001,"Sales",$F:$F)</f>
        <v>3436689</v>
      </c>
      <c r="Q628" s="4">
        <f t="shared" si="121"/>
        <v>7532860</v>
      </c>
      <c r="R628" s="4">
        <f t="shared" si="122"/>
        <v>180</v>
      </c>
      <c r="S628" s="4">
        <f t="shared" si="123"/>
        <v>97</v>
      </c>
      <c r="T628" s="4">
        <f t="shared" si="124"/>
        <v>55350.020304568527</v>
      </c>
      <c r="U628" s="4">
        <f t="shared" si="125"/>
        <v>25843.824817518249</v>
      </c>
      <c r="V628" s="4">
        <f t="shared" si="126"/>
        <v>79673</v>
      </c>
      <c r="W628" s="4">
        <f t="shared" si="127"/>
        <v>20</v>
      </c>
      <c r="X628" s="4">
        <f t="shared" si="128"/>
        <v>50135</v>
      </c>
      <c r="Y628" t="e" cm="1" vm="2">
        <f t="array" aca="1" ref="Y628" ca="1">HLOOKUP(E628+E628:E1627,F628,0)</f>
        <v>#VALUE!</v>
      </c>
      <c r="Z628" s="4">
        <f t="shared" si="129"/>
        <v>50135</v>
      </c>
    </row>
    <row r="629" spans="1:26" x14ac:dyDescent="0.3">
      <c r="A629" s="4">
        <v>1</v>
      </c>
      <c r="B629" t="s">
        <v>642</v>
      </c>
      <c r="C629">
        <v>52</v>
      </c>
      <c r="D629" t="s">
        <v>11</v>
      </c>
      <c r="E629" t="s">
        <v>22</v>
      </c>
      <c r="F629">
        <v>68062</v>
      </c>
      <c r="G629" s="2">
        <v>43910</v>
      </c>
      <c r="H629">
        <v>29058</v>
      </c>
      <c r="I629" t="s">
        <v>20</v>
      </c>
      <c r="J629">
        <v>52</v>
      </c>
      <c r="K629" t="str">
        <f t="shared" si="117"/>
        <v>Above 50,000</v>
      </c>
      <c r="L629" s="4" t="str" cm="1">
        <f t="array" ref="L629">_xlfn.IFS(J629&gt;=50,"Excellent",AND(J629&gt;=40,J629&lt;=49),"good",AND(J629&gt;=30,J629&lt;=39),"Average",J629&lt;30,"Poor")</f>
        <v>Excellent</v>
      </c>
      <c r="M629" s="4" t="str">
        <f t="shared" si="118"/>
        <v>False</v>
      </c>
      <c r="N629" s="4" t="str">
        <f t="shared" si="119"/>
        <v>True</v>
      </c>
      <c r="O629" s="4" t="str">
        <f t="shared" si="120"/>
        <v>Not From Marketing Department</v>
      </c>
      <c r="P629" s="4">
        <f>SUMIF(E629:$E$1001,"Sales",$F:$F)</f>
        <v>3463158</v>
      </c>
      <c r="Q629" s="4">
        <f t="shared" si="121"/>
        <v>7532860</v>
      </c>
      <c r="R629" s="4">
        <f t="shared" si="122"/>
        <v>180</v>
      </c>
      <c r="S629" s="4">
        <f t="shared" si="123"/>
        <v>97</v>
      </c>
      <c r="T629" s="4">
        <f t="shared" si="124"/>
        <v>55350.020304568527</v>
      </c>
      <c r="U629" s="4">
        <f t="shared" si="125"/>
        <v>25843.824817518249</v>
      </c>
      <c r="V629" s="4">
        <f t="shared" si="126"/>
        <v>79673</v>
      </c>
      <c r="W629" s="4">
        <f t="shared" si="127"/>
        <v>20</v>
      </c>
      <c r="X629" s="4">
        <f t="shared" si="128"/>
        <v>68062</v>
      </c>
      <c r="Y629" t="e" cm="1" vm="2">
        <f t="array" aca="1" ref="Y629" ca="1">HLOOKUP(E629+E629:E1628,F629,0)</f>
        <v>#VALUE!</v>
      </c>
      <c r="Z629" s="4">
        <f t="shared" si="129"/>
        <v>68062</v>
      </c>
    </row>
    <row r="630" spans="1:26" x14ac:dyDescent="0.3">
      <c r="A630" s="4">
        <v>1</v>
      </c>
      <c r="B630" t="s">
        <v>643</v>
      </c>
      <c r="C630">
        <v>21</v>
      </c>
      <c r="D630" t="s">
        <v>15</v>
      </c>
      <c r="E630" t="s">
        <v>7</v>
      </c>
      <c r="F630">
        <v>68235</v>
      </c>
      <c r="G630" s="2">
        <v>43911</v>
      </c>
      <c r="H630">
        <v>15867</v>
      </c>
      <c r="I630" t="s">
        <v>20</v>
      </c>
      <c r="J630">
        <v>40</v>
      </c>
      <c r="K630" t="str">
        <f t="shared" si="117"/>
        <v>Above 50,000</v>
      </c>
      <c r="L630" s="4" t="str" cm="1">
        <f t="array" ref="L630">_xlfn.IFS(J630&gt;=50,"Excellent",AND(J630&gt;=40,J630&lt;=49),"good",AND(J630&gt;=30,J630&lt;=39),"Average",J630&lt;30,"Poor")</f>
        <v>good</v>
      </c>
      <c r="M630" s="4" t="str">
        <f t="shared" si="118"/>
        <v>False</v>
      </c>
      <c r="N630" s="4" t="str">
        <f t="shared" si="119"/>
        <v>True</v>
      </c>
      <c r="O630" s="4" t="str">
        <f t="shared" si="120"/>
        <v>Not From Marketing Department</v>
      </c>
      <c r="P630" s="4">
        <f>SUMIF(E630:$E$1001,"Sales",$F:$F)</f>
        <v>3686950</v>
      </c>
      <c r="Q630" s="4">
        <f t="shared" si="121"/>
        <v>7532860</v>
      </c>
      <c r="R630" s="4">
        <f t="shared" si="122"/>
        <v>180</v>
      </c>
      <c r="S630" s="4">
        <f t="shared" si="123"/>
        <v>97</v>
      </c>
      <c r="T630" s="4">
        <f t="shared" si="124"/>
        <v>55350.020304568527</v>
      </c>
      <c r="U630" s="4">
        <f t="shared" si="125"/>
        <v>25843.824817518249</v>
      </c>
      <c r="V630" s="4">
        <f t="shared" si="126"/>
        <v>79673</v>
      </c>
      <c r="W630" s="4">
        <f t="shared" si="127"/>
        <v>20</v>
      </c>
      <c r="X630" s="4">
        <f t="shared" si="128"/>
        <v>68235</v>
      </c>
      <c r="Y630" t="e" cm="1" vm="2">
        <f t="array" aca="1" ref="Y630" ca="1">HLOOKUP(E630+E630:E1629,F630,0)</f>
        <v>#VALUE!</v>
      </c>
      <c r="Z630" s="4">
        <f t="shared" si="129"/>
        <v>68235</v>
      </c>
    </row>
    <row r="631" spans="1:26" x14ac:dyDescent="0.3">
      <c r="A631" s="4">
        <v>1</v>
      </c>
      <c r="B631" t="s">
        <v>644</v>
      </c>
      <c r="C631">
        <v>58</v>
      </c>
      <c r="D631" t="s">
        <v>11</v>
      </c>
      <c r="E631" t="s">
        <v>22</v>
      </c>
      <c r="F631">
        <v>58263</v>
      </c>
      <c r="G631" s="2">
        <v>43912</v>
      </c>
      <c r="H631">
        <v>27893</v>
      </c>
      <c r="I631" t="s">
        <v>13</v>
      </c>
      <c r="J631">
        <v>39</v>
      </c>
      <c r="K631" t="str">
        <f t="shared" si="117"/>
        <v>Above 50,000</v>
      </c>
      <c r="L631" s="4" t="str" cm="1">
        <f t="array" ref="L631">_xlfn.IFS(J631&gt;=50,"Excellent",AND(J631&gt;=40,J631&lt;=49),"good",AND(J631&gt;=30,J631&lt;=39),"Average",J631&lt;30,"Poor")</f>
        <v>Average</v>
      </c>
      <c r="M631" s="4" t="str">
        <f t="shared" si="118"/>
        <v>True</v>
      </c>
      <c r="N631" s="4" t="str">
        <f t="shared" si="119"/>
        <v>False</v>
      </c>
      <c r="O631" s="4" t="str">
        <f t="shared" si="120"/>
        <v>Not From Marketing Department</v>
      </c>
      <c r="P631" s="4">
        <f>SUMIF(E631:$E$1001,"Sales",$F:$F)</f>
        <v>3274690</v>
      </c>
      <c r="Q631" s="4">
        <f t="shared" si="121"/>
        <v>7532860</v>
      </c>
      <c r="R631" s="4">
        <f t="shared" si="122"/>
        <v>180</v>
      </c>
      <c r="S631" s="4">
        <f t="shared" si="123"/>
        <v>97</v>
      </c>
      <c r="T631" s="4">
        <f t="shared" si="124"/>
        <v>55350.020304568527</v>
      </c>
      <c r="U631" s="4">
        <f t="shared" si="125"/>
        <v>25843.824817518249</v>
      </c>
      <c r="V631" s="4">
        <f t="shared" si="126"/>
        <v>79673</v>
      </c>
      <c r="W631" s="4">
        <f t="shared" si="127"/>
        <v>20</v>
      </c>
      <c r="X631" s="4">
        <f t="shared" si="128"/>
        <v>58263</v>
      </c>
      <c r="Y631" t="e" cm="1" vm="2">
        <f t="array" aca="1" ref="Y631" ca="1">HLOOKUP(E631+E631:E1630,F631,0)</f>
        <v>#VALUE!</v>
      </c>
      <c r="Z631" s="4">
        <f t="shared" si="129"/>
        <v>58263</v>
      </c>
    </row>
    <row r="632" spans="1:26" x14ac:dyDescent="0.3">
      <c r="A632" s="4">
        <v>1</v>
      </c>
      <c r="B632" t="s">
        <v>645</v>
      </c>
      <c r="C632">
        <v>49</v>
      </c>
      <c r="D632" t="s">
        <v>15</v>
      </c>
      <c r="E632" t="s">
        <v>22</v>
      </c>
      <c r="F632">
        <v>60341</v>
      </c>
      <c r="G632" s="2">
        <v>43913</v>
      </c>
      <c r="H632">
        <v>31504</v>
      </c>
      <c r="I632" t="s">
        <v>28</v>
      </c>
      <c r="J632">
        <v>30</v>
      </c>
      <c r="K632" t="str">
        <f t="shared" si="117"/>
        <v>Above 50,000</v>
      </c>
      <c r="L632" s="4" t="str" cm="1">
        <f t="array" ref="L632">_xlfn.IFS(J632&gt;=50,"Excellent",AND(J632&gt;=40,J632&lt;=49),"good",AND(J632&gt;=30,J632&lt;=39),"Average",J632&lt;30,"Poor")</f>
        <v>Average</v>
      </c>
      <c r="M632" s="4" t="str">
        <f t="shared" si="118"/>
        <v>False</v>
      </c>
      <c r="N632" s="4" t="str">
        <f t="shared" si="119"/>
        <v>True</v>
      </c>
      <c r="O632" s="4" t="str">
        <f t="shared" si="120"/>
        <v>Not From Marketing Department</v>
      </c>
      <c r="P632" s="4">
        <f>SUMIF(E632:$E$1001,"Sales",$F:$F)</f>
        <v>3351179</v>
      </c>
      <c r="Q632" s="4">
        <f t="shared" si="121"/>
        <v>7532860</v>
      </c>
      <c r="R632" s="4">
        <f t="shared" si="122"/>
        <v>180</v>
      </c>
      <c r="S632" s="4">
        <f t="shared" si="123"/>
        <v>97</v>
      </c>
      <c r="T632" s="4">
        <f t="shared" si="124"/>
        <v>55350.020304568527</v>
      </c>
      <c r="U632" s="4">
        <f t="shared" si="125"/>
        <v>25843.824817518249</v>
      </c>
      <c r="V632" s="4">
        <f t="shared" si="126"/>
        <v>79673</v>
      </c>
      <c r="W632" s="4">
        <f t="shared" si="127"/>
        <v>20</v>
      </c>
      <c r="X632" s="4">
        <f t="shared" si="128"/>
        <v>60341</v>
      </c>
      <c r="Y632" t="e" cm="1" vm="2">
        <f t="array" aca="1" ref="Y632" ca="1">HLOOKUP(E632+E632:E1631,F632,0)</f>
        <v>#VALUE!</v>
      </c>
      <c r="Z632" s="4">
        <f t="shared" si="129"/>
        <v>60341</v>
      </c>
    </row>
    <row r="633" spans="1:26" x14ac:dyDescent="0.3">
      <c r="A633" s="4">
        <v>1</v>
      </c>
      <c r="B633" t="s">
        <v>646</v>
      </c>
      <c r="C633">
        <v>49</v>
      </c>
      <c r="D633" t="s">
        <v>11</v>
      </c>
      <c r="E633" t="s">
        <v>22</v>
      </c>
      <c r="F633">
        <v>60806</v>
      </c>
      <c r="G633" s="2">
        <v>43914</v>
      </c>
      <c r="H633">
        <v>33607</v>
      </c>
      <c r="I633" t="s">
        <v>13</v>
      </c>
      <c r="J633">
        <v>28</v>
      </c>
      <c r="K633" t="str">
        <f t="shared" si="117"/>
        <v>Above 50,000</v>
      </c>
      <c r="L633" s="4" t="str" cm="1">
        <f t="array" ref="L633">_xlfn.IFS(J633&gt;=50,"Excellent",AND(J633&gt;=40,J633&lt;=49),"good",AND(J633&gt;=30,J633&lt;=39),"Average",J633&lt;30,"Poor")</f>
        <v>Poor</v>
      </c>
      <c r="M633" s="4" t="str">
        <f t="shared" si="118"/>
        <v>True</v>
      </c>
      <c r="N633" s="4" t="str">
        <f t="shared" si="119"/>
        <v>True</v>
      </c>
      <c r="O633" s="4" t="str">
        <f t="shared" si="120"/>
        <v>Not From Marketing Department</v>
      </c>
      <c r="P633" s="4">
        <f>SUMIF(E633:$E$1001,"Sales",$F:$F)</f>
        <v>3470947</v>
      </c>
      <c r="Q633" s="4">
        <f t="shared" si="121"/>
        <v>7532860</v>
      </c>
      <c r="R633" s="4">
        <f t="shared" si="122"/>
        <v>180</v>
      </c>
      <c r="S633" s="4">
        <f t="shared" si="123"/>
        <v>97</v>
      </c>
      <c r="T633" s="4">
        <f t="shared" si="124"/>
        <v>55350.020304568527</v>
      </c>
      <c r="U633" s="4">
        <f t="shared" si="125"/>
        <v>25843.824817518249</v>
      </c>
      <c r="V633" s="4">
        <f t="shared" si="126"/>
        <v>79673</v>
      </c>
      <c r="W633" s="4">
        <f t="shared" si="127"/>
        <v>20</v>
      </c>
      <c r="X633" s="4">
        <f t="shared" si="128"/>
        <v>60806</v>
      </c>
      <c r="Y633" t="e" cm="1" vm="2">
        <f t="array" aca="1" ref="Y633" ca="1">HLOOKUP(E633+E633:E1632,F633,0)</f>
        <v>#VALUE!</v>
      </c>
      <c r="Z633" s="4">
        <f t="shared" si="129"/>
        <v>60806</v>
      </c>
    </row>
    <row r="634" spans="1:26" x14ac:dyDescent="0.3">
      <c r="A634" s="4">
        <v>1</v>
      </c>
      <c r="B634" t="s">
        <v>647</v>
      </c>
      <c r="C634">
        <v>52</v>
      </c>
      <c r="D634" t="s">
        <v>15</v>
      </c>
      <c r="E634" t="s">
        <v>12</v>
      </c>
      <c r="F634">
        <v>66212</v>
      </c>
      <c r="G634" s="2">
        <v>43915</v>
      </c>
      <c r="H634">
        <v>23456</v>
      </c>
      <c r="I634" t="s">
        <v>13</v>
      </c>
      <c r="J634">
        <v>39</v>
      </c>
      <c r="K634" t="str">
        <f t="shared" si="117"/>
        <v>Above 50,000</v>
      </c>
      <c r="L634" s="4" t="str" cm="1">
        <f t="array" ref="L634">_xlfn.IFS(J634&gt;=50,"Excellent",AND(J634&gt;=40,J634&lt;=49),"good",AND(J634&gt;=30,J634&lt;=39),"Average",J634&lt;30,"Poor")</f>
        <v>Average</v>
      </c>
      <c r="M634" s="4" t="str">
        <f t="shared" si="118"/>
        <v>True</v>
      </c>
      <c r="N634" s="4" t="str">
        <f t="shared" si="119"/>
        <v>True</v>
      </c>
      <c r="O634" s="4" t="str">
        <f t="shared" si="120"/>
        <v xml:space="preserve"> from Marketing Department</v>
      </c>
      <c r="P634" s="4">
        <f>SUMIF(E634:$E$1001,"Sales",$F:$F)</f>
        <v>3729579</v>
      </c>
      <c r="Q634" s="4">
        <f t="shared" si="121"/>
        <v>7532860</v>
      </c>
      <c r="R634" s="4">
        <f t="shared" si="122"/>
        <v>180</v>
      </c>
      <c r="S634" s="4">
        <f t="shared" si="123"/>
        <v>97</v>
      </c>
      <c r="T634" s="4">
        <f t="shared" si="124"/>
        <v>55350.020304568527</v>
      </c>
      <c r="U634" s="4">
        <f t="shared" si="125"/>
        <v>25843.824817518249</v>
      </c>
      <c r="V634" s="4">
        <f t="shared" si="126"/>
        <v>79673</v>
      </c>
      <c r="W634" s="4">
        <f t="shared" si="127"/>
        <v>20</v>
      </c>
      <c r="X634" s="4">
        <f t="shared" si="128"/>
        <v>66212</v>
      </c>
      <c r="Y634" t="e" cm="1" vm="2">
        <f t="array" aca="1" ref="Y634" ca="1">HLOOKUP(E634+E634:E1633,F634,0)</f>
        <v>#VALUE!</v>
      </c>
      <c r="Z634" s="4">
        <f t="shared" si="129"/>
        <v>66212</v>
      </c>
    </row>
    <row r="635" spans="1:26" x14ac:dyDescent="0.3">
      <c r="A635" s="4">
        <v>1</v>
      </c>
      <c r="B635" t="s">
        <v>648</v>
      </c>
      <c r="C635">
        <v>30</v>
      </c>
      <c r="D635" t="s">
        <v>15</v>
      </c>
      <c r="E635" t="s">
        <v>7</v>
      </c>
      <c r="F635">
        <v>69655</v>
      </c>
      <c r="G635" s="2">
        <v>43916</v>
      </c>
      <c r="H635">
        <v>25222</v>
      </c>
      <c r="I635" t="s">
        <v>28</v>
      </c>
      <c r="J635">
        <v>42</v>
      </c>
      <c r="K635" t="str">
        <f t="shared" si="117"/>
        <v>Above 50,000</v>
      </c>
      <c r="L635" s="4" t="str" cm="1">
        <f t="array" ref="L635">_xlfn.IFS(J635&gt;=50,"Excellent",AND(J635&gt;=40,J635&lt;=49),"good",AND(J635&gt;=30,J635&lt;=39),"Average",J635&lt;30,"Poor")</f>
        <v>good</v>
      </c>
      <c r="M635" s="4" t="str">
        <f t="shared" si="118"/>
        <v>False</v>
      </c>
      <c r="N635" s="4" t="str">
        <f t="shared" si="119"/>
        <v>True</v>
      </c>
      <c r="O635" s="4" t="str">
        <f t="shared" si="120"/>
        <v>Not From Marketing Department</v>
      </c>
      <c r="P635" s="4">
        <f>SUMIF(E635:$E$1001,"Sales",$F:$F)</f>
        <v>3564125</v>
      </c>
      <c r="Q635" s="4">
        <f t="shared" si="121"/>
        <v>7532860</v>
      </c>
      <c r="R635" s="4">
        <f t="shared" si="122"/>
        <v>180</v>
      </c>
      <c r="S635" s="4">
        <f t="shared" si="123"/>
        <v>97</v>
      </c>
      <c r="T635" s="4">
        <f t="shared" si="124"/>
        <v>55350.020304568527</v>
      </c>
      <c r="U635" s="4">
        <f t="shared" si="125"/>
        <v>25843.824817518249</v>
      </c>
      <c r="V635" s="4">
        <f t="shared" si="126"/>
        <v>79673</v>
      </c>
      <c r="W635" s="4">
        <f t="shared" si="127"/>
        <v>20</v>
      </c>
      <c r="X635" s="4">
        <f t="shared" si="128"/>
        <v>69655</v>
      </c>
      <c r="Y635" t="e" cm="1" vm="2">
        <f t="array" aca="1" ref="Y635" ca="1">HLOOKUP(E635+E635:E1634,F635,0)</f>
        <v>#VALUE!</v>
      </c>
      <c r="Z635" s="4">
        <f t="shared" si="129"/>
        <v>69655</v>
      </c>
    </row>
    <row r="636" spans="1:26" x14ac:dyDescent="0.3">
      <c r="A636" s="4">
        <v>1</v>
      </c>
      <c r="B636" t="s">
        <v>649</v>
      </c>
      <c r="C636">
        <v>27</v>
      </c>
      <c r="D636" t="s">
        <v>15</v>
      </c>
      <c r="E636" t="s">
        <v>22</v>
      </c>
      <c r="F636">
        <v>46571</v>
      </c>
      <c r="G636" s="2">
        <v>43917</v>
      </c>
      <c r="H636">
        <v>27992</v>
      </c>
      <c r="I636" t="s">
        <v>28</v>
      </c>
      <c r="J636">
        <v>48</v>
      </c>
      <c r="K636" t="str">
        <f t="shared" si="117"/>
        <v>Below 50,000</v>
      </c>
      <c r="L636" s="4" t="str" cm="1">
        <f t="array" ref="L636">_xlfn.IFS(J636&gt;=50,"Excellent",AND(J636&gt;=40,J636&lt;=49),"good",AND(J636&gt;=30,J636&lt;=39),"Average",J636&lt;30,"Poor")</f>
        <v>good</v>
      </c>
      <c r="M636" s="4" t="str">
        <f t="shared" si="118"/>
        <v>False</v>
      </c>
      <c r="N636" s="4" t="str">
        <f t="shared" si="119"/>
        <v>False</v>
      </c>
      <c r="O636" s="4" t="str">
        <f t="shared" si="120"/>
        <v>Not From Marketing Department</v>
      </c>
      <c r="P636" s="4">
        <f>SUMIF(E636:$E$1001,"Sales",$F:$F)</f>
        <v>3387457</v>
      </c>
      <c r="Q636" s="4">
        <f t="shared" si="121"/>
        <v>7532860</v>
      </c>
      <c r="R636" s="4">
        <f t="shared" si="122"/>
        <v>180</v>
      </c>
      <c r="S636" s="4">
        <f t="shared" si="123"/>
        <v>97</v>
      </c>
      <c r="T636" s="4">
        <f t="shared" si="124"/>
        <v>55350.020304568527</v>
      </c>
      <c r="U636" s="4">
        <f t="shared" si="125"/>
        <v>25843.824817518249</v>
      </c>
      <c r="V636" s="4">
        <f t="shared" si="126"/>
        <v>79673</v>
      </c>
      <c r="W636" s="4">
        <f t="shared" si="127"/>
        <v>20</v>
      </c>
      <c r="X636" s="4">
        <f t="shared" si="128"/>
        <v>46571</v>
      </c>
      <c r="Y636" t="e" cm="1" vm="2">
        <f t="array" aca="1" ref="Y636" ca="1">HLOOKUP(E636+E636:E1635,F636,0)</f>
        <v>#VALUE!</v>
      </c>
      <c r="Z636" s="4">
        <f t="shared" si="129"/>
        <v>46571</v>
      </c>
    </row>
    <row r="637" spans="1:26" x14ac:dyDescent="0.3">
      <c r="A637" s="4">
        <v>1</v>
      </c>
      <c r="B637" t="s">
        <v>650</v>
      </c>
      <c r="C637">
        <v>53</v>
      </c>
      <c r="D637" t="s">
        <v>15</v>
      </c>
      <c r="E637" t="s">
        <v>7</v>
      </c>
      <c r="F637">
        <v>53533</v>
      </c>
      <c r="G637" s="2">
        <v>43918</v>
      </c>
      <c r="H637">
        <v>25478</v>
      </c>
      <c r="I637" t="s">
        <v>18</v>
      </c>
      <c r="J637">
        <v>54</v>
      </c>
      <c r="K637" t="str">
        <f t="shared" si="117"/>
        <v>Above 50,000</v>
      </c>
      <c r="L637" s="4" t="str" cm="1">
        <f t="array" ref="L637">_xlfn.IFS(J637&gt;=50,"Excellent",AND(J637&gt;=40,J637&lt;=49),"good",AND(J637&gt;=30,J637&lt;=39),"Average",J637&lt;30,"Poor")</f>
        <v>Excellent</v>
      </c>
      <c r="M637" s="4" t="str">
        <f t="shared" si="118"/>
        <v>False</v>
      </c>
      <c r="N637" s="4" t="str">
        <f t="shared" si="119"/>
        <v>False</v>
      </c>
      <c r="O637" s="4" t="str">
        <f t="shared" si="120"/>
        <v>Not From Marketing Department</v>
      </c>
      <c r="P637" s="4">
        <f>SUMIF(E637:$E$1001,"Sales",$F:$F)</f>
        <v>3324302</v>
      </c>
      <c r="Q637" s="4">
        <f t="shared" si="121"/>
        <v>7532860</v>
      </c>
      <c r="R637" s="4">
        <f t="shared" si="122"/>
        <v>180</v>
      </c>
      <c r="S637" s="4">
        <f t="shared" si="123"/>
        <v>97</v>
      </c>
      <c r="T637" s="4">
        <f t="shared" si="124"/>
        <v>55350.020304568527</v>
      </c>
      <c r="U637" s="4">
        <f t="shared" si="125"/>
        <v>25843.824817518249</v>
      </c>
      <c r="V637" s="4">
        <f t="shared" si="126"/>
        <v>79673</v>
      </c>
      <c r="W637" s="4">
        <f t="shared" si="127"/>
        <v>20</v>
      </c>
      <c r="X637" s="4">
        <f t="shared" si="128"/>
        <v>53533</v>
      </c>
      <c r="Y637" t="e" cm="1" vm="2">
        <f t="array" aca="1" ref="Y637" ca="1">HLOOKUP(E637+E637:E1636,F637,0)</f>
        <v>#VALUE!</v>
      </c>
      <c r="Z637" s="4">
        <f t="shared" si="129"/>
        <v>53533</v>
      </c>
    </row>
    <row r="638" spans="1:26" x14ac:dyDescent="0.3">
      <c r="A638" s="4">
        <v>1</v>
      </c>
      <c r="B638" t="s">
        <v>651</v>
      </c>
      <c r="C638">
        <v>23</v>
      </c>
      <c r="D638" t="s">
        <v>11</v>
      </c>
      <c r="E638" t="s">
        <v>12</v>
      </c>
      <c r="F638">
        <v>47024</v>
      </c>
      <c r="G638" s="2">
        <v>43919</v>
      </c>
      <c r="H638">
        <v>30260</v>
      </c>
      <c r="I638" t="s">
        <v>20</v>
      </c>
      <c r="J638">
        <v>56</v>
      </c>
      <c r="K638" t="str">
        <f t="shared" si="117"/>
        <v>Below 50,000</v>
      </c>
      <c r="L638" s="4" t="str" cm="1">
        <f t="array" ref="L638">_xlfn.IFS(J638&gt;=50,"Excellent",AND(J638&gt;=40,J638&lt;=49),"good",AND(J638&gt;=30,J638&lt;=39),"Average",J638&lt;30,"Poor")</f>
        <v>Excellent</v>
      </c>
      <c r="M638" s="4" t="str">
        <f t="shared" si="118"/>
        <v>False</v>
      </c>
      <c r="N638" s="4" t="str">
        <f t="shared" si="119"/>
        <v>False</v>
      </c>
      <c r="O638" s="4" t="str">
        <f t="shared" si="120"/>
        <v xml:space="preserve"> from Marketing Department</v>
      </c>
      <c r="P638" s="4">
        <f>SUMIF(E638:$E$1001,"Sales",$F:$F)</f>
        <v>3446631</v>
      </c>
      <c r="Q638" s="4">
        <f t="shared" si="121"/>
        <v>7532860</v>
      </c>
      <c r="R638" s="4">
        <f t="shared" si="122"/>
        <v>180</v>
      </c>
      <c r="S638" s="4">
        <f t="shared" si="123"/>
        <v>97</v>
      </c>
      <c r="T638" s="4">
        <f t="shared" si="124"/>
        <v>55350.020304568527</v>
      </c>
      <c r="U638" s="4">
        <f t="shared" si="125"/>
        <v>25843.824817518249</v>
      </c>
      <c r="V638" s="4">
        <f t="shared" si="126"/>
        <v>79673</v>
      </c>
      <c r="W638" s="4">
        <f t="shared" si="127"/>
        <v>20</v>
      </c>
      <c r="X638" s="4">
        <f t="shared" si="128"/>
        <v>47024</v>
      </c>
      <c r="Y638" t="e" cm="1" vm="2">
        <f t="array" aca="1" ref="Y638" ca="1">HLOOKUP(E638+E638:E1637,F638,0)</f>
        <v>#VALUE!</v>
      </c>
      <c r="Z638" s="4">
        <f t="shared" si="129"/>
        <v>47024</v>
      </c>
    </row>
    <row r="639" spans="1:26" x14ac:dyDescent="0.3">
      <c r="A639" s="4">
        <v>1</v>
      </c>
      <c r="B639" t="s">
        <v>652</v>
      </c>
      <c r="C639">
        <v>24</v>
      </c>
      <c r="D639" t="s">
        <v>11</v>
      </c>
      <c r="E639" t="s">
        <v>27</v>
      </c>
      <c r="F639">
        <v>39192</v>
      </c>
      <c r="G639" s="2">
        <v>43920</v>
      </c>
      <c r="H639">
        <v>34812</v>
      </c>
      <c r="I639" t="s">
        <v>13</v>
      </c>
      <c r="J639">
        <v>42</v>
      </c>
      <c r="K639" t="str">
        <f t="shared" si="117"/>
        <v>Below 50,000</v>
      </c>
      <c r="L639" s="4" t="str" cm="1">
        <f t="array" ref="L639">_xlfn.IFS(J639&gt;=50,"Excellent",AND(J639&gt;=40,J639&lt;=49),"good",AND(J639&gt;=30,J639&lt;=39),"Average",J639&lt;30,"Poor")</f>
        <v>good</v>
      </c>
      <c r="M639" s="4" t="str">
        <f t="shared" si="118"/>
        <v>True</v>
      </c>
      <c r="N639" s="4" t="str">
        <f t="shared" si="119"/>
        <v>True</v>
      </c>
      <c r="O639" s="4" t="str">
        <f t="shared" si="120"/>
        <v>Not From Marketing Department</v>
      </c>
      <c r="P639" s="4">
        <f>SUMIF(E639:$E$1001,"Sales",$F:$F)</f>
        <v>3506025</v>
      </c>
      <c r="Q639" s="4">
        <f t="shared" si="121"/>
        <v>7532860</v>
      </c>
      <c r="R639" s="4">
        <f t="shared" si="122"/>
        <v>180</v>
      </c>
      <c r="S639" s="4">
        <f t="shared" si="123"/>
        <v>97</v>
      </c>
      <c r="T639" s="4">
        <f t="shared" si="124"/>
        <v>55350.020304568527</v>
      </c>
      <c r="U639" s="4">
        <f t="shared" si="125"/>
        <v>25843.824817518249</v>
      </c>
      <c r="V639" s="4">
        <f t="shared" si="126"/>
        <v>79673</v>
      </c>
      <c r="W639" s="4">
        <f t="shared" si="127"/>
        <v>20</v>
      </c>
      <c r="X639" s="4">
        <f t="shared" si="128"/>
        <v>39192</v>
      </c>
      <c r="Y639" t="e" cm="1" vm="2">
        <f t="array" aca="1" ref="Y639" ca="1">HLOOKUP(E639+E639:E1638,F639,0)</f>
        <v>#VALUE!</v>
      </c>
      <c r="Z639" s="4">
        <f t="shared" si="129"/>
        <v>39192</v>
      </c>
    </row>
    <row r="640" spans="1:26" x14ac:dyDescent="0.3">
      <c r="A640" s="4">
        <v>1</v>
      </c>
      <c r="B640" t="s">
        <v>653</v>
      </c>
      <c r="C640">
        <v>47</v>
      </c>
      <c r="D640" t="s">
        <v>11</v>
      </c>
      <c r="E640" t="s">
        <v>22</v>
      </c>
      <c r="F640">
        <v>59622</v>
      </c>
      <c r="G640" s="2">
        <v>43921</v>
      </c>
      <c r="H640">
        <v>15227</v>
      </c>
      <c r="I640" t="s">
        <v>13</v>
      </c>
      <c r="J640">
        <v>36</v>
      </c>
      <c r="K640" t="str">
        <f t="shared" si="117"/>
        <v>Above 50,000</v>
      </c>
      <c r="L640" s="4" t="str" cm="1">
        <f t="array" ref="L640">_xlfn.IFS(J640&gt;=50,"Excellent",AND(J640&gt;=40,J640&lt;=49),"good",AND(J640&gt;=30,J640&lt;=39),"Average",J640&lt;30,"Poor")</f>
        <v>Average</v>
      </c>
      <c r="M640" s="4" t="str">
        <f t="shared" si="118"/>
        <v>True</v>
      </c>
      <c r="N640" s="4" t="str">
        <f t="shared" si="119"/>
        <v>False</v>
      </c>
      <c r="O640" s="4" t="str">
        <f t="shared" si="120"/>
        <v>Not From Marketing Department</v>
      </c>
      <c r="P640" s="4">
        <f>SUMIF(E640:$E$1001,"Sales",$F:$F)</f>
        <v>3526959</v>
      </c>
      <c r="Q640" s="4">
        <f t="shared" si="121"/>
        <v>7532860</v>
      </c>
      <c r="R640" s="4">
        <f t="shared" si="122"/>
        <v>180</v>
      </c>
      <c r="S640" s="4">
        <f t="shared" si="123"/>
        <v>97</v>
      </c>
      <c r="T640" s="4">
        <f t="shared" si="124"/>
        <v>55350.020304568527</v>
      </c>
      <c r="U640" s="4">
        <f t="shared" si="125"/>
        <v>25843.824817518249</v>
      </c>
      <c r="V640" s="4">
        <f t="shared" si="126"/>
        <v>79673</v>
      </c>
      <c r="W640" s="4">
        <f t="shared" si="127"/>
        <v>20</v>
      </c>
      <c r="X640" s="4">
        <f t="shared" si="128"/>
        <v>59622</v>
      </c>
      <c r="Y640" t="e" cm="1" vm="2">
        <f t="array" aca="1" ref="Y640" ca="1">HLOOKUP(E640+E640:E1639,F640,0)</f>
        <v>#VALUE!</v>
      </c>
      <c r="Z640" s="4">
        <f t="shared" si="129"/>
        <v>59622</v>
      </c>
    </row>
    <row r="641" spans="1:26" x14ac:dyDescent="0.3">
      <c r="A641" s="4">
        <v>1</v>
      </c>
      <c r="B641" t="s">
        <v>654</v>
      </c>
      <c r="C641">
        <v>53</v>
      </c>
      <c r="D641" t="s">
        <v>15</v>
      </c>
      <c r="E641" t="s">
        <v>16</v>
      </c>
      <c r="F641">
        <v>73121</v>
      </c>
      <c r="G641" s="2">
        <v>43922</v>
      </c>
      <c r="H641">
        <v>10120</v>
      </c>
      <c r="I641" t="s">
        <v>13</v>
      </c>
      <c r="J641">
        <v>50</v>
      </c>
      <c r="K641" t="str">
        <f t="shared" si="117"/>
        <v>Above 50,000</v>
      </c>
      <c r="L641" s="4" t="str" cm="1">
        <f t="array" ref="L641">_xlfn.IFS(J641&gt;=50,"Excellent",AND(J641&gt;=40,J641&lt;=49),"good",AND(J641&gt;=30,J641&lt;=39),"Average",J641&lt;30,"Poor")</f>
        <v>Excellent</v>
      </c>
      <c r="M641" s="4" t="str">
        <f t="shared" si="118"/>
        <v>False</v>
      </c>
      <c r="N641" s="4" t="str">
        <f t="shared" si="119"/>
        <v>True</v>
      </c>
      <c r="O641" s="4" t="str">
        <f t="shared" si="120"/>
        <v>Not From Marketing Department</v>
      </c>
      <c r="P641" s="4">
        <f>SUMIF(E641:$E$1001,"Sales",$F:$F)</f>
        <v>3356517</v>
      </c>
      <c r="Q641" s="4">
        <f t="shared" si="121"/>
        <v>7532860</v>
      </c>
      <c r="R641" s="4">
        <f t="shared" si="122"/>
        <v>180</v>
      </c>
      <c r="S641" s="4">
        <f t="shared" si="123"/>
        <v>97</v>
      </c>
      <c r="T641" s="4">
        <f t="shared" si="124"/>
        <v>55350.020304568527</v>
      </c>
      <c r="U641" s="4">
        <f t="shared" si="125"/>
        <v>25843.824817518249</v>
      </c>
      <c r="V641" s="4">
        <f t="shared" si="126"/>
        <v>79673</v>
      </c>
      <c r="W641" s="4">
        <f t="shared" si="127"/>
        <v>20</v>
      </c>
      <c r="X641" s="4">
        <f t="shared" si="128"/>
        <v>73121</v>
      </c>
      <c r="Y641" t="e" cm="1" vm="2">
        <f t="array" aca="1" ref="Y641" ca="1">HLOOKUP(E641+E641:E1640,F641,0)</f>
        <v>#VALUE!</v>
      </c>
      <c r="Z641" s="4">
        <f t="shared" si="129"/>
        <v>73121</v>
      </c>
    </row>
    <row r="642" spans="1:26" x14ac:dyDescent="0.3">
      <c r="A642" s="4">
        <v>1</v>
      </c>
      <c r="B642" t="s">
        <v>655</v>
      </c>
      <c r="C642">
        <v>38</v>
      </c>
      <c r="D642" t="s">
        <v>11</v>
      </c>
      <c r="E642" t="s">
        <v>27</v>
      </c>
      <c r="F642">
        <v>30279</v>
      </c>
      <c r="G642" s="2">
        <v>43923</v>
      </c>
      <c r="H642">
        <v>38680</v>
      </c>
      <c r="I642" t="s">
        <v>20</v>
      </c>
      <c r="J642">
        <v>44</v>
      </c>
      <c r="K642" t="str">
        <f t="shared" si="117"/>
        <v>Below 50,000</v>
      </c>
      <c r="L642" s="4" t="str" cm="1">
        <f t="array" ref="L642">_xlfn.IFS(J642&gt;=50,"Excellent",AND(J642&gt;=40,J642&lt;=49),"good",AND(J642&gt;=30,J642&lt;=39),"Average",J642&lt;30,"Poor")</f>
        <v>good</v>
      </c>
      <c r="M642" s="4" t="str">
        <f t="shared" si="118"/>
        <v>False</v>
      </c>
      <c r="N642" s="4" t="str">
        <f t="shared" si="119"/>
        <v>True</v>
      </c>
      <c r="O642" s="4" t="str">
        <f t="shared" si="120"/>
        <v>Not From Marketing Department</v>
      </c>
      <c r="P642" s="4">
        <f>SUMIF(E642:$E$1001,"Sales",$F:$F)</f>
        <v>3419347</v>
      </c>
      <c r="Q642" s="4">
        <f t="shared" si="121"/>
        <v>7532860</v>
      </c>
      <c r="R642" s="4">
        <f t="shared" si="122"/>
        <v>180</v>
      </c>
      <c r="S642" s="4">
        <f t="shared" si="123"/>
        <v>97</v>
      </c>
      <c r="T642" s="4">
        <f t="shared" si="124"/>
        <v>55350.020304568527</v>
      </c>
      <c r="U642" s="4">
        <f t="shared" si="125"/>
        <v>25843.824817518249</v>
      </c>
      <c r="V642" s="4">
        <f t="shared" si="126"/>
        <v>79673</v>
      </c>
      <c r="W642" s="4">
        <f t="shared" si="127"/>
        <v>20</v>
      </c>
      <c r="X642" s="4">
        <f t="shared" si="128"/>
        <v>30279</v>
      </c>
      <c r="Y642" t="e" cm="1" vm="2">
        <f t="array" aca="1" ref="Y642" ca="1">HLOOKUP(E642+E642:E1641,F642,0)</f>
        <v>#VALUE!</v>
      </c>
      <c r="Z642" s="4">
        <f t="shared" si="129"/>
        <v>30279</v>
      </c>
    </row>
    <row r="643" spans="1:26" x14ac:dyDescent="0.3">
      <c r="A643" s="4">
        <v>1</v>
      </c>
      <c r="B643" t="s">
        <v>656</v>
      </c>
      <c r="C643">
        <v>58</v>
      </c>
      <c r="D643" t="s">
        <v>15</v>
      </c>
      <c r="E643" t="s">
        <v>27</v>
      </c>
      <c r="F643">
        <v>30740</v>
      </c>
      <c r="G643" s="2">
        <v>43924</v>
      </c>
      <c r="H643">
        <v>29606</v>
      </c>
      <c r="I643" t="s">
        <v>28</v>
      </c>
      <c r="J643">
        <v>43</v>
      </c>
      <c r="K643" t="str">
        <f t="shared" ref="K643:K706" si="130">IF(F643 &gt; 50000, "Above 50,000", "Below 50,000")</f>
        <v>Below 50,000</v>
      </c>
      <c r="L643" s="4" t="str" cm="1">
        <f t="array" ref="L643">_xlfn.IFS(J643&gt;=50,"Excellent",AND(J643&gt;=40,J643&lt;=49),"good",AND(J643&gt;=30,J643&lt;=39),"Average",J643&lt;30,"Poor")</f>
        <v>good</v>
      </c>
      <c r="M643" s="4" t="str">
        <f t="shared" ref="M643:M706" si="131">IF(AND(H643&gt;=15000,I643="North"),"True","False")</f>
        <v>False</v>
      </c>
      <c r="N643" s="4" t="str">
        <f t="shared" ref="N643:N706" si="132">IF(OR(E643="IT",F643&gt;=60000),"True","False")</f>
        <v>True</v>
      </c>
      <c r="O643" s="4" t="str">
        <f t="shared" ref="O643:O706" si="133">IF(E643="Marketing"," from Marketing Department","Not From Marketing Department")</f>
        <v>Not From Marketing Department</v>
      </c>
      <c r="P643" s="4">
        <f>SUMIF(E643:$E$1001,"Sales",$F:$F)</f>
        <v>3400938</v>
      </c>
      <c r="Q643" s="4">
        <f t="shared" ref="Q643:Q706" si="134">SUMIFS($F$2:$F$1001,$E$2:$E$1001,"IT",$J$2:$J$1001,"&gt;35")</f>
        <v>7532860</v>
      </c>
      <c r="R643" s="4">
        <f t="shared" ref="R643:R706" si="135">COUNTIF($E$2:$E$1001,"HR")</f>
        <v>180</v>
      </c>
      <c r="S643" s="4">
        <f t="shared" ref="S643:S706" si="136">COUNTIFS($D$2:$D$1001,"F",$E$2:$E$1001,"Finance")</f>
        <v>97</v>
      </c>
      <c r="T643" s="4">
        <f t="shared" ref="T643:T706" si="137">AVERAGEIF($E$2:$E$1001,"Marketing",$F$2:$F$1001)</f>
        <v>55350.020304568527</v>
      </c>
      <c r="U643" s="4">
        <f t="shared" ref="U643:U706" si="138">AVERAGEIFS($H$2:$H$1001,$I$2:$I$1001,"North",$J$2:$J$1001,"&gt;40")</f>
        <v>25843.824817518249</v>
      </c>
      <c r="V643" s="4">
        <f t="shared" ref="V643:V706" si="139">_xlfn.MAXIFS($F$2:$F$1001,$I$2:$I$1001,"South")</f>
        <v>79673</v>
      </c>
      <c r="W643" s="4">
        <f t="shared" ref="W643:W706" si="140">_xlfn.MINIFS($J$2:$J$1001,$E$2:$E$1001,"Finance")</f>
        <v>20</v>
      </c>
      <c r="X643" s="4">
        <f t="shared" ref="X643:X706" si="141">VLOOKUP(A643,A643:X1642,6,FALSE)</f>
        <v>30740</v>
      </c>
      <c r="Y643" t="e" cm="1" vm="2">
        <f t="array" aca="1" ref="Y643" ca="1">HLOOKUP(E643+E643:E1642,F643,0)</f>
        <v>#VALUE!</v>
      </c>
      <c r="Z643" s="4">
        <f t="shared" ref="Z643:Z706" si="142">X643</f>
        <v>30740</v>
      </c>
    </row>
    <row r="644" spans="1:26" x14ac:dyDescent="0.3">
      <c r="A644" s="4">
        <v>1</v>
      </c>
      <c r="B644" t="s">
        <v>657</v>
      </c>
      <c r="C644">
        <v>36</v>
      </c>
      <c r="D644" t="s">
        <v>11</v>
      </c>
      <c r="E644" t="s">
        <v>22</v>
      </c>
      <c r="F644">
        <v>65743</v>
      </c>
      <c r="G644" s="2">
        <v>43925</v>
      </c>
      <c r="H644">
        <v>32521</v>
      </c>
      <c r="I644" t="s">
        <v>18</v>
      </c>
      <c r="J644">
        <v>26</v>
      </c>
      <c r="K644" t="str">
        <f t="shared" si="130"/>
        <v>Above 50,000</v>
      </c>
      <c r="L644" s="4" t="str" cm="1">
        <f t="array" ref="L644">_xlfn.IFS(J644&gt;=50,"Excellent",AND(J644&gt;=40,J644&lt;=49),"good",AND(J644&gt;=30,J644&lt;=39),"Average",J644&lt;30,"Poor")</f>
        <v>Poor</v>
      </c>
      <c r="M644" s="4" t="str">
        <f t="shared" si="131"/>
        <v>False</v>
      </c>
      <c r="N644" s="4" t="str">
        <f t="shared" si="132"/>
        <v>True</v>
      </c>
      <c r="O644" s="4" t="str">
        <f t="shared" si="133"/>
        <v>Not From Marketing Department</v>
      </c>
      <c r="P644" s="4">
        <f>SUMIF(E644:$E$1001,"Sales",$F:$F)</f>
        <v>3422970</v>
      </c>
      <c r="Q644" s="4">
        <f t="shared" si="134"/>
        <v>7532860</v>
      </c>
      <c r="R644" s="4">
        <f t="shared" si="135"/>
        <v>180</v>
      </c>
      <c r="S644" s="4">
        <f t="shared" si="136"/>
        <v>97</v>
      </c>
      <c r="T644" s="4">
        <f t="shared" si="137"/>
        <v>55350.020304568527</v>
      </c>
      <c r="U644" s="4">
        <f t="shared" si="138"/>
        <v>25843.824817518249</v>
      </c>
      <c r="V644" s="4">
        <f t="shared" si="139"/>
        <v>79673</v>
      </c>
      <c r="W644" s="4">
        <f t="shared" si="140"/>
        <v>20</v>
      </c>
      <c r="X644" s="4">
        <f t="shared" si="141"/>
        <v>65743</v>
      </c>
      <c r="Y644" t="e" cm="1" vm="2">
        <f t="array" aca="1" ref="Y644" ca="1">HLOOKUP(E644+E644:E1643,F644,0)</f>
        <v>#VALUE!</v>
      </c>
      <c r="Z644" s="4">
        <f t="shared" si="142"/>
        <v>65743</v>
      </c>
    </row>
    <row r="645" spans="1:26" x14ac:dyDescent="0.3">
      <c r="A645" s="4">
        <v>1</v>
      </c>
      <c r="B645" t="s">
        <v>658</v>
      </c>
      <c r="C645">
        <v>31</v>
      </c>
      <c r="D645" t="s">
        <v>11</v>
      </c>
      <c r="E645" t="s">
        <v>27</v>
      </c>
      <c r="F645">
        <v>70801</v>
      </c>
      <c r="G645" s="2">
        <v>43926</v>
      </c>
      <c r="H645">
        <v>34056</v>
      </c>
      <c r="I645" t="s">
        <v>20</v>
      </c>
      <c r="J645">
        <v>43</v>
      </c>
      <c r="K645" t="str">
        <f t="shared" si="130"/>
        <v>Above 50,000</v>
      </c>
      <c r="L645" s="4" t="str" cm="1">
        <f t="array" ref="L645">_xlfn.IFS(J645&gt;=50,"Excellent",AND(J645&gt;=40,J645&lt;=49),"good",AND(J645&gt;=30,J645&lt;=39),"Average",J645&lt;30,"Poor")</f>
        <v>good</v>
      </c>
      <c r="M645" s="4" t="str">
        <f t="shared" si="131"/>
        <v>False</v>
      </c>
      <c r="N645" s="4" t="str">
        <f t="shared" si="132"/>
        <v>True</v>
      </c>
      <c r="O645" s="4" t="str">
        <f t="shared" si="133"/>
        <v>Not From Marketing Department</v>
      </c>
      <c r="P645" s="4">
        <f>SUMIF(E645:$E$1001,"Sales",$F:$F)</f>
        <v>3371353</v>
      </c>
      <c r="Q645" s="4">
        <f t="shared" si="134"/>
        <v>7532860</v>
      </c>
      <c r="R645" s="4">
        <f t="shared" si="135"/>
        <v>180</v>
      </c>
      <c r="S645" s="4">
        <f t="shared" si="136"/>
        <v>97</v>
      </c>
      <c r="T645" s="4">
        <f t="shared" si="137"/>
        <v>55350.020304568527</v>
      </c>
      <c r="U645" s="4">
        <f t="shared" si="138"/>
        <v>25843.824817518249</v>
      </c>
      <c r="V645" s="4">
        <f t="shared" si="139"/>
        <v>79673</v>
      </c>
      <c r="W645" s="4">
        <f t="shared" si="140"/>
        <v>20</v>
      </c>
      <c r="X645" s="4">
        <f t="shared" si="141"/>
        <v>70801</v>
      </c>
      <c r="Y645" t="e" cm="1" vm="2">
        <f t="array" aca="1" ref="Y645" ca="1">HLOOKUP(E645+E645:E1644,F645,0)</f>
        <v>#VALUE!</v>
      </c>
      <c r="Z645" s="4">
        <f t="shared" si="142"/>
        <v>70801</v>
      </c>
    </row>
    <row r="646" spans="1:26" x14ac:dyDescent="0.3">
      <c r="A646" s="4">
        <v>1</v>
      </c>
      <c r="B646" t="s">
        <v>659</v>
      </c>
      <c r="C646">
        <v>60</v>
      </c>
      <c r="D646" t="s">
        <v>15</v>
      </c>
      <c r="E646" t="s">
        <v>22</v>
      </c>
      <c r="F646">
        <v>54801</v>
      </c>
      <c r="G646" s="2">
        <v>43927</v>
      </c>
      <c r="H646">
        <v>31511</v>
      </c>
      <c r="I646" t="s">
        <v>20</v>
      </c>
      <c r="J646">
        <v>44</v>
      </c>
      <c r="K646" t="str">
        <f t="shared" si="130"/>
        <v>Above 50,000</v>
      </c>
      <c r="L646" s="4" t="str" cm="1">
        <f t="array" ref="L646">_xlfn.IFS(J646&gt;=50,"Excellent",AND(J646&gt;=40,J646&lt;=49),"good",AND(J646&gt;=30,J646&lt;=39),"Average",J646&lt;30,"Poor")</f>
        <v>good</v>
      </c>
      <c r="M646" s="4" t="str">
        <f t="shared" si="131"/>
        <v>False</v>
      </c>
      <c r="N646" s="4" t="str">
        <f t="shared" si="132"/>
        <v>False</v>
      </c>
      <c r="O646" s="4" t="str">
        <f t="shared" si="133"/>
        <v>Not From Marketing Department</v>
      </c>
      <c r="P646" s="4">
        <f>SUMIF(E646:$E$1001,"Sales",$F:$F)</f>
        <v>3482351</v>
      </c>
      <c r="Q646" s="4">
        <f t="shared" si="134"/>
        <v>7532860</v>
      </c>
      <c r="R646" s="4">
        <f t="shared" si="135"/>
        <v>180</v>
      </c>
      <c r="S646" s="4">
        <f t="shared" si="136"/>
        <v>97</v>
      </c>
      <c r="T646" s="4">
        <f t="shared" si="137"/>
        <v>55350.020304568527</v>
      </c>
      <c r="U646" s="4">
        <f t="shared" si="138"/>
        <v>25843.824817518249</v>
      </c>
      <c r="V646" s="4">
        <f t="shared" si="139"/>
        <v>79673</v>
      </c>
      <c r="W646" s="4">
        <f t="shared" si="140"/>
        <v>20</v>
      </c>
      <c r="X646" s="4">
        <f t="shared" si="141"/>
        <v>54801</v>
      </c>
      <c r="Y646" t="e" cm="1" vm="2">
        <f t="array" aca="1" ref="Y646" ca="1">HLOOKUP(E646+E646:E1645,F646,0)</f>
        <v>#VALUE!</v>
      </c>
      <c r="Z646" s="4">
        <f t="shared" si="142"/>
        <v>54801</v>
      </c>
    </row>
    <row r="647" spans="1:26" x14ac:dyDescent="0.3">
      <c r="A647" s="4">
        <v>1</v>
      </c>
      <c r="B647" t="s">
        <v>660</v>
      </c>
      <c r="C647">
        <v>55</v>
      </c>
      <c r="D647" t="s">
        <v>11</v>
      </c>
      <c r="E647" t="s">
        <v>12</v>
      </c>
      <c r="F647">
        <v>55353</v>
      </c>
      <c r="G647" s="2">
        <v>43928</v>
      </c>
      <c r="H647">
        <v>33816</v>
      </c>
      <c r="I647" t="s">
        <v>28</v>
      </c>
      <c r="J647">
        <v>41</v>
      </c>
      <c r="K647" t="str">
        <f t="shared" si="130"/>
        <v>Above 50,000</v>
      </c>
      <c r="L647" s="4" t="str" cm="1">
        <f t="array" ref="L647">_xlfn.IFS(J647&gt;=50,"Excellent",AND(J647&gt;=40,J647&lt;=49),"good",AND(J647&gt;=30,J647&lt;=39),"Average",J647&lt;30,"Poor")</f>
        <v>good</v>
      </c>
      <c r="M647" s="4" t="str">
        <f t="shared" si="131"/>
        <v>False</v>
      </c>
      <c r="N647" s="4" t="str">
        <f t="shared" si="132"/>
        <v>False</v>
      </c>
      <c r="O647" s="4" t="str">
        <f t="shared" si="133"/>
        <v xml:space="preserve"> from Marketing Department</v>
      </c>
      <c r="P647" s="4">
        <f>SUMIF(E647:$E$1001,"Sales",$F:$F)</f>
        <v>3525599</v>
      </c>
      <c r="Q647" s="4">
        <f t="shared" si="134"/>
        <v>7532860</v>
      </c>
      <c r="R647" s="4">
        <f t="shared" si="135"/>
        <v>180</v>
      </c>
      <c r="S647" s="4">
        <f t="shared" si="136"/>
        <v>97</v>
      </c>
      <c r="T647" s="4">
        <f t="shared" si="137"/>
        <v>55350.020304568527</v>
      </c>
      <c r="U647" s="4">
        <f t="shared" si="138"/>
        <v>25843.824817518249</v>
      </c>
      <c r="V647" s="4">
        <f t="shared" si="139"/>
        <v>79673</v>
      </c>
      <c r="W647" s="4">
        <f t="shared" si="140"/>
        <v>20</v>
      </c>
      <c r="X647" s="4">
        <f t="shared" si="141"/>
        <v>55353</v>
      </c>
      <c r="Y647" t="e" cm="1" vm="2">
        <f t="array" aca="1" ref="Y647" ca="1">HLOOKUP(E647+E647:E1646,F647,0)</f>
        <v>#VALUE!</v>
      </c>
      <c r="Z647" s="4">
        <f t="shared" si="142"/>
        <v>55353</v>
      </c>
    </row>
    <row r="648" spans="1:26" x14ac:dyDescent="0.3">
      <c r="A648" s="4">
        <v>1</v>
      </c>
      <c r="B648" t="s">
        <v>661</v>
      </c>
      <c r="C648">
        <v>41</v>
      </c>
      <c r="D648" t="s">
        <v>11</v>
      </c>
      <c r="E648" t="s">
        <v>27</v>
      </c>
      <c r="F648">
        <v>60992</v>
      </c>
      <c r="G648" s="2">
        <v>43929</v>
      </c>
      <c r="H648">
        <v>23190</v>
      </c>
      <c r="I648" t="s">
        <v>28</v>
      </c>
      <c r="J648">
        <v>43</v>
      </c>
      <c r="K648" t="str">
        <f t="shared" si="130"/>
        <v>Above 50,000</v>
      </c>
      <c r="L648" s="4" t="str" cm="1">
        <f t="array" ref="L648">_xlfn.IFS(J648&gt;=50,"Excellent",AND(J648&gt;=40,J648&lt;=49),"good",AND(J648&gt;=30,J648&lt;=39),"Average",J648&lt;30,"Poor")</f>
        <v>good</v>
      </c>
      <c r="M648" s="4" t="str">
        <f t="shared" si="131"/>
        <v>False</v>
      </c>
      <c r="N648" s="4" t="str">
        <f t="shared" si="132"/>
        <v>True</v>
      </c>
      <c r="O648" s="4" t="str">
        <f t="shared" si="133"/>
        <v>Not From Marketing Department</v>
      </c>
      <c r="P648" s="4">
        <f>SUMIF(E648:$E$1001,"Sales",$F:$F)</f>
        <v>3358243</v>
      </c>
      <c r="Q648" s="4">
        <f t="shared" si="134"/>
        <v>7532860</v>
      </c>
      <c r="R648" s="4">
        <f t="shared" si="135"/>
        <v>180</v>
      </c>
      <c r="S648" s="4">
        <f t="shared" si="136"/>
        <v>97</v>
      </c>
      <c r="T648" s="4">
        <f t="shared" si="137"/>
        <v>55350.020304568527</v>
      </c>
      <c r="U648" s="4">
        <f t="shared" si="138"/>
        <v>25843.824817518249</v>
      </c>
      <c r="V648" s="4">
        <f t="shared" si="139"/>
        <v>79673</v>
      </c>
      <c r="W648" s="4">
        <f t="shared" si="140"/>
        <v>20</v>
      </c>
      <c r="X648" s="4">
        <f t="shared" si="141"/>
        <v>60992</v>
      </c>
      <c r="Y648" t="e" cm="1" vm="2">
        <f t="array" aca="1" ref="Y648" ca="1">HLOOKUP(E648+E648:E1647,F648,0)</f>
        <v>#VALUE!</v>
      </c>
      <c r="Z648" s="4">
        <f t="shared" si="142"/>
        <v>60992</v>
      </c>
    </row>
    <row r="649" spans="1:26" x14ac:dyDescent="0.3">
      <c r="A649" s="4">
        <v>1</v>
      </c>
      <c r="B649" t="s">
        <v>662</v>
      </c>
      <c r="C649">
        <v>48</v>
      </c>
      <c r="D649" t="s">
        <v>11</v>
      </c>
      <c r="E649" t="s">
        <v>27</v>
      </c>
      <c r="F649">
        <v>42012</v>
      </c>
      <c r="G649" s="2">
        <v>43930</v>
      </c>
      <c r="H649">
        <v>21345</v>
      </c>
      <c r="I649" t="s">
        <v>18</v>
      </c>
      <c r="J649">
        <v>29</v>
      </c>
      <c r="K649" t="str">
        <f t="shared" si="130"/>
        <v>Below 50,000</v>
      </c>
      <c r="L649" s="4" t="str" cm="1">
        <f t="array" ref="L649">_xlfn.IFS(J649&gt;=50,"Excellent",AND(J649&gt;=40,J649&lt;=49),"good",AND(J649&gt;=30,J649&lt;=39),"Average",J649&lt;30,"Poor")</f>
        <v>Poor</v>
      </c>
      <c r="M649" s="4" t="str">
        <f t="shared" si="131"/>
        <v>False</v>
      </c>
      <c r="N649" s="4" t="str">
        <f t="shared" si="132"/>
        <v>True</v>
      </c>
      <c r="O649" s="4" t="str">
        <f t="shared" si="133"/>
        <v>Not From Marketing Department</v>
      </c>
      <c r="P649" s="4">
        <f>SUMIF(E649:$E$1001,"Sales",$F:$F)</f>
        <v>3289377</v>
      </c>
      <c r="Q649" s="4">
        <f t="shared" si="134"/>
        <v>7532860</v>
      </c>
      <c r="R649" s="4">
        <f t="shared" si="135"/>
        <v>180</v>
      </c>
      <c r="S649" s="4">
        <f t="shared" si="136"/>
        <v>97</v>
      </c>
      <c r="T649" s="4">
        <f t="shared" si="137"/>
        <v>55350.020304568527</v>
      </c>
      <c r="U649" s="4">
        <f t="shared" si="138"/>
        <v>25843.824817518249</v>
      </c>
      <c r="V649" s="4">
        <f t="shared" si="139"/>
        <v>79673</v>
      </c>
      <c r="W649" s="4">
        <f t="shared" si="140"/>
        <v>20</v>
      </c>
      <c r="X649" s="4">
        <f t="shared" si="141"/>
        <v>42012</v>
      </c>
      <c r="Y649" t="e" cm="1" vm="2">
        <f t="array" aca="1" ref="Y649" ca="1">HLOOKUP(E649+E649:E1648,F649,0)</f>
        <v>#VALUE!</v>
      </c>
      <c r="Z649" s="4">
        <f t="shared" si="142"/>
        <v>42012</v>
      </c>
    </row>
    <row r="650" spans="1:26" x14ac:dyDescent="0.3">
      <c r="A650" s="4">
        <v>1</v>
      </c>
      <c r="B650" t="s">
        <v>663</v>
      </c>
      <c r="C650">
        <v>29</v>
      </c>
      <c r="D650" t="s">
        <v>11</v>
      </c>
      <c r="E650" t="s">
        <v>16</v>
      </c>
      <c r="F650">
        <v>34740</v>
      </c>
      <c r="G650" s="2">
        <v>43931</v>
      </c>
      <c r="H650">
        <v>35030</v>
      </c>
      <c r="I650" t="s">
        <v>28</v>
      </c>
      <c r="J650">
        <v>43</v>
      </c>
      <c r="K650" t="str">
        <f t="shared" si="130"/>
        <v>Below 50,000</v>
      </c>
      <c r="L650" s="4" t="str" cm="1">
        <f t="array" ref="L650">_xlfn.IFS(J650&gt;=50,"Excellent",AND(J650&gt;=40,J650&lt;=49),"good",AND(J650&gt;=30,J650&lt;=39),"Average",J650&lt;30,"Poor")</f>
        <v>good</v>
      </c>
      <c r="M650" s="4" t="str">
        <f t="shared" si="131"/>
        <v>False</v>
      </c>
      <c r="N650" s="4" t="str">
        <f t="shared" si="132"/>
        <v>False</v>
      </c>
      <c r="O650" s="4" t="str">
        <f t="shared" si="133"/>
        <v>Not From Marketing Department</v>
      </c>
      <c r="P650" s="4">
        <f>SUMIF(E650:$E$1001,"Sales",$F:$F)</f>
        <v>3532728</v>
      </c>
      <c r="Q650" s="4">
        <f t="shared" si="134"/>
        <v>7532860</v>
      </c>
      <c r="R650" s="4">
        <f t="shared" si="135"/>
        <v>180</v>
      </c>
      <c r="S650" s="4">
        <f t="shared" si="136"/>
        <v>97</v>
      </c>
      <c r="T650" s="4">
        <f t="shared" si="137"/>
        <v>55350.020304568527</v>
      </c>
      <c r="U650" s="4">
        <f t="shared" si="138"/>
        <v>25843.824817518249</v>
      </c>
      <c r="V650" s="4">
        <f t="shared" si="139"/>
        <v>79673</v>
      </c>
      <c r="W650" s="4">
        <f t="shared" si="140"/>
        <v>20</v>
      </c>
      <c r="X650" s="4">
        <f t="shared" si="141"/>
        <v>34740</v>
      </c>
      <c r="Y650" t="e" cm="1" vm="2">
        <f t="array" aca="1" ref="Y650" ca="1">HLOOKUP(E650+E650:E1649,F650,0)</f>
        <v>#VALUE!</v>
      </c>
      <c r="Z650" s="4">
        <f t="shared" si="142"/>
        <v>34740</v>
      </c>
    </row>
    <row r="651" spans="1:26" x14ac:dyDescent="0.3">
      <c r="A651" s="4">
        <v>1</v>
      </c>
      <c r="B651" t="s">
        <v>664</v>
      </c>
      <c r="C651">
        <v>34</v>
      </c>
      <c r="D651" t="s">
        <v>15</v>
      </c>
      <c r="E651" t="s">
        <v>27</v>
      </c>
      <c r="F651">
        <v>43609</v>
      </c>
      <c r="G651" s="2">
        <v>43932</v>
      </c>
      <c r="H651">
        <v>17672</v>
      </c>
      <c r="I651" t="s">
        <v>18</v>
      </c>
      <c r="J651">
        <v>51</v>
      </c>
      <c r="K651" t="str">
        <f t="shared" si="130"/>
        <v>Below 50,000</v>
      </c>
      <c r="L651" s="4" t="str" cm="1">
        <f t="array" ref="L651">_xlfn.IFS(J651&gt;=50,"Excellent",AND(J651&gt;=40,J651&lt;=49),"good",AND(J651&gt;=30,J651&lt;=39),"Average",J651&lt;30,"Poor")</f>
        <v>Excellent</v>
      </c>
      <c r="M651" s="4" t="str">
        <f t="shared" si="131"/>
        <v>False</v>
      </c>
      <c r="N651" s="4" t="str">
        <f t="shared" si="132"/>
        <v>True</v>
      </c>
      <c r="O651" s="4" t="str">
        <f t="shared" si="133"/>
        <v>Not From Marketing Department</v>
      </c>
      <c r="P651" s="4">
        <f>SUMIF(E651:$E$1001,"Sales",$F:$F)</f>
        <v>3407934</v>
      </c>
      <c r="Q651" s="4">
        <f t="shared" si="134"/>
        <v>7532860</v>
      </c>
      <c r="R651" s="4">
        <f t="shared" si="135"/>
        <v>180</v>
      </c>
      <c r="S651" s="4">
        <f t="shared" si="136"/>
        <v>97</v>
      </c>
      <c r="T651" s="4">
        <f t="shared" si="137"/>
        <v>55350.020304568527</v>
      </c>
      <c r="U651" s="4">
        <f t="shared" si="138"/>
        <v>25843.824817518249</v>
      </c>
      <c r="V651" s="4">
        <f t="shared" si="139"/>
        <v>79673</v>
      </c>
      <c r="W651" s="4">
        <f t="shared" si="140"/>
        <v>20</v>
      </c>
      <c r="X651" s="4">
        <f t="shared" si="141"/>
        <v>43609</v>
      </c>
      <c r="Y651" t="e" cm="1" vm="2">
        <f t="array" aca="1" ref="Y651" ca="1">HLOOKUP(E651+E651:E1650,F651,0)</f>
        <v>#VALUE!</v>
      </c>
      <c r="Z651" s="4">
        <f t="shared" si="142"/>
        <v>43609</v>
      </c>
    </row>
    <row r="652" spans="1:26" x14ac:dyDescent="0.3">
      <c r="A652" s="4">
        <v>1</v>
      </c>
      <c r="B652" t="s">
        <v>665</v>
      </c>
      <c r="C652">
        <v>47</v>
      </c>
      <c r="D652" t="s">
        <v>11</v>
      </c>
      <c r="E652" t="s">
        <v>16</v>
      </c>
      <c r="F652">
        <v>69377</v>
      </c>
      <c r="G652" s="2">
        <v>43933</v>
      </c>
      <c r="H652">
        <v>20453</v>
      </c>
      <c r="I652" t="s">
        <v>18</v>
      </c>
      <c r="J652">
        <v>46</v>
      </c>
      <c r="K652" t="str">
        <f t="shared" si="130"/>
        <v>Above 50,000</v>
      </c>
      <c r="L652" s="4" t="str" cm="1">
        <f t="array" ref="L652">_xlfn.IFS(J652&gt;=50,"Excellent",AND(J652&gt;=40,J652&lt;=49),"good",AND(J652&gt;=30,J652&lt;=39),"Average",J652&lt;30,"Poor")</f>
        <v>good</v>
      </c>
      <c r="M652" s="4" t="str">
        <f t="shared" si="131"/>
        <v>False</v>
      </c>
      <c r="N652" s="4" t="str">
        <f t="shared" si="132"/>
        <v>True</v>
      </c>
      <c r="O652" s="4" t="str">
        <f t="shared" si="133"/>
        <v>Not From Marketing Department</v>
      </c>
      <c r="P652" s="4">
        <f>SUMIF(E652:$E$1001,"Sales",$F:$F)</f>
        <v>3491690</v>
      </c>
      <c r="Q652" s="4">
        <f t="shared" si="134"/>
        <v>7532860</v>
      </c>
      <c r="R652" s="4">
        <f t="shared" si="135"/>
        <v>180</v>
      </c>
      <c r="S652" s="4">
        <f t="shared" si="136"/>
        <v>97</v>
      </c>
      <c r="T652" s="4">
        <f t="shared" si="137"/>
        <v>55350.020304568527</v>
      </c>
      <c r="U652" s="4">
        <f t="shared" si="138"/>
        <v>25843.824817518249</v>
      </c>
      <c r="V652" s="4">
        <f t="shared" si="139"/>
        <v>79673</v>
      </c>
      <c r="W652" s="4">
        <f t="shared" si="140"/>
        <v>20</v>
      </c>
      <c r="X652" s="4">
        <f t="shared" si="141"/>
        <v>69377</v>
      </c>
      <c r="Y652" t="e" cm="1" vm="2">
        <f t="array" aca="1" ref="Y652" ca="1">HLOOKUP(E652+E652:E1651,F652,0)</f>
        <v>#VALUE!</v>
      </c>
      <c r="Z652" s="4">
        <f t="shared" si="142"/>
        <v>69377</v>
      </c>
    </row>
    <row r="653" spans="1:26" x14ac:dyDescent="0.3">
      <c r="A653" s="4">
        <v>1</v>
      </c>
      <c r="B653" t="s">
        <v>666</v>
      </c>
      <c r="C653">
        <v>55</v>
      </c>
      <c r="D653" t="s">
        <v>11</v>
      </c>
      <c r="E653" t="s">
        <v>27</v>
      </c>
      <c r="F653">
        <v>72458</v>
      </c>
      <c r="G653" s="2">
        <v>43934</v>
      </c>
      <c r="H653">
        <v>21890</v>
      </c>
      <c r="I653" t="s">
        <v>28</v>
      </c>
      <c r="J653">
        <v>33</v>
      </c>
      <c r="K653" t="str">
        <f t="shared" si="130"/>
        <v>Above 50,000</v>
      </c>
      <c r="L653" s="4" t="str" cm="1">
        <f t="array" ref="L653">_xlfn.IFS(J653&gt;=50,"Excellent",AND(J653&gt;=40,J653&lt;=49),"good",AND(J653&gt;=30,J653&lt;=39),"Average",J653&lt;30,"Poor")</f>
        <v>Average</v>
      </c>
      <c r="M653" s="4" t="str">
        <f t="shared" si="131"/>
        <v>False</v>
      </c>
      <c r="N653" s="4" t="str">
        <f t="shared" si="132"/>
        <v>True</v>
      </c>
      <c r="O653" s="4" t="str">
        <f t="shared" si="133"/>
        <v>Not From Marketing Department</v>
      </c>
      <c r="P653" s="4">
        <f>SUMIF(E653:$E$1001,"Sales",$F:$F)</f>
        <v>3434126</v>
      </c>
      <c r="Q653" s="4">
        <f t="shared" si="134"/>
        <v>7532860</v>
      </c>
      <c r="R653" s="4">
        <f t="shared" si="135"/>
        <v>180</v>
      </c>
      <c r="S653" s="4">
        <f t="shared" si="136"/>
        <v>97</v>
      </c>
      <c r="T653" s="4">
        <f t="shared" si="137"/>
        <v>55350.020304568527</v>
      </c>
      <c r="U653" s="4">
        <f t="shared" si="138"/>
        <v>25843.824817518249</v>
      </c>
      <c r="V653" s="4">
        <f t="shared" si="139"/>
        <v>79673</v>
      </c>
      <c r="W653" s="4">
        <f t="shared" si="140"/>
        <v>20</v>
      </c>
      <c r="X653" s="4">
        <f t="shared" si="141"/>
        <v>72458</v>
      </c>
      <c r="Y653" t="e" cm="1" vm="2">
        <f t="array" aca="1" ref="Y653" ca="1">HLOOKUP(E653+E653:E1652,F653,0)</f>
        <v>#VALUE!</v>
      </c>
      <c r="Z653" s="4">
        <f t="shared" si="142"/>
        <v>72458</v>
      </c>
    </row>
    <row r="654" spans="1:26" x14ac:dyDescent="0.3">
      <c r="A654" s="4">
        <v>1</v>
      </c>
      <c r="B654" t="s">
        <v>667</v>
      </c>
      <c r="C654">
        <v>28</v>
      </c>
      <c r="D654" t="s">
        <v>15</v>
      </c>
      <c r="E654" t="s">
        <v>27</v>
      </c>
      <c r="F654">
        <v>46203</v>
      </c>
      <c r="G654" s="2">
        <v>43935</v>
      </c>
      <c r="H654">
        <v>29626</v>
      </c>
      <c r="I654" t="s">
        <v>18</v>
      </c>
      <c r="J654">
        <v>25</v>
      </c>
      <c r="K654" t="str">
        <f t="shared" si="130"/>
        <v>Below 50,000</v>
      </c>
      <c r="L654" s="4" t="str" cm="1">
        <f t="array" ref="L654">_xlfn.IFS(J654&gt;=50,"Excellent",AND(J654&gt;=40,J654&lt;=49),"good",AND(J654&gt;=30,J654&lt;=39),"Average",J654&lt;30,"Poor")</f>
        <v>Poor</v>
      </c>
      <c r="M654" s="4" t="str">
        <f t="shared" si="131"/>
        <v>False</v>
      </c>
      <c r="N654" s="4" t="str">
        <f t="shared" si="132"/>
        <v>True</v>
      </c>
      <c r="O654" s="4" t="str">
        <f t="shared" si="133"/>
        <v>Not From Marketing Department</v>
      </c>
      <c r="P654" s="4">
        <f>SUMIF(E654:$E$1001,"Sales",$F:$F)</f>
        <v>3517324</v>
      </c>
      <c r="Q654" s="4">
        <f t="shared" si="134"/>
        <v>7532860</v>
      </c>
      <c r="R654" s="4">
        <f t="shared" si="135"/>
        <v>180</v>
      </c>
      <c r="S654" s="4">
        <f t="shared" si="136"/>
        <v>97</v>
      </c>
      <c r="T654" s="4">
        <f t="shared" si="137"/>
        <v>55350.020304568527</v>
      </c>
      <c r="U654" s="4">
        <f t="shared" si="138"/>
        <v>25843.824817518249</v>
      </c>
      <c r="V654" s="4">
        <f t="shared" si="139"/>
        <v>79673</v>
      </c>
      <c r="W654" s="4">
        <f t="shared" si="140"/>
        <v>20</v>
      </c>
      <c r="X654" s="4">
        <f t="shared" si="141"/>
        <v>46203</v>
      </c>
      <c r="Y654" t="e" cm="1" vm="2">
        <f t="array" aca="1" ref="Y654" ca="1">HLOOKUP(E654+E654:E1653,F654,0)</f>
        <v>#VALUE!</v>
      </c>
      <c r="Z654" s="4">
        <f t="shared" si="142"/>
        <v>46203</v>
      </c>
    </row>
    <row r="655" spans="1:26" x14ac:dyDescent="0.3">
      <c r="A655" s="4">
        <v>1</v>
      </c>
      <c r="B655" t="s">
        <v>668</v>
      </c>
      <c r="C655">
        <v>55</v>
      </c>
      <c r="D655" t="s">
        <v>11</v>
      </c>
      <c r="E655" t="s">
        <v>22</v>
      </c>
      <c r="F655">
        <v>60654</v>
      </c>
      <c r="G655" s="2">
        <v>43936</v>
      </c>
      <c r="H655">
        <v>24225</v>
      </c>
      <c r="I655" t="s">
        <v>28</v>
      </c>
      <c r="J655">
        <v>31</v>
      </c>
      <c r="K655" t="str">
        <f t="shared" si="130"/>
        <v>Above 50,000</v>
      </c>
      <c r="L655" s="4" t="str" cm="1">
        <f t="array" ref="L655">_xlfn.IFS(J655&gt;=50,"Excellent",AND(J655&gt;=40,J655&lt;=49),"good",AND(J655&gt;=30,J655&lt;=39),"Average",J655&lt;30,"Poor")</f>
        <v>Average</v>
      </c>
      <c r="M655" s="4" t="str">
        <f t="shared" si="131"/>
        <v>False</v>
      </c>
      <c r="N655" s="4" t="str">
        <f t="shared" si="132"/>
        <v>True</v>
      </c>
      <c r="O655" s="4" t="str">
        <f t="shared" si="133"/>
        <v>Not From Marketing Department</v>
      </c>
      <c r="P655" s="4">
        <f>SUMIF(E655:$E$1001,"Sales",$F:$F)</f>
        <v>3367010</v>
      </c>
      <c r="Q655" s="4">
        <f t="shared" si="134"/>
        <v>7532860</v>
      </c>
      <c r="R655" s="4">
        <f t="shared" si="135"/>
        <v>180</v>
      </c>
      <c r="S655" s="4">
        <f t="shared" si="136"/>
        <v>97</v>
      </c>
      <c r="T655" s="4">
        <f t="shared" si="137"/>
        <v>55350.020304568527</v>
      </c>
      <c r="U655" s="4">
        <f t="shared" si="138"/>
        <v>25843.824817518249</v>
      </c>
      <c r="V655" s="4">
        <f t="shared" si="139"/>
        <v>79673</v>
      </c>
      <c r="W655" s="4">
        <f t="shared" si="140"/>
        <v>20</v>
      </c>
      <c r="X655" s="4">
        <f t="shared" si="141"/>
        <v>60654</v>
      </c>
      <c r="Y655" t="e" cm="1" vm="2">
        <f t="array" aca="1" ref="Y655" ca="1">HLOOKUP(E655+E655:E1654,F655,0)</f>
        <v>#VALUE!</v>
      </c>
      <c r="Z655" s="4">
        <f t="shared" si="142"/>
        <v>60654</v>
      </c>
    </row>
    <row r="656" spans="1:26" x14ac:dyDescent="0.3">
      <c r="A656" s="4">
        <v>1</v>
      </c>
      <c r="B656" t="s">
        <v>669</v>
      </c>
      <c r="C656">
        <v>58</v>
      </c>
      <c r="D656" t="s">
        <v>15</v>
      </c>
      <c r="E656" t="s">
        <v>22</v>
      </c>
      <c r="F656">
        <v>48759</v>
      </c>
      <c r="G656" s="2">
        <v>43937</v>
      </c>
      <c r="H656">
        <v>39044</v>
      </c>
      <c r="I656" t="s">
        <v>28</v>
      </c>
      <c r="J656">
        <v>32</v>
      </c>
      <c r="K656" t="str">
        <f t="shared" si="130"/>
        <v>Below 50,000</v>
      </c>
      <c r="L656" s="4" t="str" cm="1">
        <f t="array" ref="L656">_xlfn.IFS(J656&gt;=50,"Excellent",AND(J656&gt;=40,J656&lt;=49),"good",AND(J656&gt;=30,J656&lt;=39),"Average",J656&lt;30,"Poor")</f>
        <v>Average</v>
      </c>
      <c r="M656" s="4" t="str">
        <f t="shared" si="131"/>
        <v>False</v>
      </c>
      <c r="N656" s="4" t="str">
        <f t="shared" si="132"/>
        <v>False</v>
      </c>
      <c r="O656" s="4" t="str">
        <f t="shared" si="133"/>
        <v>Not From Marketing Department</v>
      </c>
      <c r="P656" s="4">
        <f>SUMIF(E656:$E$1001,"Sales",$F:$F)</f>
        <v>3459648</v>
      </c>
      <c r="Q656" s="4">
        <f t="shared" si="134"/>
        <v>7532860</v>
      </c>
      <c r="R656" s="4">
        <f t="shared" si="135"/>
        <v>180</v>
      </c>
      <c r="S656" s="4">
        <f t="shared" si="136"/>
        <v>97</v>
      </c>
      <c r="T656" s="4">
        <f t="shared" si="137"/>
        <v>55350.020304568527</v>
      </c>
      <c r="U656" s="4">
        <f t="shared" si="138"/>
        <v>25843.824817518249</v>
      </c>
      <c r="V656" s="4">
        <f t="shared" si="139"/>
        <v>79673</v>
      </c>
      <c r="W656" s="4">
        <f t="shared" si="140"/>
        <v>20</v>
      </c>
      <c r="X656" s="4">
        <f t="shared" si="141"/>
        <v>48759</v>
      </c>
      <c r="Y656" t="e" cm="1" vm="2">
        <f t="array" aca="1" ref="Y656" ca="1">HLOOKUP(E656+E656:E1655,F656,0)</f>
        <v>#VALUE!</v>
      </c>
      <c r="Z656" s="4">
        <f t="shared" si="142"/>
        <v>48759</v>
      </c>
    </row>
    <row r="657" spans="1:26" x14ac:dyDescent="0.3">
      <c r="A657" s="4">
        <v>1</v>
      </c>
      <c r="B657" t="s">
        <v>670</v>
      </c>
      <c r="C657">
        <v>58</v>
      </c>
      <c r="D657" t="s">
        <v>15</v>
      </c>
      <c r="E657" t="s">
        <v>22</v>
      </c>
      <c r="F657">
        <v>52132</v>
      </c>
      <c r="G657" s="2">
        <v>43938</v>
      </c>
      <c r="H657">
        <v>27375</v>
      </c>
      <c r="I657" t="s">
        <v>13</v>
      </c>
      <c r="J657">
        <v>50</v>
      </c>
      <c r="K657" t="str">
        <f t="shared" si="130"/>
        <v>Above 50,000</v>
      </c>
      <c r="L657" s="4" t="str" cm="1">
        <f t="array" ref="L657">_xlfn.IFS(J657&gt;=50,"Excellent",AND(J657&gt;=40,J657&lt;=49),"good",AND(J657&gt;=30,J657&lt;=39),"Average",J657&lt;30,"Poor")</f>
        <v>Excellent</v>
      </c>
      <c r="M657" s="4" t="str">
        <f t="shared" si="131"/>
        <v>True</v>
      </c>
      <c r="N657" s="4" t="str">
        <f t="shared" si="132"/>
        <v>False</v>
      </c>
      <c r="O657" s="4" t="str">
        <f t="shared" si="133"/>
        <v>Not From Marketing Department</v>
      </c>
      <c r="P657" s="4">
        <f>SUMIF(E657:$E$1001,"Sales",$F:$F)</f>
        <v>3379112</v>
      </c>
      <c r="Q657" s="4">
        <f t="shared" si="134"/>
        <v>7532860</v>
      </c>
      <c r="R657" s="4">
        <f t="shared" si="135"/>
        <v>180</v>
      </c>
      <c r="S657" s="4">
        <f t="shared" si="136"/>
        <v>97</v>
      </c>
      <c r="T657" s="4">
        <f t="shared" si="137"/>
        <v>55350.020304568527</v>
      </c>
      <c r="U657" s="4">
        <f t="shared" si="138"/>
        <v>25843.824817518249</v>
      </c>
      <c r="V657" s="4">
        <f t="shared" si="139"/>
        <v>79673</v>
      </c>
      <c r="W657" s="4">
        <f t="shared" si="140"/>
        <v>20</v>
      </c>
      <c r="X657" s="4">
        <f t="shared" si="141"/>
        <v>52132</v>
      </c>
      <c r="Y657" t="e" cm="1" vm="2">
        <f t="array" aca="1" ref="Y657" ca="1">HLOOKUP(E657+E657:E1656,F657,0)</f>
        <v>#VALUE!</v>
      </c>
      <c r="Z657" s="4">
        <f t="shared" si="142"/>
        <v>52132</v>
      </c>
    </row>
    <row r="658" spans="1:26" x14ac:dyDescent="0.3">
      <c r="A658" s="4">
        <v>1</v>
      </c>
      <c r="B658" t="s">
        <v>671</v>
      </c>
      <c r="C658">
        <v>39</v>
      </c>
      <c r="D658" t="s">
        <v>15</v>
      </c>
      <c r="E658" t="s">
        <v>27</v>
      </c>
      <c r="F658">
        <v>40254</v>
      </c>
      <c r="G658" s="2">
        <v>43939</v>
      </c>
      <c r="H658">
        <v>30062</v>
      </c>
      <c r="I658" t="s">
        <v>20</v>
      </c>
      <c r="J658">
        <v>35</v>
      </c>
      <c r="K658" t="str">
        <f t="shared" si="130"/>
        <v>Below 50,000</v>
      </c>
      <c r="L658" s="4" t="str" cm="1">
        <f t="array" ref="L658">_xlfn.IFS(J658&gt;=50,"Excellent",AND(J658&gt;=40,J658&lt;=49),"good",AND(J658&gt;=30,J658&lt;=39),"Average",J658&lt;30,"Poor")</f>
        <v>Average</v>
      </c>
      <c r="M658" s="4" t="str">
        <f t="shared" si="131"/>
        <v>False</v>
      </c>
      <c r="N658" s="4" t="str">
        <f t="shared" si="132"/>
        <v>True</v>
      </c>
      <c r="O658" s="4" t="str">
        <f t="shared" si="133"/>
        <v>Not From Marketing Department</v>
      </c>
      <c r="P658" s="4">
        <f>SUMIF(E658:$E$1001,"Sales",$F:$F)</f>
        <v>3351112</v>
      </c>
      <c r="Q658" s="4">
        <f t="shared" si="134"/>
        <v>7532860</v>
      </c>
      <c r="R658" s="4">
        <f t="shared" si="135"/>
        <v>180</v>
      </c>
      <c r="S658" s="4">
        <f t="shared" si="136"/>
        <v>97</v>
      </c>
      <c r="T658" s="4">
        <f t="shared" si="137"/>
        <v>55350.020304568527</v>
      </c>
      <c r="U658" s="4">
        <f t="shared" si="138"/>
        <v>25843.824817518249</v>
      </c>
      <c r="V658" s="4">
        <f t="shared" si="139"/>
        <v>79673</v>
      </c>
      <c r="W658" s="4">
        <f t="shared" si="140"/>
        <v>20</v>
      </c>
      <c r="X658" s="4">
        <f t="shared" si="141"/>
        <v>40254</v>
      </c>
      <c r="Y658" t="e" cm="1" vm="2">
        <f t="array" aca="1" ref="Y658" ca="1">HLOOKUP(E658+E658:E1657,F658,0)</f>
        <v>#VALUE!</v>
      </c>
      <c r="Z658" s="4">
        <f t="shared" si="142"/>
        <v>40254</v>
      </c>
    </row>
    <row r="659" spans="1:26" x14ac:dyDescent="0.3">
      <c r="A659" s="4">
        <v>1</v>
      </c>
      <c r="B659" t="s">
        <v>672</v>
      </c>
      <c r="C659">
        <v>22</v>
      </c>
      <c r="D659" t="s">
        <v>11</v>
      </c>
      <c r="E659" t="s">
        <v>12</v>
      </c>
      <c r="F659">
        <v>44472</v>
      </c>
      <c r="G659" s="2">
        <v>43940</v>
      </c>
      <c r="H659">
        <v>25003</v>
      </c>
      <c r="I659" t="s">
        <v>13</v>
      </c>
      <c r="J659">
        <v>50</v>
      </c>
      <c r="K659" t="str">
        <f t="shared" si="130"/>
        <v>Below 50,000</v>
      </c>
      <c r="L659" s="4" t="str" cm="1">
        <f t="array" ref="L659">_xlfn.IFS(J659&gt;=50,"Excellent",AND(J659&gt;=40,J659&lt;=49),"good",AND(J659&gt;=30,J659&lt;=39),"Average",J659&lt;30,"Poor")</f>
        <v>Excellent</v>
      </c>
      <c r="M659" s="4" t="str">
        <f t="shared" si="131"/>
        <v>True</v>
      </c>
      <c r="N659" s="4" t="str">
        <f t="shared" si="132"/>
        <v>False</v>
      </c>
      <c r="O659" s="4" t="str">
        <f t="shared" si="133"/>
        <v xml:space="preserve"> from Marketing Department</v>
      </c>
      <c r="P659" s="4">
        <f>SUMIF(E659:$E$1001,"Sales",$F:$F)</f>
        <v>3559321</v>
      </c>
      <c r="Q659" s="4">
        <f t="shared" si="134"/>
        <v>7532860</v>
      </c>
      <c r="R659" s="4">
        <f t="shared" si="135"/>
        <v>180</v>
      </c>
      <c r="S659" s="4">
        <f t="shared" si="136"/>
        <v>97</v>
      </c>
      <c r="T659" s="4">
        <f t="shared" si="137"/>
        <v>55350.020304568527</v>
      </c>
      <c r="U659" s="4">
        <f t="shared" si="138"/>
        <v>25843.824817518249</v>
      </c>
      <c r="V659" s="4">
        <f t="shared" si="139"/>
        <v>79673</v>
      </c>
      <c r="W659" s="4">
        <f t="shared" si="140"/>
        <v>20</v>
      </c>
      <c r="X659" s="4">
        <f t="shared" si="141"/>
        <v>44472</v>
      </c>
      <c r="Y659" t="e" cm="1" vm="2">
        <f t="array" aca="1" ref="Y659" ca="1">HLOOKUP(E659+E659:E1658,F659,0)</f>
        <v>#VALUE!</v>
      </c>
      <c r="Z659" s="4">
        <f t="shared" si="142"/>
        <v>44472</v>
      </c>
    </row>
    <row r="660" spans="1:26" x14ac:dyDescent="0.3">
      <c r="A660" s="4">
        <v>1</v>
      </c>
      <c r="B660" t="s">
        <v>673</v>
      </c>
      <c r="C660">
        <v>42</v>
      </c>
      <c r="D660" t="s">
        <v>11</v>
      </c>
      <c r="E660" t="s">
        <v>7</v>
      </c>
      <c r="F660">
        <v>52938</v>
      </c>
      <c r="G660" s="2">
        <v>43941</v>
      </c>
      <c r="H660">
        <v>18658</v>
      </c>
      <c r="I660" t="s">
        <v>13</v>
      </c>
      <c r="J660">
        <v>30</v>
      </c>
      <c r="K660" t="str">
        <f t="shared" si="130"/>
        <v>Above 50,000</v>
      </c>
      <c r="L660" s="4" t="str" cm="1">
        <f t="array" ref="L660">_xlfn.IFS(J660&gt;=50,"Excellent",AND(J660&gt;=40,J660&lt;=49),"good",AND(J660&gt;=30,J660&lt;=39),"Average",J660&lt;30,"Poor")</f>
        <v>Average</v>
      </c>
      <c r="M660" s="4" t="str">
        <f t="shared" si="131"/>
        <v>True</v>
      </c>
      <c r="N660" s="4" t="str">
        <f t="shared" si="132"/>
        <v>False</v>
      </c>
      <c r="O660" s="4" t="str">
        <f t="shared" si="133"/>
        <v>Not From Marketing Department</v>
      </c>
      <c r="P660" s="4">
        <f>SUMIF(E660:$E$1001,"Sales",$F:$F)</f>
        <v>3417102</v>
      </c>
      <c r="Q660" s="4">
        <f t="shared" si="134"/>
        <v>7532860</v>
      </c>
      <c r="R660" s="4">
        <f t="shared" si="135"/>
        <v>180</v>
      </c>
      <c r="S660" s="4">
        <f t="shared" si="136"/>
        <v>97</v>
      </c>
      <c r="T660" s="4">
        <f t="shared" si="137"/>
        <v>55350.020304568527</v>
      </c>
      <c r="U660" s="4">
        <f t="shared" si="138"/>
        <v>25843.824817518249</v>
      </c>
      <c r="V660" s="4">
        <f t="shared" si="139"/>
        <v>79673</v>
      </c>
      <c r="W660" s="4">
        <f t="shared" si="140"/>
        <v>20</v>
      </c>
      <c r="X660" s="4">
        <f t="shared" si="141"/>
        <v>52938</v>
      </c>
      <c r="Y660" t="e" cm="1" vm="2">
        <f t="array" aca="1" ref="Y660" ca="1">HLOOKUP(E660+E660:E1659,F660,0)</f>
        <v>#VALUE!</v>
      </c>
      <c r="Z660" s="4">
        <f t="shared" si="142"/>
        <v>52938</v>
      </c>
    </row>
    <row r="661" spans="1:26" x14ac:dyDescent="0.3">
      <c r="A661" s="4">
        <v>1</v>
      </c>
      <c r="B661" t="s">
        <v>674</v>
      </c>
      <c r="C661">
        <v>55</v>
      </c>
      <c r="D661" t="s">
        <v>15</v>
      </c>
      <c r="E661" t="s">
        <v>16</v>
      </c>
      <c r="F661">
        <v>39277</v>
      </c>
      <c r="G661" s="2">
        <v>43942</v>
      </c>
      <c r="H661">
        <v>17461</v>
      </c>
      <c r="I661" t="s">
        <v>20</v>
      </c>
      <c r="J661">
        <v>21</v>
      </c>
      <c r="K661" t="str">
        <f t="shared" si="130"/>
        <v>Below 50,000</v>
      </c>
      <c r="L661" s="4" t="str" cm="1">
        <f t="array" ref="L661">_xlfn.IFS(J661&gt;=50,"Excellent",AND(J661&gt;=40,J661&lt;=49),"good",AND(J661&gt;=30,J661&lt;=39),"Average",J661&lt;30,"Poor")</f>
        <v>Poor</v>
      </c>
      <c r="M661" s="4" t="str">
        <f t="shared" si="131"/>
        <v>False</v>
      </c>
      <c r="N661" s="4" t="str">
        <f t="shared" si="132"/>
        <v>False</v>
      </c>
      <c r="O661" s="4" t="str">
        <f t="shared" si="133"/>
        <v>Not From Marketing Department</v>
      </c>
      <c r="P661" s="4">
        <f>SUMIF(E661:$E$1001,"Sales",$F:$F)</f>
        <v>3242746</v>
      </c>
      <c r="Q661" s="4">
        <f t="shared" si="134"/>
        <v>7532860</v>
      </c>
      <c r="R661" s="4">
        <f t="shared" si="135"/>
        <v>180</v>
      </c>
      <c r="S661" s="4">
        <f t="shared" si="136"/>
        <v>97</v>
      </c>
      <c r="T661" s="4">
        <f t="shared" si="137"/>
        <v>55350.020304568527</v>
      </c>
      <c r="U661" s="4">
        <f t="shared" si="138"/>
        <v>25843.824817518249</v>
      </c>
      <c r="V661" s="4">
        <f t="shared" si="139"/>
        <v>79673</v>
      </c>
      <c r="W661" s="4">
        <f t="shared" si="140"/>
        <v>20</v>
      </c>
      <c r="X661" s="4">
        <f t="shared" si="141"/>
        <v>39277</v>
      </c>
      <c r="Y661" t="e" cm="1" vm="2">
        <f t="array" aca="1" ref="Y661" ca="1">HLOOKUP(E661+E661:E1660,F661,0)</f>
        <v>#VALUE!</v>
      </c>
      <c r="Z661" s="4">
        <f t="shared" si="142"/>
        <v>39277</v>
      </c>
    </row>
    <row r="662" spans="1:26" x14ac:dyDescent="0.3">
      <c r="A662" s="4">
        <v>1</v>
      </c>
      <c r="B662" t="s">
        <v>675</v>
      </c>
      <c r="C662">
        <v>27</v>
      </c>
      <c r="D662" t="s">
        <v>15</v>
      </c>
      <c r="E662" t="s">
        <v>27</v>
      </c>
      <c r="F662">
        <v>36845</v>
      </c>
      <c r="G662" s="2">
        <v>43943</v>
      </c>
      <c r="H662">
        <v>23683</v>
      </c>
      <c r="I662" t="s">
        <v>13</v>
      </c>
      <c r="J662">
        <v>34</v>
      </c>
      <c r="K662" t="str">
        <f t="shared" si="130"/>
        <v>Below 50,000</v>
      </c>
      <c r="L662" s="4" t="str" cm="1">
        <f t="array" ref="L662">_xlfn.IFS(J662&gt;=50,"Excellent",AND(J662&gt;=40,J662&lt;=49),"good",AND(J662&gt;=30,J662&lt;=39),"Average",J662&lt;30,"Poor")</f>
        <v>Average</v>
      </c>
      <c r="M662" s="4" t="str">
        <f t="shared" si="131"/>
        <v>True</v>
      </c>
      <c r="N662" s="4" t="str">
        <f t="shared" si="132"/>
        <v>True</v>
      </c>
      <c r="O662" s="4" t="str">
        <f t="shared" si="133"/>
        <v>Not From Marketing Department</v>
      </c>
      <c r="P662" s="4">
        <f>SUMIF(E662:$E$1001,"Sales",$F:$F)</f>
        <v>3318618</v>
      </c>
      <c r="Q662" s="4">
        <f t="shared" si="134"/>
        <v>7532860</v>
      </c>
      <c r="R662" s="4">
        <f t="shared" si="135"/>
        <v>180</v>
      </c>
      <c r="S662" s="4">
        <f t="shared" si="136"/>
        <v>97</v>
      </c>
      <c r="T662" s="4">
        <f t="shared" si="137"/>
        <v>55350.020304568527</v>
      </c>
      <c r="U662" s="4">
        <f t="shared" si="138"/>
        <v>25843.824817518249</v>
      </c>
      <c r="V662" s="4">
        <f t="shared" si="139"/>
        <v>79673</v>
      </c>
      <c r="W662" s="4">
        <f t="shared" si="140"/>
        <v>20</v>
      </c>
      <c r="X662" s="4">
        <f t="shared" si="141"/>
        <v>36845</v>
      </c>
      <c r="Y662" t="e" cm="1" vm="2">
        <f t="array" aca="1" ref="Y662" ca="1">HLOOKUP(E662+E662:E1661,F662,0)</f>
        <v>#VALUE!</v>
      </c>
      <c r="Z662" s="4">
        <f t="shared" si="142"/>
        <v>36845</v>
      </c>
    </row>
    <row r="663" spans="1:26" x14ac:dyDescent="0.3">
      <c r="A663" s="4">
        <v>1</v>
      </c>
      <c r="B663" t="s">
        <v>676</v>
      </c>
      <c r="C663">
        <v>34</v>
      </c>
      <c r="D663" t="s">
        <v>11</v>
      </c>
      <c r="E663" t="s">
        <v>27</v>
      </c>
      <c r="F663">
        <v>46227</v>
      </c>
      <c r="G663" s="2">
        <v>43944</v>
      </c>
      <c r="H663">
        <v>34262</v>
      </c>
      <c r="I663" t="s">
        <v>18</v>
      </c>
      <c r="J663">
        <v>39</v>
      </c>
      <c r="K663" t="str">
        <f t="shared" si="130"/>
        <v>Below 50,000</v>
      </c>
      <c r="L663" s="4" t="str" cm="1">
        <f t="array" ref="L663">_xlfn.IFS(J663&gt;=50,"Excellent",AND(J663&gt;=40,J663&lt;=49),"good",AND(J663&gt;=30,J663&lt;=39),"Average",J663&lt;30,"Poor")</f>
        <v>Average</v>
      </c>
      <c r="M663" s="4" t="str">
        <f t="shared" si="131"/>
        <v>False</v>
      </c>
      <c r="N663" s="4" t="str">
        <f t="shared" si="132"/>
        <v>True</v>
      </c>
      <c r="O663" s="4" t="str">
        <f t="shared" si="133"/>
        <v>Not From Marketing Department</v>
      </c>
      <c r="P663" s="4">
        <f>SUMIF(E663:$E$1001,"Sales",$F:$F)</f>
        <v>3303811</v>
      </c>
      <c r="Q663" s="4">
        <f t="shared" si="134"/>
        <v>7532860</v>
      </c>
      <c r="R663" s="4">
        <f t="shared" si="135"/>
        <v>180</v>
      </c>
      <c r="S663" s="4">
        <f t="shared" si="136"/>
        <v>97</v>
      </c>
      <c r="T663" s="4">
        <f t="shared" si="137"/>
        <v>55350.020304568527</v>
      </c>
      <c r="U663" s="4">
        <f t="shared" si="138"/>
        <v>25843.824817518249</v>
      </c>
      <c r="V663" s="4">
        <f t="shared" si="139"/>
        <v>79673</v>
      </c>
      <c r="W663" s="4">
        <f t="shared" si="140"/>
        <v>20</v>
      </c>
      <c r="X663" s="4">
        <f t="shared" si="141"/>
        <v>46227</v>
      </c>
      <c r="Y663" t="e" cm="1" vm="2">
        <f t="array" aca="1" ref="Y663" ca="1">HLOOKUP(E663+E663:E1662,F663,0)</f>
        <v>#VALUE!</v>
      </c>
      <c r="Z663" s="4">
        <f t="shared" si="142"/>
        <v>46227</v>
      </c>
    </row>
    <row r="664" spans="1:26" x14ac:dyDescent="0.3">
      <c r="A664" s="4">
        <v>1</v>
      </c>
      <c r="B664" t="s">
        <v>677</v>
      </c>
      <c r="C664">
        <v>35</v>
      </c>
      <c r="D664" t="s">
        <v>15</v>
      </c>
      <c r="E664" t="s">
        <v>16</v>
      </c>
      <c r="F664">
        <v>74220</v>
      </c>
      <c r="G664" s="2">
        <v>43945</v>
      </c>
      <c r="H664">
        <v>38278</v>
      </c>
      <c r="I664" t="s">
        <v>20</v>
      </c>
      <c r="J664">
        <v>27</v>
      </c>
      <c r="K664" t="str">
        <f t="shared" si="130"/>
        <v>Above 50,000</v>
      </c>
      <c r="L664" s="4" t="str" cm="1">
        <f t="array" ref="L664">_xlfn.IFS(J664&gt;=50,"Excellent",AND(J664&gt;=40,J664&lt;=49),"good",AND(J664&gt;=30,J664&lt;=39),"Average",J664&lt;30,"Poor")</f>
        <v>Poor</v>
      </c>
      <c r="M664" s="4" t="str">
        <f t="shared" si="131"/>
        <v>False</v>
      </c>
      <c r="N664" s="4" t="str">
        <f t="shared" si="132"/>
        <v>True</v>
      </c>
      <c r="O664" s="4" t="str">
        <f t="shared" si="133"/>
        <v>Not From Marketing Department</v>
      </c>
      <c r="P664" s="4">
        <f>SUMIF(E664:$E$1001,"Sales",$F:$F)</f>
        <v>3440655</v>
      </c>
      <c r="Q664" s="4">
        <f t="shared" si="134"/>
        <v>7532860</v>
      </c>
      <c r="R664" s="4">
        <f t="shared" si="135"/>
        <v>180</v>
      </c>
      <c r="S664" s="4">
        <f t="shared" si="136"/>
        <v>97</v>
      </c>
      <c r="T664" s="4">
        <f t="shared" si="137"/>
        <v>55350.020304568527</v>
      </c>
      <c r="U664" s="4">
        <f t="shared" si="138"/>
        <v>25843.824817518249</v>
      </c>
      <c r="V664" s="4">
        <f t="shared" si="139"/>
        <v>79673</v>
      </c>
      <c r="W664" s="4">
        <f t="shared" si="140"/>
        <v>20</v>
      </c>
      <c r="X664" s="4">
        <f t="shared" si="141"/>
        <v>74220</v>
      </c>
      <c r="Y664" t="e" cm="1" vm="2">
        <f t="array" aca="1" ref="Y664" ca="1">HLOOKUP(E664+E664:E1663,F664,0)</f>
        <v>#VALUE!</v>
      </c>
      <c r="Z664" s="4">
        <f t="shared" si="142"/>
        <v>74220</v>
      </c>
    </row>
    <row r="665" spans="1:26" x14ac:dyDescent="0.3">
      <c r="A665" s="4">
        <v>1</v>
      </c>
      <c r="B665" t="s">
        <v>678</v>
      </c>
      <c r="C665">
        <v>43</v>
      </c>
      <c r="D665" t="s">
        <v>15</v>
      </c>
      <c r="E665" t="s">
        <v>27</v>
      </c>
      <c r="F665">
        <v>71242</v>
      </c>
      <c r="G665" s="2">
        <v>43946</v>
      </c>
      <c r="H665">
        <v>38883</v>
      </c>
      <c r="I665" t="s">
        <v>13</v>
      </c>
      <c r="J665">
        <v>43</v>
      </c>
      <c r="K665" t="str">
        <f t="shared" si="130"/>
        <v>Above 50,000</v>
      </c>
      <c r="L665" s="4" t="str" cm="1">
        <f t="array" ref="L665">_xlfn.IFS(J665&gt;=50,"Excellent",AND(J665&gt;=40,J665&lt;=49),"good",AND(J665&gt;=30,J665&lt;=39),"Average",J665&lt;30,"Poor")</f>
        <v>good</v>
      </c>
      <c r="M665" s="4" t="str">
        <f t="shared" si="131"/>
        <v>True</v>
      </c>
      <c r="N665" s="4" t="str">
        <f t="shared" si="132"/>
        <v>True</v>
      </c>
      <c r="O665" s="4" t="str">
        <f t="shared" si="133"/>
        <v>Not From Marketing Department</v>
      </c>
      <c r="P665" s="4">
        <f>SUMIF(E665:$E$1001,"Sales",$F:$F)</f>
        <v>3292281</v>
      </c>
      <c r="Q665" s="4">
        <f t="shared" si="134"/>
        <v>7532860</v>
      </c>
      <c r="R665" s="4">
        <f t="shared" si="135"/>
        <v>180</v>
      </c>
      <c r="S665" s="4">
        <f t="shared" si="136"/>
        <v>97</v>
      </c>
      <c r="T665" s="4">
        <f t="shared" si="137"/>
        <v>55350.020304568527</v>
      </c>
      <c r="U665" s="4">
        <f t="shared" si="138"/>
        <v>25843.824817518249</v>
      </c>
      <c r="V665" s="4">
        <f t="shared" si="139"/>
        <v>79673</v>
      </c>
      <c r="W665" s="4">
        <f t="shared" si="140"/>
        <v>20</v>
      </c>
      <c r="X665" s="4">
        <f t="shared" si="141"/>
        <v>71242</v>
      </c>
      <c r="Y665" t="e" cm="1" vm="2">
        <f t="array" aca="1" ref="Y665" ca="1">HLOOKUP(E665+E665:E1664,F665,0)</f>
        <v>#VALUE!</v>
      </c>
      <c r="Z665" s="4">
        <f t="shared" si="142"/>
        <v>71242</v>
      </c>
    </row>
    <row r="666" spans="1:26" x14ac:dyDescent="0.3">
      <c r="A666" s="4">
        <v>1</v>
      </c>
      <c r="B666" t="s">
        <v>679</v>
      </c>
      <c r="C666">
        <v>25</v>
      </c>
      <c r="D666" t="s">
        <v>15</v>
      </c>
      <c r="E666" t="s">
        <v>27</v>
      </c>
      <c r="F666">
        <v>67598</v>
      </c>
      <c r="G666" s="2">
        <v>43947</v>
      </c>
      <c r="H666">
        <v>34957</v>
      </c>
      <c r="I666" t="s">
        <v>28</v>
      </c>
      <c r="J666">
        <v>53</v>
      </c>
      <c r="K666" t="str">
        <f t="shared" si="130"/>
        <v>Above 50,000</v>
      </c>
      <c r="L666" s="4" t="str" cm="1">
        <f t="array" ref="L666">_xlfn.IFS(J666&gt;=50,"Excellent",AND(J666&gt;=40,J666&lt;=49),"good",AND(J666&gt;=30,J666&lt;=39),"Average",J666&lt;30,"Poor")</f>
        <v>Excellent</v>
      </c>
      <c r="M666" s="4" t="str">
        <f t="shared" si="131"/>
        <v>False</v>
      </c>
      <c r="N666" s="4" t="str">
        <f t="shared" si="132"/>
        <v>True</v>
      </c>
      <c r="O666" s="4" t="str">
        <f t="shared" si="133"/>
        <v>Not From Marketing Department</v>
      </c>
      <c r="P666" s="4">
        <f>SUMIF(E666:$E$1001,"Sales",$F:$F)</f>
        <v>3553879</v>
      </c>
      <c r="Q666" s="4">
        <f t="shared" si="134"/>
        <v>7532860</v>
      </c>
      <c r="R666" s="4">
        <f t="shared" si="135"/>
        <v>180</v>
      </c>
      <c r="S666" s="4">
        <f t="shared" si="136"/>
        <v>97</v>
      </c>
      <c r="T666" s="4">
        <f t="shared" si="137"/>
        <v>55350.020304568527</v>
      </c>
      <c r="U666" s="4">
        <f t="shared" si="138"/>
        <v>25843.824817518249</v>
      </c>
      <c r="V666" s="4">
        <f t="shared" si="139"/>
        <v>79673</v>
      </c>
      <c r="W666" s="4">
        <f t="shared" si="140"/>
        <v>20</v>
      </c>
      <c r="X666" s="4">
        <f t="shared" si="141"/>
        <v>67598</v>
      </c>
      <c r="Y666" t="e" cm="1" vm="2">
        <f t="array" aca="1" ref="Y666" ca="1">HLOOKUP(E666+E666:E1665,F666,0)</f>
        <v>#VALUE!</v>
      </c>
      <c r="Z666" s="4">
        <f t="shared" si="142"/>
        <v>67598</v>
      </c>
    </row>
    <row r="667" spans="1:26" x14ac:dyDescent="0.3">
      <c r="A667" s="4">
        <v>1</v>
      </c>
      <c r="B667" t="s">
        <v>680</v>
      </c>
      <c r="C667">
        <v>52</v>
      </c>
      <c r="D667" t="s">
        <v>15</v>
      </c>
      <c r="E667" t="s">
        <v>27</v>
      </c>
      <c r="F667">
        <v>45540</v>
      </c>
      <c r="G667" s="2">
        <v>43948</v>
      </c>
      <c r="H667">
        <v>20460</v>
      </c>
      <c r="I667" t="s">
        <v>18</v>
      </c>
      <c r="J667">
        <v>37</v>
      </c>
      <c r="K667" t="str">
        <f t="shared" si="130"/>
        <v>Below 50,000</v>
      </c>
      <c r="L667" s="4" t="str" cm="1">
        <f t="array" ref="L667">_xlfn.IFS(J667&gt;=50,"Excellent",AND(J667&gt;=40,J667&lt;=49),"good",AND(J667&gt;=30,J667&lt;=39),"Average",J667&lt;30,"Poor")</f>
        <v>Average</v>
      </c>
      <c r="M667" s="4" t="str">
        <f t="shared" si="131"/>
        <v>False</v>
      </c>
      <c r="N667" s="4" t="str">
        <f t="shared" si="132"/>
        <v>True</v>
      </c>
      <c r="O667" s="4" t="str">
        <f t="shared" si="133"/>
        <v>Not From Marketing Department</v>
      </c>
      <c r="P667" s="4">
        <f>SUMIF(E667:$E$1001,"Sales",$F:$F)</f>
        <v>3325152</v>
      </c>
      <c r="Q667" s="4">
        <f t="shared" si="134"/>
        <v>7532860</v>
      </c>
      <c r="R667" s="4">
        <f t="shared" si="135"/>
        <v>180</v>
      </c>
      <c r="S667" s="4">
        <f t="shared" si="136"/>
        <v>97</v>
      </c>
      <c r="T667" s="4">
        <f t="shared" si="137"/>
        <v>55350.020304568527</v>
      </c>
      <c r="U667" s="4">
        <f t="shared" si="138"/>
        <v>25843.824817518249</v>
      </c>
      <c r="V667" s="4">
        <f t="shared" si="139"/>
        <v>79673</v>
      </c>
      <c r="W667" s="4">
        <f t="shared" si="140"/>
        <v>20</v>
      </c>
      <c r="X667" s="4">
        <f t="shared" si="141"/>
        <v>45540</v>
      </c>
      <c r="Y667" t="e" cm="1" vm="2">
        <f t="array" aca="1" ref="Y667" ca="1">HLOOKUP(E667+E667:E1666,F667,0)</f>
        <v>#VALUE!</v>
      </c>
      <c r="Z667" s="4">
        <f t="shared" si="142"/>
        <v>45540</v>
      </c>
    </row>
    <row r="668" spans="1:26" x14ac:dyDescent="0.3">
      <c r="A668" s="4">
        <v>1</v>
      </c>
      <c r="B668" t="s">
        <v>681</v>
      </c>
      <c r="C668">
        <v>23</v>
      </c>
      <c r="D668" t="s">
        <v>11</v>
      </c>
      <c r="E668" t="s">
        <v>12</v>
      </c>
      <c r="F668">
        <v>72032</v>
      </c>
      <c r="G668" s="2">
        <v>43949</v>
      </c>
      <c r="H668">
        <v>29496</v>
      </c>
      <c r="I668" t="s">
        <v>28</v>
      </c>
      <c r="J668">
        <v>48</v>
      </c>
      <c r="K668" t="str">
        <f t="shared" si="130"/>
        <v>Above 50,000</v>
      </c>
      <c r="L668" s="4" t="str" cm="1">
        <f t="array" ref="L668">_xlfn.IFS(J668&gt;=50,"Excellent",AND(J668&gt;=40,J668&lt;=49),"good",AND(J668&gt;=30,J668&lt;=39),"Average",J668&lt;30,"Poor")</f>
        <v>good</v>
      </c>
      <c r="M668" s="4" t="str">
        <f t="shared" si="131"/>
        <v>False</v>
      </c>
      <c r="N668" s="4" t="str">
        <f t="shared" si="132"/>
        <v>True</v>
      </c>
      <c r="O668" s="4" t="str">
        <f t="shared" si="133"/>
        <v xml:space="preserve"> from Marketing Department</v>
      </c>
      <c r="P668" s="4">
        <f>SUMIF(E668:$E$1001,"Sales",$F:$F)</f>
        <v>3485950</v>
      </c>
      <c r="Q668" s="4">
        <f t="shared" si="134"/>
        <v>7532860</v>
      </c>
      <c r="R668" s="4">
        <f t="shared" si="135"/>
        <v>180</v>
      </c>
      <c r="S668" s="4">
        <f t="shared" si="136"/>
        <v>97</v>
      </c>
      <c r="T668" s="4">
        <f t="shared" si="137"/>
        <v>55350.020304568527</v>
      </c>
      <c r="U668" s="4">
        <f t="shared" si="138"/>
        <v>25843.824817518249</v>
      </c>
      <c r="V668" s="4">
        <f t="shared" si="139"/>
        <v>79673</v>
      </c>
      <c r="W668" s="4">
        <f t="shared" si="140"/>
        <v>20</v>
      </c>
      <c r="X668" s="4">
        <f t="shared" si="141"/>
        <v>72032</v>
      </c>
      <c r="Y668" t="e" cm="1" vm="2">
        <f t="array" aca="1" ref="Y668" ca="1">HLOOKUP(E668+E668:E1667,F668,0)</f>
        <v>#VALUE!</v>
      </c>
      <c r="Z668" s="4">
        <f t="shared" si="142"/>
        <v>72032</v>
      </c>
    </row>
    <row r="669" spans="1:26" x14ac:dyDescent="0.3">
      <c r="A669" s="4">
        <v>1</v>
      </c>
      <c r="B669" t="s">
        <v>682</v>
      </c>
      <c r="C669">
        <v>47</v>
      </c>
      <c r="D669" t="s">
        <v>15</v>
      </c>
      <c r="E669" t="s">
        <v>22</v>
      </c>
      <c r="F669">
        <v>54239</v>
      </c>
      <c r="G669" s="2">
        <v>43950</v>
      </c>
      <c r="H669">
        <v>18041</v>
      </c>
      <c r="I669" t="s">
        <v>28</v>
      </c>
      <c r="J669">
        <v>41</v>
      </c>
      <c r="K669" t="str">
        <f t="shared" si="130"/>
        <v>Above 50,000</v>
      </c>
      <c r="L669" s="4" t="str" cm="1">
        <f t="array" ref="L669">_xlfn.IFS(J669&gt;=50,"Excellent",AND(J669&gt;=40,J669&lt;=49),"good",AND(J669&gt;=30,J669&lt;=39),"Average",J669&lt;30,"Poor")</f>
        <v>good</v>
      </c>
      <c r="M669" s="4" t="str">
        <f t="shared" si="131"/>
        <v>False</v>
      </c>
      <c r="N669" s="4" t="str">
        <f t="shared" si="132"/>
        <v>False</v>
      </c>
      <c r="O669" s="4" t="str">
        <f t="shared" si="133"/>
        <v>Not From Marketing Department</v>
      </c>
      <c r="P669" s="4">
        <f>SUMIF(E669:$E$1001,"Sales",$F:$F)</f>
        <v>3411014</v>
      </c>
      <c r="Q669" s="4">
        <f t="shared" si="134"/>
        <v>7532860</v>
      </c>
      <c r="R669" s="4">
        <f t="shared" si="135"/>
        <v>180</v>
      </c>
      <c r="S669" s="4">
        <f t="shared" si="136"/>
        <v>97</v>
      </c>
      <c r="T669" s="4">
        <f t="shared" si="137"/>
        <v>55350.020304568527</v>
      </c>
      <c r="U669" s="4">
        <f t="shared" si="138"/>
        <v>25843.824817518249</v>
      </c>
      <c r="V669" s="4">
        <f t="shared" si="139"/>
        <v>79673</v>
      </c>
      <c r="W669" s="4">
        <f t="shared" si="140"/>
        <v>20</v>
      </c>
      <c r="X669" s="4">
        <f t="shared" si="141"/>
        <v>54239</v>
      </c>
      <c r="Y669" t="e" cm="1" vm="2">
        <f t="array" aca="1" ref="Y669" ca="1">HLOOKUP(E669+E669:E1668,F669,0)</f>
        <v>#VALUE!</v>
      </c>
      <c r="Z669" s="4">
        <f t="shared" si="142"/>
        <v>54239</v>
      </c>
    </row>
    <row r="670" spans="1:26" x14ac:dyDescent="0.3">
      <c r="A670" s="4">
        <v>1</v>
      </c>
      <c r="B670" t="s">
        <v>683</v>
      </c>
      <c r="C670">
        <v>37</v>
      </c>
      <c r="D670" t="s">
        <v>15</v>
      </c>
      <c r="E670" t="s">
        <v>27</v>
      </c>
      <c r="F670">
        <v>42952</v>
      </c>
      <c r="G670" s="2">
        <v>43951</v>
      </c>
      <c r="H670">
        <v>30985</v>
      </c>
      <c r="I670" t="s">
        <v>13</v>
      </c>
      <c r="J670">
        <v>60</v>
      </c>
      <c r="K670" t="str">
        <f t="shared" si="130"/>
        <v>Below 50,000</v>
      </c>
      <c r="L670" s="4" t="str" cm="1">
        <f t="array" ref="L670">_xlfn.IFS(J670&gt;=50,"Excellent",AND(J670&gt;=40,J670&lt;=49),"good",AND(J670&gt;=30,J670&lt;=39),"Average",J670&lt;30,"Poor")</f>
        <v>Excellent</v>
      </c>
      <c r="M670" s="4" t="str">
        <f t="shared" si="131"/>
        <v>True</v>
      </c>
      <c r="N670" s="4" t="str">
        <f t="shared" si="132"/>
        <v>True</v>
      </c>
      <c r="O670" s="4" t="str">
        <f t="shared" si="133"/>
        <v>Not From Marketing Department</v>
      </c>
      <c r="P670" s="4">
        <f>SUMIF(E670:$E$1001,"Sales",$F:$F)</f>
        <v>3467936</v>
      </c>
      <c r="Q670" s="4">
        <f t="shared" si="134"/>
        <v>7532860</v>
      </c>
      <c r="R670" s="4">
        <f t="shared" si="135"/>
        <v>180</v>
      </c>
      <c r="S670" s="4">
        <f t="shared" si="136"/>
        <v>97</v>
      </c>
      <c r="T670" s="4">
        <f t="shared" si="137"/>
        <v>55350.020304568527</v>
      </c>
      <c r="U670" s="4">
        <f t="shared" si="138"/>
        <v>25843.824817518249</v>
      </c>
      <c r="V670" s="4">
        <f t="shared" si="139"/>
        <v>79673</v>
      </c>
      <c r="W670" s="4">
        <f t="shared" si="140"/>
        <v>20</v>
      </c>
      <c r="X670" s="4">
        <f t="shared" si="141"/>
        <v>42952</v>
      </c>
      <c r="Y670" t="e" cm="1" vm="2">
        <f t="array" aca="1" ref="Y670" ca="1">HLOOKUP(E670+E670:E1669,F670,0)</f>
        <v>#VALUE!</v>
      </c>
      <c r="Z670" s="4">
        <f t="shared" si="142"/>
        <v>42952</v>
      </c>
    </row>
    <row r="671" spans="1:26" x14ac:dyDescent="0.3">
      <c r="A671" s="4">
        <v>1</v>
      </c>
      <c r="B671" t="s">
        <v>684</v>
      </c>
      <c r="C671">
        <v>23</v>
      </c>
      <c r="D671" t="s">
        <v>11</v>
      </c>
      <c r="E671" t="s">
        <v>16</v>
      </c>
      <c r="F671">
        <v>63615</v>
      </c>
      <c r="G671" s="2">
        <v>43952</v>
      </c>
      <c r="H671">
        <v>36072</v>
      </c>
      <c r="I671" t="s">
        <v>28</v>
      </c>
      <c r="J671">
        <v>29</v>
      </c>
      <c r="K671" t="str">
        <f t="shared" si="130"/>
        <v>Above 50,000</v>
      </c>
      <c r="L671" s="4" t="str" cm="1">
        <f t="array" ref="L671">_xlfn.IFS(J671&gt;=50,"Excellent",AND(J671&gt;=40,J671&lt;=49),"good",AND(J671&gt;=30,J671&lt;=39),"Average",J671&lt;30,"Poor")</f>
        <v>Poor</v>
      </c>
      <c r="M671" s="4" t="str">
        <f t="shared" si="131"/>
        <v>False</v>
      </c>
      <c r="N671" s="4" t="str">
        <f t="shared" si="132"/>
        <v>True</v>
      </c>
      <c r="O671" s="4" t="str">
        <f t="shared" si="133"/>
        <v>Not From Marketing Department</v>
      </c>
      <c r="P671" s="4">
        <f>SUMIF(E671:$E$1001,"Sales",$F:$F)</f>
        <v>3444218</v>
      </c>
      <c r="Q671" s="4">
        <f t="shared" si="134"/>
        <v>7532860</v>
      </c>
      <c r="R671" s="4">
        <f t="shared" si="135"/>
        <v>180</v>
      </c>
      <c r="S671" s="4">
        <f t="shared" si="136"/>
        <v>97</v>
      </c>
      <c r="T671" s="4">
        <f t="shared" si="137"/>
        <v>55350.020304568527</v>
      </c>
      <c r="U671" s="4">
        <f t="shared" si="138"/>
        <v>25843.824817518249</v>
      </c>
      <c r="V671" s="4">
        <f t="shared" si="139"/>
        <v>79673</v>
      </c>
      <c r="W671" s="4">
        <f t="shared" si="140"/>
        <v>20</v>
      </c>
      <c r="X671" s="4">
        <f t="shared" si="141"/>
        <v>63615</v>
      </c>
      <c r="Y671" t="e" cm="1" vm="2">
        <f t="array" aca="1" ref="Y671" ca="1">HLOOKUP(E671+E671:E1670,F671,0)</f>
        <v>#VALUE!</v>
      </c>
      <c r="Z671" s="4">
        <f t="shared" si="142"/>
        <v>63615</v>
      </c>
    </row>
    <row r="672" spans="1:26" x14ac:dyDescent="0.3">
      <c r="A672" s="4">
        <v>1</v>
      </c>
      <c r="B672" t="s">
        <v>685</v>
      </c>
      <c r="C672">
        <v>34</v>
      </c>
      <c r="D672" t="s">
        <v>15</v>
      </c>
      <c r="E672" t="s">
        <v>12</v>
      </c>
      <c r="F672">
        <v>67050</v>
      </c>
      <c r="G672" s="2">
        <v>43953</v>
      </c>
      <c r="H672">
        <v>10917</v>
      </c>
      <c r="I672" t="s">
        <v>13</v>
      </c>
      <c r="J672">
        <v>44</v>
      </c>
      <c r="K672" t="str">
        <f t="shared" si="130"/>
        <v>Above 50,000</v>
      </c>
      <c r="L672" s="4" t="str" cm="1">
        <f t="array" ref="L672">_xlfn.IFS(J672&gt;=50,"Excellent",AND(J672&gt;=40,J672&lt;=49),"good",AND(J672&gt;=30,J672&lt;=39),"Average",J672&lt;30,"Poor")</f>
        <v>good</v>
      </c>
      <c r="M672" s="4" t="str">
        <f t="shared" si="131"/>
        <v>False</v>
      </c>
      <c r="N672" s="4" t="str">
        <f t="shared" si="132"/>
        <v>True</v>
      </c>
      <c r="O672" s="4" t="str">
        <f t="shared" si="133"/>
        <v xml:space="preserve"> from Marketing Department</v>
      </c>
      <c r="P672" s="4">
        <f>SUMIF(E672:$E$1001,"Sales",$F:$F)</f>
        <v>3392580</v>
      </c>
      <c r="Q672" s="4">
        <f t="shared" si="134"/>
        <v>7532860</v>
      </c>
      <c r="R672" s="4">
        <f t="shared" si="135"/>
        <v>180</v>
      </c>
      <c r="S672" s="4">
        <f t="shared" si="136"/>
        <v>97</v>
      </c>
      <c r="T672" s="4">
        <f t="shared" si="137"/>
        <v>55350.020304568527</v>
      </c>
      <c r="U672" s="4">
        <f t="shared" si="138"/>
        <v>25843.824817518249</v>
      </c>
      <c r="V672" s="4">
        <f t="shared" si="139"/>
        <v>79673</v>
      </c>
      <c r="W672" s="4">
        <f t="shared" si="140"/>
        <v>20</v>
      </c>
      <c r="X672" s="4">
        <f t="shared" si="141"/>
        <v>67050</v>
      </c>
      <c r="Y672" t="e" cm="1" vm="2">
        <f t="array" aca="1" ref="Y672" ca="1">HLOOKUP(E672+E672:E1671,F672,0)</f>
        <v>#VALUE!</v>
      </c>
      <c r="Z672" s="4">
        <f t="shared" si="142"/>
        <v>67050</v>
      </c>
    </row>
    <row r="673" spans="1:26" x14ac:dyDescent="0.3">
      <c r="A673" s="4">
        <v>1</v>
      </c>
      <c r="B673" t="s">
        <v>686</v>
      </c>
      <c r="C673">
        <v>42</v>
      </c>
      <c r="D673" t="s">
        <v>15</v>
      </c>
      <c r="E673" t="s">
        <v>22</v>
      </c>
      <c r="F673">
        <v>32922</v>
      </c>
      <c r="G673" s="2">
        <v>43954</v>
      </c>
      <c r="H673">
        <v>31645</v>
      </c>
      <c r="I673" t="s">
        <v>18</v>
      </c>
      <c r="J673">
        <v>56</v>
      </c>
      <c r="K673" t="str">
        <f t="shared" si="130"/>
        <v>Below 50,000</v>
      </c>
      <c r="L673" s="4" t="str" cm="1">
        <f t="array" ref="L673">_xlfn.IFS(J673&gt;=50,"Excellent",AND(J673&gt;=40,J673&lt;=49),"good",AND(J673&gt;=30,J673&lt;=39),"Average",J673&lt;30,"Poor")</f>
        <v>Excellent</v>
      </c>
      <c r="M673" s="4" t="str">
        <f t="shared" si="131"/>
        <v>False</v>
      </c>
      <c r="N673" s="4" t="str">
        <f t="shared" si="132"/>
        <v>False</v>
      </c>
      <c r="O673" s="4" t="str">
        <f t="shared" si="133"/>
        <v>Not From Marketing Department</v>
      </c>
      <c r="P673" s="4">
        <f>SUMIF(E673:$E$1001,"Sales",$F:$F)</f>
        <v>3534381</v>
      </c>
      <c r="Q673" s="4">
        <f t="shared" si="134"/>
        <v>7532860</v>
      </c>
      <c r="R673" s="4">
        <f t="shared" si="135"/>
        <v>180</v>
      </c>
      <c r="S673" s="4">
        <f t="shared" si="136"/>
        <v>97</v>
      </c>
      <c r="T673" s="4">
        <f t="shared" si="137"/>
        <v>55350.020304568527</v>
      </c>
      <c r="U673" s="4">
        <f t="shared" si="138"/>
        <v>25843.824817518249</v>
      </c>
      <c r="V673" s="4">
        <f t="shared" si="139"/>
        <v>79673</v>
      </c>
      <c r="W673" s="4">
        <f t="shared" si="140"/>
        <v>20</v>
      </c>
      <c r="X673" s="4">
        <f t="shared" si="141"/>
        <v>32922</v>
      </c>
      <c r="Y673" t="e" cm="1" vm="2">
        <f t="array" aca="1" ref="Y673" ca="1">HLOOKUP(E673+E673:E1672,F673,0)</f>
        <v>#VALUE!</v>
      </c>
      <c r="Z673" s="4">
        <f t="shared" si="142"/>
        <v>32922</v>
      </c>
    </row>
    <row r="674" spans="1:26" x14ac:dyDescent="0.3">
      <c r="A674" s="4">
        <v>1</v>
      </c>
      <c r="B674" t="s">
        <v>687</v>
      </c>
      <c r="C674">
        <v>55</v>
      </c>
      <c r="D674" t="s">
        <v>11</v>
      </c>
      <c r="E674" t="s">
        <v>7</v>
      </c>
      <c r="F674">
        <v>48670</v>
      </c>
      <c r="G674" s="2">
        <v>43955</v>
      </c>
      <c r="H674">
        <v>35798</v>
      </c>
      <c r="I674" t="s">
        <v>18</v>
      </c>
      <c r="J674">
        <v>30</v>
      </c>
      <c r="K674" t="str">
        <f t="shared" si="130"/>
        <v>Below 50,000</v>
      </c>
      <c r="L674" s="4" t="str" cm="1">
        <f t="array" ref="L674">_xlfn.IFS(J674&gt;=50,"Excellent",AND(J674&gt;=40,J674&lt;=49),"good",AND(J674&gt;=30,J674&lt;=39),"Average",J674&lt;30,"Poor")</f>
        <v>Average</v>
      </c>
      <c r="M674" s="4" t="str">
        <f t="shared" si="131"/>
        <v>False</v>
      </c>
      <c r="N674" s="4" t="str">
        <f t="shared" si="132"/>
        <v>False</v>
      </c>
      <c r="O674" s="4" t="str">
        <f t="shared" si="133"/>
        <v>Not From Marketing Department</v>
      </c>
      <c r="P674" s="4">
        <f>SUMIF(E674:$E$1001,"Sales",$F:$F)</f>
        <v>3250713</v>
      </c>
      <c r="Q674" s="4">
        <f t="shared" si="134"/>
        <v>7532860</v>
      </c>
      <c r="R674" s="4">
        <f t="shared" si="135"/>
        <v>180</v>
      </c>
      <c r="S674" s="4">
        <f t="shared" si="136"/>
        <v>97</v>
      </c>
      <c r="T674" s="4">
        <f t="shared" si="137"/>
        <v>55350.020304568527</v>
      </c>
      <c r="U674" s="4">
        <f t="shared" si="138"/>
        <v>25843.824817518249</v>
      </c>
      <c r="V674" s="4">
        <f t="shared" si="139"/>
        <v>79673</v>
      </c>
      <c r="W674" s="4">
        <f t="shared" si="140"/>
        <v>20</v>
      </c>
      <c r="X674" s="4">
        <f t="shared" si="141"/>
        <v>48670</v>
      </c>
      <c r="Y674" t="e" cm="1" vm="2">
        <f t="array" aca="1" ref="Y674" ca="1">HLOOKUP(E674+E674:E1673,F674,0)</f>
        <v>#VALUE!</v>
      </c>
      <c r="Z674" s="4">
        <f t="shared" si="142"/>
        <v>48670</v>
      </c>
    </row>
    <row r="675" spans="1:26" x14ac:dyDescent="0.3">
      <c r="A675" s="4">
        <v>1</v>
      </c>
      <c r="B675" t="s">
        <v>688</v>
      </c>
      <c r="C675">
        <v>49</v>
      </c>
      <c r="D675" t="s">
        <v>15</v>
      </c>
      <c r="E675" t="s">
        <v>12</v>
      </c>
      <c r="F675">
        <v>30893</v>
      </c>
      <c r="G675" s="2">
        <v>43956</v>
      </c>
      <c r="H675">
        <v>35265</v>
      </c>
      <c r="I675" t="s">
        <v>20</v>
      </c>
      <c r="J675">
        <v>26</v>
      </c>
      <c r="K675" t="str">
        <f t="shared" si="130"/>
        <v>Below 50,000</v>
      </c>
      <c r="L675" s="4" t="str" cm="1">
        <f t="array" ref="L675">_xlfn.IFS(J675&gt;=50,"Excellent",AND(J675&gt;=40,J675&lt;=49),"good",AND(J675&gt;=30,J675&lt;=39),"Average",J675&lt;30,"Poor")</f>
        <v>Poor</v>
      </c>
      <c r="M675" s="4" t="str">
        <f t="shared" si="131"/>
        <v>False</v>
      </c>
      <c r="N675" s="4" t="str">
        <f t="shared" si="132"/>
        <v>False</v>
      </c>
      <c r="O675" s="4" t="str">
        <f t="shared" si="133"/>
        <v xml:space="preserve"> from Marketing Department</v>
      </c>
      <c r="P675" s="4">
        <f>SUMIF(E675:$E$1001,"Sales",$F:$F)</f>
        <v>3326093</v>
      </c>
      <c r="Q675" s="4">
        <f t="shared" si="134"/>
        <v>7532860</v>
      </c>
      <c r="R675" s="4">
        <f t="shared" si="135"/>
        <v>180</v>
      </c>
      <c r="S675" s="4">
        <f t="shared" si="136"/>
        <v>97</v>
      </c>
      <c r="T675" s="4">
        <f t="shared" si="137"/>
        <v>55350.020304568527</v>
      </c>
      <c r="U675" s="4">
        <f t="shared" si="138"/>
        <v>25843.824817518249</v>
      </c>
      <c r="V675" s="4">
        <f t="shared" si="139"/>
        <v>79673</v>
      </c>
      <c r="W675" s="4">
        <f t="shared" si="140"/>
        <v>20</v>
      </c>
      <c r="X675" s="4">
        <f t="shared" si="141"/>
        <v>30893</v>
      </c>
      <c r="Y675" t="e" cm="1" vm="2">
        <f t="array" aca="1" ref="Y675" ca="1">HLOOKUP(E675+E675:E1674,F675,0)</f>
        <v>#VALUE!</v>
      </c>
      <c r="Z675" s="4">
        <f t="shared" si="142"/>
        <v>30893</v>
      </c>
    </row>
    <row r="676" spans="1:26" x14ac:dyDescent="0.3">
      <c r="A676" s="4">
        <v>1</v>
      </c>
      <c r="B676" t="s">
        <v>689</v>
      </c>
      <c r="C676">
        <v>57</v>
      </c>
      <c r="D676" t="s">
        <v>15</v>
      </c>
      <c r="E676" t="s">
        <v>12</v>
      </c>
      <c r="F676">
        <v>53316</v>
      </c>
      <c r="G676" s="2">
        <v>43957</v>
      </c>
      <c r="H676">
        <v>26853</v>
      </c>
      <c r="I676" t="s">
        <v>28</v>
      </c>
      <c r="J676">
        <v>47</v>
      </c>
      <c r="K676" t="str">
        <f t="shared" si="130"/>
        <v>Above 50,000</v>
      </c>
      <c r="L676" s="4" t="str" cm="1">
        <f t="array" ref="L676">_xlfn.IFS(J676&gt;=50,"Excellent",AND(J676&gt;=40,J676&lt;=49),"good",AND(J676&gt;=30,J676&lt;=39),"Average",J676&lt;30,"Poor")</f>
        <v>good</v>
      </c>
      <c r="M676" s="4" t="str">
        <f t="shared" si="131"/>
        <v>False</v>
      </c>
      <c r="N676" s="4" t="str">
        <f t="shared" si="132"/>
        <v>False</v>
      </c>
      <c r="O676" s="4" t="str">
        <f t="shared" si="133"/>
        <v xml:space="preserve"> from Marketing Department</v>
      </c>
      <c r="P676" s="4">
        <f>SUMIF(E676:$E$1001,"Sales",$F:$F)</f>
        <v>3355115</v>
      </c>
      <c r="Q676" s="4">
        <f t="shared" si="134"/>
        <v>7532860</v>
      </c>
      <c r="R676" s="4">
        <f t="shared" si="135"/>
        <v>180</v>
      </c>
      <c r="S676" s="4">
        <f t="shared" si="136"/>
        <v>97</v>
      </c>
      <c r="T676" s="4">
        <f t="shared" si="137"/>
        <v>55350.020304568527</v>
      </c>
      <c r="U676" s="4">
        <f t="shared" si="138"/>
        <v>25843.824817518249</v>
      </c>
      <c r="V676" s="4">
        <f t="shared" si="139"/>
        <v>79673</v>
      </c>
      <c r="W676" s="4">
        <f t="shared" si="140"/>
        <v>20</v>
      </c>
      <c r="X676" s="4">
        <f t="shared" si="141"/>
        <v>53316</v>
      </c>
      <c r="Y676" t="e" cm="1" vm="2">
        <f t="array" aca="1" ref="Y676" ca="1">HLOOKUP(E676+E676:E1675,F676,0)</f>
        <v>#VALUE!</v>
      </c>
      <c r="Z676" s="4">
        <f t="shared" si="142"/>
        <v>53316</v>
      </c>
    </row>
    <row r="677" spans="1:26" x14ac:dyDescent="0.3">
      <c r="A677" s="4">
        <v>1</v>
      </c>
      <c r="B677" t="s">
        <v>690</v>
      </c>
      <c r="C677">
        <v>58</v>
      </c>
      <c r="D677" t="s">
        <v>11</v>
      </c>
      <c r="E677" t="s">
        <v>7</v>
      </c>
      <c r="F677">
        <v>47974</v>
      </c>
      <c r="G677" s="2">
        <v>43958</v>
      </c>
      <c r="H677">
        <v>36743</v>
      </c>
      <c r="I677" t="s">
        <v>18</v>
      </c>
      <c r="J677">
        <v>54</v>
      </c>
      <c r="K677" t="str">
        <f t="shared" si="130"/>
        <v>Below 50,000</v>
      </c>
      <c r="L677" s="4" t="str" cm="1">
        <f t="array" ref="L677">_xlfn.IFS(J677&gt;=50,"Excellent",AND(J677&gt;=40,J677&lt;=49),"good",AND(J677&gt;=30,J677&lt;=39),"Average",J677&lt;30,"Poor")</f>
        <v>Excellent</v>
      </c>
      <c r="M677" s="4" t="str">
        <f t="shared" si="131"/>
        <v>False</v>
      </c>
      <c r="N677" s="4" t="str">
        <f t="shared" si="132"/>
        <v>False</v>
      </c>
      <c r="O677" s="4" t="str">
        <f t="shared" si="133"/>
        <v>Not From Marketing Department</v>
      </c>
      <c r="P677" s="4">
        <f>SUMIF(E677:$E$1001,"Sales",$F:$F)</f>
        <v>3350089</v>
      </c>
      <c r="Q677" s="4">
        <f t="shared" si="134"/>
        <v>7532860</v>
      </c>
      <c r="R677" s="4">
        <f t="shared" si="135"/>
        <v>180</v>
      </c>
      <c r="S677" s="4">
        <f t="shared" si="136"/>
        <v>97</v>
      </c>
      <c r="T677" s="4">
        <f t="shared" si="137"/>
        <v>55350.020304568527</v>
      </c>
      <c r="U677" s="4">
        <f t="shared" si="138"/>
        <v>25843.824817518249</v>
      </c>
      <c r="V677" s="4">
        <f t="shared" si="139"/>
        <v>79673</v>
      </c>
      <c r="W677" s="4">
        <f t="shared" si="140"/>
        <v>20</v>
      </c>
      <c r="X677" s="4">
        <f t="shared" si="141"/>
        <v>47974</v>
      </c>
      <c r="Y677" t="e" cm="1" vm="2">
        <f t="array" aca="1" ref="Y677" ca="1">HLOOKUP(E677+E677:E1676,F677,0)</f>
        <v>#VALUE!</v>
      </c>
      <c r="Z677" s="4">
        <f t="shared" si="142"/>
        <v>47974</v>
      </c>
    </row>
    <row r="678" spans="1:26" x14ac:dyDescent="0.3">
      <c r="A678" s="4">
        <v>1</v>
      </c>
      <c r="B678" t="s">
        <v>691</v>
      </c>
      <c r="C678">
        <v>53</v>
      </c>
      <c r="D678" t="s">
        <v>11</v>
      </c>
      <c r="E678" t="s">
        <v>7</v>
      </c>
      <c r="F678">
        <v>50940</v>
      </c>
      <c r="G678" s="2">
        <v>43959</v>
      </c>
      <c r="H678">
        <v>34434</v>
      </c>
      <c r="I678" t="s">
        <v>28</v>
      </c>
      <c r="J678">
        <v>43</v>
      </c>
      <c r="K678" t="str">
        <f t="shared" si="130"/>
        <v>Above 50,000</v>
      </c>
      <c r="L678" s="4" t="str" cm="1">
        <f t="array" ref="L678">_xlfn.IFS(J678&gt;=50,"Excellent",AND(J678&gt;=40,J678&lt;=49),"good",AND(J678&gt;=30,J678&lt;=39),"Average",J678&lt;30,"Poor")</f>
        <v>good</v>
      </c>
      <c r="M678" s="4" t="str">
        <f t="shared" si="131"/>
        <v>False</v>
      </c>
      <c r="N678" s="4" t="str">
        <f t="shared" si="132"/>
        <v>False</v>
      </c>
      <c r="O678" s="4" t="str">
        <f t="shared" si="133"/>
        <v>Not From Marketing Department</v>
      </c>
      <c r="P678" s="4">
        <f>SUMIF(E678:$E$1001,"Sales",$F:$F)</f>
        <v>3185762</v>
      </c>
      <c r="Q678" s="4">
        <f t="shared" si="134"/>
        <v>7532860</v>
      </c>
      <c r="R678" s="4">
        <f t="shared" si="135"/>
        <v>180</v>
      </c>
      <c r="S678" s="4">
        <f t="shared" si="136"/>
        <v>97</v>
      </c>
      <c r="T678" s="4">
        <f t="shared" si="137"/>
        <v>55350.020304568527</v>
      </c>
      <c r="U678" s="4">
        <f t="shared" si="138"/>
        <v>25843.824817518249</v>
      </c>
      <c r="V678" s="4">
        <f t="shared" si="139"/>
        <v>79673</v>
      </c>
      <c r="W678" s="4">
        <f t="shared" si="140"/>
        <v>20</v>
      </c>
      <c r="X678" s="4">
        <f t="shared" si="141"/>
        <v>50940</v>
      </c>
      <c r="Y678" t="e" cm="1" vm="2">
        <f t="array" aca="1" ref="Y678" ca="1">HLOOKUP(E678+E678:E1677,F678,0)</f>
        <v>#VALUE!</v>
      </c>
      <c r="Z678" s="4">
        <f t="shared" si="142"/>
        <v>50940</v>
      </c>
    </row>
    <row r="679" spans="1:26" x14ac:dyDescent="0.3">
      <c r="A679" s="4">
        <v>1</v>
      </c>
      <c r="B679" t="s">
        <v>692</v>
      </c>
      <c r="C679">
        <v>39</v>
      </c>
      <c r="D679" t="s">
        <v>11</v>
      </c>
      <c r="E679" t="s">
        <v>27</v>
      </c>
      <c r="F679">
        <v>45667</v>
      </c>
      <c r="G679" s="2">
        <v>43960</v>
      </c>
      <c r="H679">
        <v>21796</v>
      </c>
      <c r="I679" t="s">
        <v>28</v>
      </c>
      <c r="J679">
        <v>45</v>
      </c>
      <c r="K679" t="str">
        <f t="shared" si="130"/>
        <v>Below 50,000</v>
      </c>
      <c r="L679" s="4" t="str" cm="1">
        <f t="array" ref="L679">_xlfn.IFS(J679&gt;=50,"Excellent",AND(J679&gt;=40,J679&lt;=49),"good",AND(J679&gt;=30,J679&lt;=39),"Average",J679&lt;30,"Poor")</f>
        <v>good</v>
      </c>
      <c r="M679" s="4" t="str">
        <f t="shared" si="131"/>
        <v>False</v>
      </c>
      <c r="N679" s="4" t="str">
        <f t="shared" si="132"/>
        <v>True</v>
      </c>
      <c r="O679" s="4" t="str">
        <f t="shared" si="133"/>
        <v>Not From Marketing Department</v>
      </c>
      <c r="P679" s="4">
        <f>SUMIF(E679:$E$1001,"Sales",$F:$F)</f>
        <v>3303462</v>
      </c>
      <c r="Q679" s="4">
        <f t="shared" si="134"/>
        <v>7532860</v>
      </c>
      <c r="R679" s="4">
        <f t="shared" si="135"/>
        <v>180</v>
      </c>
      <c r="S679" s="4">
        <f t="shared" si="136"/>
        <v>97</v>
      </c>
      <c r="T679" s="4">
        <f t="shared" si="137"/>
        <v>55350.020304568527</v>
      </c>
      <c r="U679" s="4">
        <f t="shared" si="138"/>
        <v>25843.824817518249</v>
      </c>
      <c r="V679" s="4">
        <f t="shared" si="139"/>
        <v>79673</v>
      </c>
      <c r="W679" s="4">
        <f t="shared" si="140"/>
        <v>20</v>
      </c>
      <c r="X679" s="4">
        <f t="shared" si="141"/>
        <v>45667</v>
      </c>
      <c r="Y679" t="e" cm="1" vm="2">
        <f t="array" aca="1" ref="Y679" ca="1">HLOOKUP(E679+E679:E1678,F679,0)</f>
        <v>#VALUE!</v>
      </c>
      <c r="Z679" s="4">
        <f t="shared" si="142"/>
        <v>45667</v>
      </c>
    </row>
    <row r="680" spans="1:26" x14ac:dyDescent="0.3">
      <c r="A680" s="4">
        <v>1</v>
      </c>
      <c r="B680" t="s">
        <v>693</v>
      </c>
      <c r="C680">
        <v>56</v>
      </c>
      <c r="D680" t="s">
        <v>11</v>
      </c>
      <c r="E680" t="s">
        <v>22</v>
      </c>
      <c r="F680">
        <v>64778</v>
      </c>
      <c r="G680" s="2">
        <v>43961</v>
      </c>
      <c r="H680">
        <v>29360</v>
      </c>
      <c r="I680" t="s">
        <v>13</v>
      </c>
      <c r="J680">
        <v>38</v>
      </c>
      <c r="K680" t="str">
        <f t="shared" si="130"/>
        <v>Above 50,000</v>
      </c>
      <c r="L680" s="4" t="str" cm="1">
        <f t="array" ref="L680">_xlfn.IFS(J680&gt;=50,"Excellent",AND(J680&gt;=40,J680&lt;=49),"good",AND(J680&gt;=30,J680&lt;=39),"Average",J680&lt;30,"Poor")</f>
        <v>Average</v>
      </c>
      <c r="M680" s="4" t="str">
        <f t="shared" si="131"/>
        <v>True</v>
      </c>
      <c r="N680" s="4" t="str">
        <f t="shared" si="132"/>
        <v>True</v>
      </c>
      <c r="O680" s="4" t="str">
        <f t="shared" si="133"/>
        <v>Not From Marketing Department</v>
      </c>
      <c r="P680" s="4">
        <f>SUMIF(E680:$E$1001,"Sales",$F:$F)</f>
        <v>3248396</v>
      </c>
      <c r="Q680" s="4">
        <f t="shared" si="134"/>
        <v>7532860</v>
      </c>
      <c r="R680" s="4">
        <f t="shared" si="135"/>
        <v>180</v>
      </c>
      <c r="S680" s="4">
        <f t="shared" si="136"/>
        <v>97</v>
      </c>
      <c r="T680" s="4">
        <f t="shared" si="137"/>
        <v>55350.020304568527</v>
      </c>
      <c r="U680" s="4">
        <f t="shared" si="138"/>
        <v>25843.824817518249</v>
      </c>
      <c r="V680" s="4">
        <f t="shared" si="139"/>
        <v>79673</v>
      </c>
      <c r="W680" s="4">
        <f t="shared" si="140"/>
        <v>20</v>
      </c>
      <c r="X680" s="4">
        <f t="shared" si="141"/>
        <v>64778</v>
      </c>
      <c r="Y680" t="e" cm="1" vm="2">
        <f t="array" aca="1" ref="Y680" ca="1">HLOOKUP(E680+E680:E1679,F680,0)</f>
        <v>#VALUE!</v>
      </c>
      <c r="Z680" s="4">
        <f t="shared" si="142"/>
        <v>64778</v>
      </c>
    </row>
    <row r="681" spans="1:26" x14ac:dyDescent="0.3">
      <c r="A681" s="4">
        <v>1</v>
      </c>
      <c r="B681" t="s">
        <v>694</v>
      </c>
      <c r="C681">
        <v>40</v>
      </c>
      <c r="D681" t="s">
        <v>11</v>
      </c>
      <c r="E681" t="s">
        <v>16</v>
      </c>
      <c r="F681">
        <v>71520</v>
      </c>
      <c r="G681" s="2">
        <v>43962</v>
      </c>
      <c r="H681">
        <v>29543</v>
      </c>
      <c r="I681" t="s">
        <v>20</v>
      </c>
      <c r="J681">
        <v>45</v>
      </c>
      <c r="K681" t="str">
        <f t="shared" si="130"/>
        <v>Above 50,000</v>
      </c>
      <c r="L681" s="4" t="str" cm="1">
        <f t="array" ref="L681">_xlfn.IFS(J681&gt;=50,"Excellent",AND(J681&gt;=40,J681&lt;=49),"good",AND(J681&gt;=30,J681&lt;=39),"Average",J681&lt;30,"Poor")</f>
        <v>good</v>
      </c>
      <c r="M681" s="4" t="str">
        <f t="shared" si="131"/>
        <v>False</v>
      </c>
      <c r="N681" s="4" t="str">
        <f t="shared" si="132"/>
        <v>True</v>
      </c>
      <c r="O681" s="4" t="str">
        <f t="shared" si="133"/>
        <v>Not From Marketing Department</v>
      </c>
      <c r="P681" s="4">
        <f>SUMIF(E681:$E$1001,"Sales",$F:$F)</f>
        <v>3155535</v>
      </c>
      <c r="Q681" s="4">
        <f t="shared" si="134"/>
        <v>7532860</v>
      </c>
      <c r="R681" s="4">
        <f t="shared" si="135"/>
        <v>180</v>
      </c>
      <c r="S681" s="4">
        <f t="shared" si="136"/>
        <v>97</v>
      </c>
      <c r="T681" s="4">
        <f t="shared" si="137"/>
        <v>55350.020304568527</v>
      </c>
      <c r="U681" s="4">
        <f t="shared" si="138"/>
        <v>25843.824817518249</v>
      </c>
      <c r="V681" s="4">
        <f t="shared" si="139"/>
        <v>79673</v>
      </c>
      <c r="W681" s="4">
        <f t="shared" si="140"/>
        <v>20</v>
      </c>
      <c r="X681" s="4">
        <f t="shared" si="141"/>
        <v>71520</v>
      </c>
      <c r="Y681" t="e" cm="1" vm="2">
        <f t="array" aca="1" ref="Y681" ca="1">HLOOKUP(E681+E681:E1680,F681,0)</f>
        <v>#VALUE!</v>
      </c>
      <c r="Z681" s="4">
        <f t="shared" si="142"/>
        <v>71520</v>
      </c>
    </row>
    <row r="682" spans="1:26" x14ac:dyDescent="0.3">
      <c r="A682" s="4">
        <v>1</v>
      </c>
      <c r="B682" t="s">
        <v>695</v>
      </c>
      <c r="C682">
        <v>32</v>
      </c>
      <c r="D682" t="s">
        <v>15</v>
      </c>
      <c r="E682" t="s">
        <v>16</v>
      </c>
      <c r="F682">
        <v>62106</v>
      </c>
      <c r="G682" s="2">
        <v>43963</v>
      </c>
      <c r="H682">
        <v>36410</v>
      </c>
      <c r="I682" t="s">
        <v>20</v>
      </c>
      <c r="J682">
        <v>26</v>
      </c>
      <c r="K682" t="str">
        <f t="shared" si="130"/>
        <v>Above 50,000</v>
      </c>
      <c r="L682" s="4" t="str" cm="1">
        <f t="array" ref="L682">_xlfn.IFS(J682&gt;=50,"Excellent",AND(J682&gt;=40,J682&lt;=49),"good",AND(J682&gt;=30,J682&lt;=39),"Average",J682&lt;30,"Poor")</f>
        <v>Poor</v>
      </c>
      <c r="M682" s="4" t="str">
        <f t="shared" si="131"/>
        <v>False</v>
      </c>
      <c r="N682" s="4" t="str">
        <f t="shared" si="132"/>
        <v>True</v>
      </c>
      <c r="O682" s="4" t="str">
        <f t="shared" si="133"/>
        <v>Not From Marketing Department</v>
      </c>
      <c r="P682" s="4">
        <f>SUMIF(E682:$E$1001,"Sales",$F:$F)</f>
        <v>3335193</v>
      </c>
      <c r="Q682" s="4">
        <f t="shared" si="134"/>
        <v>7532860</v>
      </c>
      <c r="R682" s="4">
        <f t="shared" si="135"/>
        <v>180</v>
      </c>
      <c r="S682" s="4">
        <f t="shared" si="136"/>
        <v>97</v>
      </c>
      <c r="T682" s="4">
        <f t="shared" si="137"/>
        <v>55350.020304568527</v>
      </c>
      <c r="U682" s="4">
        <f t="shared" si="138"/>
        <v>25843.824817518249</v>
      </c>
      <c r="V682" s="4">
        <f t="shared" si="139"/>
        <v>79673</v>
      </c>
      <c r="W682" s="4">
        <f t="shared" si="140"/>
        <v>20</v>
      </c>
      <c r="X682" s="4">
        <f t="shared" si="141"/>
        <v>62106</v>
      </c>
      <c r="Y682" t="e" cm="1" vm="2">
        <f t="array" aca="1" ref="Y682" ca="1">HLOOKUP(E682+E682:E1681,F682,0)</f>
        <v>#VALUE!</v>
      </c>
      <c r="Z682" s="4">
        <f t="shared" si="142"/>
        <v>62106</v>
      </c>
    </row>
    <row r="683" spans="1:26" x14ac:dyDescent="0.3">
      <c r="A683" s="4">
        <v>1</v>
      </c>
      <c r="B683" t="s">
        <v>696</v>
      </c>
      <c r="C683">
        <v>24</v>
      </c>
      <c r="D683" t="s">
        <v>15</v>
      </c>
      <c r="E683" t="s">
        <v>12</v>
      </c>
      <c r="F683">
        <v>50215</v>
      </c>
      <c r="G683" s="2">
        <v>43964</v>
      </c>
      <c r="H683">
        <v>26816</v>
      </c>
      <c r="I683" t="s">
        <v>18</v>
      </c>
      <c r="J683">
        <v>40</v>
      </c>
      <c r="K683" t="str">
        <f t="shared" si="130"/>
        <v>Above 50,000</v>
      </c>
      <c r="L683" s="4" t="str" cm="1">
        <f t="array" ref="L683">_xlfn.IFS(J683&gt;=50,"Excellent",AND(J683&gt;=40,J683&lt;=49),"good",AND(J683&gt;=30,J683&lt;=39),"Average",J683&lt;30,"Poor")</f>
        <v>good</v>
      </c>
      <c r="M683" s="4" t="str">
        <f t="shared" si="131"/>
        <v>False</v>
      </c>
      <c r="N683" s="4" t="str">
        <f t="shared" si="132"/>
        <v>False</v>
      </c>
      <c r="O683" s="4" t="str">
        <f t="shared" si="133"/>
        <v xml:space="preserve"> from Marketing Department</v>
      </c>
      <c r="P683" s="4">
        <f>SUMIF(E683:$E$1001,"Sales",$F:$F)</f>
        <v>3217717</v>
      </c>
      <c r="Q683" s="4">
        <f t="shared" si="134"/>
        <v>7532860</v>
      </c>
      <c r="R683" s="4">
        <f t="shared" si="135"/>
        <v>180</v>
      </c>
      <c r="S683" s="4">
        <f t="shared" si="136"/>
        <v>97</v>
      </c>
      <c r="T683" s="4">
        <f t="shared" si="137"/>
        <v>55350.020304568527</v>
      </c>
      <c r="U683" s="4">
        <f t="shared" si="138"/>
        <v>25843.824817518249</v>
      </c>
      <c r="V683" s="4">
        <f t="shared" si="139"/>
        <v>79673</v>
      </c>
      <c r="W683" s="4">
        <f t="shared" si="140"/>
        <v>20</v>
      </c>
      <c r="X683" s="4">
        <f t="shared" si="141"/>
        <v>50215</v>
      </c>
      <c r="Y683" t="e" cm="1" vm="2">
        <f t="array" aca="1" ref="Y683" ca="1">HLOOKUP(E683+E683:E1682,F683,0)</f>
        <v>#VALUE!</v>
      </c>
      <c r="Z683" s="4">
        <f t="shared" si="142"/>
        <v>50215</v>
      </c>
    </row>
    <row r="684" spans="1:26" x14ac:dyDescent="0.3">
      <c r="A684" s="4">
        <v>1</v>
      </c>
      <c r="B684" t="s">
        <v>697</v>
      </c>
      <c r="C684">
        <v>56</v>
      </c>
      <c r="D684" t="s">
        <v>11</v>
      </c>
      <c r="E684" t="s">
        <v>22</v>
      </c>
      <c r="F684">
        <v>79595</v>
      </c>
      <c r="G684" s="2">
        <v>43965</v>
      </c>
      <c r="H684">
        <v>15528</v>
      </c>
      <c r="I684" t="s">
        <v>18</v>
      </c>
      <c r="J684">
        <v>24</v>
      </c>
      <c r="K684" t="str">
        <f t="shared" si="130"/>
        <v>Above 50,000</v>
      </c>
      <c r="L684" s="4" t="str" cm="1">
        <f t="array" ref="L684">_xlfn.IFS(J684&gt;=50,"Excellent",AND(J684&gt;=40,J684&lt;=49),"good",AND(J684&gt;=30,J684&lt;=39),"Average",J684&lt;30,"Poor")</f>
        <v>Poor</v>
      </c>
      <c r="M684" s="4" t="str">
        <f t="shared" si="131"/>
        <v>False</v>
      </c>
      <c r="N684" s="4" t="str">
        <f t="shared" si="132"/>
        <v>True</v>
      </c>
      <c r="O684" s="4" t="str">
        <f t="shared" si="133"/>
        <v>Not From Marketing Department</v>
      </c>
      <c r="P684" s="4">
        <f>SUMIF(E684:$E$1001,"Sales",$F:$F)</f>
        <v>3203844</v>
      </c>
      <c r="Q684" s="4">
        <f t="shared" si="134"/>
        <v>7532860</v>
      </c>
      <c r="R684" s="4">
        <f t="shared" si="135"/>
        <v>180</v>
      </c>
      <c r="S684" s="4">
        <f t="shared" si="136"/>
        <v>97</v>
      </c>
      <c r="T684" s="4">
        <f t="shared" si="137"/>
        <v>55350.020304568527</v>
      </c>
      <c r="U684" s="4">
        <f t="shared" si="138"/>
        <v>25843.824817518249</v>
      </c>
      <c r="V684" s="4">
        <f t="shared" si="139"/>
        <v>79673</v>
      </c>
      <c r="W684" s="4">
        <f t="shared" si="140"/>
        <v>20</v>
      </c>
      <c r="X684" s="4">
        <f t="shared" si="141"/>
        <v>79595</v>
      </c>
      <c r="Y684" t="e" cm="1" vm="2">
        <f t="array" aca="1" ref="Y684" ca="1">HLOOKUP(E684+E684:E1683,F684,0)</f>
        <v>#VALUE!</v>
      </c>
      <c r="Z684" s="4">
        <f t="shared" si="142"/>
        <v>79595</v>
      </c>
    </row>
    <row r="685" spans="1:26" x14ac:dyDescent="0.3">
      <c r="A685" s="4">
        <v>1</v>
      </c>
      <c r="B685" t="s">
        <v>698</v>
      </c>
      <c r="C685">
        <v>59</v>
      </c>
      <c r="D685" t="s">
        <v>15</v>
      </c>
      <c r="E685" t="s">
        <v>27</v>
      </c>
      <c r="F685">
        <v>48493</v>
      </c>
      <c r="G685" s="2">
        <v>43966</v>
      </c>
      <c r="H685">
        <v>24396</v>
      </c>
      <c r="I685" t="s">
        <v>28</v>
      </c>
      <c r="J685">
        <v>31</v>
      </c>
      <c r="K685" t="str">
        <f t="shared" si="130"/>
        <v>Below 50,000</v>
      </c>
      <c r="L685" s="4" t="str" cm="1">
        <f t="array" ref="L685">_xlfn.IFS(J685&gt;=50,"Excellent",AND(J685&gt;=40,J685&lt;=49),"good",AND(J685&gt;=30,J685&lt;=39),"Average",J685&lt;30,"Poor")</f>
        <v>Average</v>
      </c>
      <c r="M685" s="4" t="str">
        <f t="shared" si="131"/>
        <v>False</v>
      </c>
      <c r="N685" s="4" t="str">
        <f t="shared" si="132"/>
        <v>True</v>
      </c>
      <c r="O685" s="4" t="str">
        <f t="shared" si="133"/>
        <v>Not From Marketing Department</v>
      </c>
      <c r="P685" s="4">
        <f>SUMIF(E685:$E$1001,"Sales",$F:$F)</f>
        <v>3314324</v>
      </c>
      <c r="Q685" s="4">
        <f t="shared" si="134"/>
        <v>7532860</v>
      </c>
      <c r="R685" s="4">
        <f t="shared" si="135"/>
        <v>180</v>
      </c>
      <c r="S685" s="4">
        <f t="shared" si="136"/>
        <v>97</v>
      </c>
      <c r="T685" s="4">
        <f t="shared" si="137"/>
        <v>55350.020304568527</v>
      </c>
      <c r="U685" s="4">
        <f t="shared" si="138"/>
        <v>25843.824817518249</v>
      </c>
      <c r="V685" s="4">
        <f t="shared" si="139"/>
        <v>79673</v>
      </c>
      <c r="W685" s="4">
        <f t="shared" si="140"/>
        <v>20</v>
      </c>
      <c r="X685" s="4">
        <f t="shared" si="141"/>
        <v>48493</v>
      </c>
      <c r="Y685" t="e" cm="1" vm="2">
        <f t="array" aca="1" ref="Y685" ca="1">HLOOKUP(E685+E685:E1684,F685,0)</f>
        <v>#VALUE!</v>
      </c>
      <c r="Z685" s="4">
        <f t="shared" si="142"/>
        <v>48493</v>
      </c>
    </row>
    <row r="686" spans="1:26" x14ac:dyDescent="0.3">
      <c r="A686" s="4">
        <v>1</v>
      </c>
      <c r="B686" t="s">
        <v>699</v>
      </c>
      <c r="C686">
        <v>28</v>
      </c>
      <c r="D686" t="s">
        <v>11</v>
      </c>
      <c r="E686" t="s">
        <v>12</v>
      </c>
      <c r="F686">
        <v>70838</v>
      </c>
      <c r="G686" s="2">
        <v>43967</v>
      </c>
      <c r="H686">
        <v>27466</v>
      </c>
      <c r="I686" t="s">
        <v>13</v>
      </c>
      <c r="J686">
        <v>26</v>
      </c>
      <c r="K686" t="str">
        <f t="shared" si="130"/>
        <v>Above 50,000</v>
      </c>
      <c r="L686" s="4" t="str" cm="1">
        <f t="array" ref="L686">_xlfn.IFS(J686&gt;=50,"Excellent",AND(J686&gt;=40,J686&lt;=49),"good",AND(J686&gt;=30,J686&lt;=39),"Average",J686&lt;30,"Poor")</f>
        <v>Poor</v>
      </c>
      <c r="M686" s="4" t="str">
        <f t="shared" si="131"/>
        <v>True</v>
      </c>
      <c r="N686" s="4" t="str">
        <f t="shared" si="132"/>
        <v>True</v>
      </c>
      <c r="O686" s="4" t="str">
        <f t="shared" si="133"/>
        <v xml:space="preserve"> from Marketing Department</v>
      </c>
      <c r="P686" s="4">
        <f>SUMIF(E686:$E$1001,"Sales",$F:$F)</f>
        <v>3179992</v>
      </c>
      <c r="Q686" s="4">
        <f t="shared" si="134"/>
        <v>7532860</v>
      </c>
      <c r="R686" s="4">
        <f t="shared" si="135"/>
        <v>180</v>
      </c>
      <c r="S686" s="4">
        <f t="shared" si="136"/>
        <v>97</v>
      </c>
      <c r="T686" s="4">
        <f t="shared" si="137"/>
        <v>55350.020304568527</v>
      </c>
      <c r="U686" s="4">
        <f t="shared" si="138"/>
        <v>25843.824817518249</v>
      </c>
      <c r="V686" s="4">
        <f t="shared" si="139"/>
        <v>79673</v>
      </c>
      <c r="W686" s="4">
        <f t="shared" si="140"/>
        <v>20</v>
      </c>
      <c r="X686" s="4">
        <f t="shared" si="141"/>
        <v>70838</v>
      </c>
      <c r="Y686" t="e" cm="1" vm="2">
        <f t="array" aca="1" ref="Y686" ca="1">HLOOKUP(E686+E686:E1685,F686,0)</f>
        <v>#VALUE!</v>
      </c>
      <c r="Z686" s="4">
        <f t="shared" si="142"/>
        <v>70838</v>
      </c>
    </row>
    <row r="687" spans="1:26" x14ac:dyDescent="0.3">
      <c r="A687" s="4">
        <v>1</v>
      </c>
      <c r="B687" t="s">
        <v>700</v>
      </c>
      <c r="C687">
        <v>41</v>
      </c>
      <c r="D687" t="s">
        <v>11</v>
      </c>
      <c r="E687" t="s">
        <v>22</v>
      </c>
      <c r="F687">
        <v>52372</v>
      </c>
      <c r="G687" s="2">
        <v>43968</v>
      </c>
      <c r="H687">
        <v>25236</v>
      </c>
      <c r="I687" t="s">
        <v>20</v>
      </c>
      <c r="J687">
        <v>33</v>
      </c>
      <c r="K687" t="str">
        <f t="shared" si="130"/>
        <v>Above 50,000</v>
      </c>
      <c r="L687" s="4" t="str" cm="1">
        <f t="array" ref="L687">_xlfn.IFS(J687&gt;=50,"Excellent",AND(J687&gt;=40,J687&lt;=49),"good",AND(J687&gt;=30,J687&lt;=39),"Average",J687&lt;30,"Poor")</f>
        <v>Average</v>
      </c>
      <c r="M687" s="4" t="str">
        <f t="shared" si="131"/>
        <v>False</v>
      </c>
      <c r="N687" s="4" t="str">
        <f t="shared" si="132"/>
        <v>False</v>
      </c>
      <c r="O687" s="4" t="str">
        <f t="shared" si="133"/>
        <v>Not From Marketing Department</v>
      </c>
      <c r="P687" s="4">
        <f>SUMIF(E687:$E$1001,"Sales",$F:$F)</f>
        <v>3192865</v>
      </c>
      <c r="Q687" s="4">
        <f t="shared" si="134"/>
        <v>7532860</v>
      </c>
      <c r="R687" s="4">
        <f t="shared" si="135"/>
        <v>180</v>
      </c>
      <c r="S687" s="4">
        <f t="shared" si="136"/>
        <v>97</v>
      </c>
      <c r="T687" s="4">
        <f t="shared" si="137"/>
        <v>55350.020304568527</v>
      </c>
      <c r="U687" s="4">
        <f t="shared" si="138"/>
        <v>25843.824817518249</v>
      </c>
      <c r="V687" s="4">
        <f t="shared" si="139"/>
        <v>79673</v>
      </c>
      <c r="W687" s="4">
        <f t="shared" si="140"/>
        <v>20</v>
      </c>
      <c r="X687" s="4">
        <f t="shared" si="141"/>
        <v>52372</v>
      </c>
      <c r="Y687" t="e" cm="1" vm="2">
        <f t="array" aca="1" ref="Y687" ca="1">HLOOKUP(E687+E687:E1686,F687,0)</f>
        <v>#VALUE!</v>
      </c>
      <c r="Z687" s="4">
        <f t="shared" si="142"/>
        <v>52372</v>
      </c>
    </row>
    <row r="688" spans="1:26" x14ac:dyDescent="0.3">
      <c r="A688" s="4">
        <v>1</v>
      </c>
      <c r="B688" t="s">
        <v>701</v>
      </c>
      <c r="C688">
        <v>59</v>
      </c>
      <c r="D688" t="s">
        <v>11</v>
      </c>
      <c r="E688" t="s">
        <v>12</v>
      </c>
      <c r="F688">
        <v>64706</v>
      </c>
      <c r="G688" s="2">
        <v>43969</v>
      </c>
      <c r="H688">
        <v>33430</v>
      </c>
      <c r="I688" t="s">
        <v>28</v>
      </c>
      <c r="J688">
        <v>25</v>
      </c>
      <c r="K688" t="str">
        <f t="shared" si="130"/>
        <v>Above 50,000</v>
      </c>
      <c r="L688" s="4" t="str" cm="1">
        <f t="array" ref="L688">_xlfn.IFS(J688&gt;=50,"Excellent",AND(J688&gt;=40,J688&lt;=49),"good",AND(J688&gt;=30,J688&lt;=39),"Average",J688&lt;30,"Poor")</f>
        <v>Poor</v>
      </c>
      <c r="M688" s="4" t="str">
        <f t="shared" si="131"/>
        <v>False</v>
      </c>
      <c r="N688" s="4" t="str">
        <f t="shared" si="132"/>
        <v>True</v>
      </c>
      <c r="O688" s="4" t="str">
        <f t="shared" si="133"/>
        <v xml:space="preserve"> from Marketing Department</v>
      </c>
      <c r="P688" s="4">
        <f>SUMIF(E688:$E$1001,"Sales",$F:$F)</f>
        <v>2921034</v>
      </c>
      <c r="Q688" s="4">
        <f t="shared" si="134"/>
        <v>7532860</v>
      </c>
      <c r="R688" s="4">
        <f t="shared" si="135"/>
        <v>180</v>
      </c>
      <c r="S688" s="4">
        <f t="shared" si="136"/>
        <v>97</v>
      </c>
      <c r="T688" s="4">
        <f t="shared" si="137"/>
        <v>55350.020304568527</v>
      </c>
      <c r="U688" s="4">
        <f t="shared" si="138"/>
        <v>25843.824817518249</v>
      </c>
      <c r="V688" s="4">
        <f t="shared" si="139"/>
        <v>79673</v>
      </c>
      <c r="W688" s="4">
        <f t="shared" si="140"/>
        <v>20</v>
      </c>
      <c r="X688" s="4">
        <f t="shared" si="141"/>
        <v>64706</v>
      </c>
      <c r="Y688" t="e" cm="1" vm="2">
        <f t="array" aca="1" ref="Y688" ca="1">HLOOKUP(E688+E688:E1687,F688,0)</f>
        <v>#VALUE!</v>
      </c>
      <c r="Z688" s="4">
        <f t="shared" si="142"/>
        <v>64706</v>
      </c>
    </row>
    <row r="689" spans="1:26" x14ac:dyDescent="0.3">
      <c r="A689" s="4">
        <v>1</v>
      </c>
      <c r="B689" t="s">
        <v>702</v>
      </c>
      <c r="C689">
        <v>30</v>
      </c>
      <c r="D689" t="s">
        <v>15</v>
      </c>
      <c r="E689" t="s">
        <v>12</v>
      </c>
      <c r="F689">
        <v>63479</v>
      </c>
      <c r="G689" s="2">
        <v>43970</v>
      </c>
      <c r="H689">
        <v>31990</v>
      </c>
      <c r="I689" t="s">
        <v>13</v>
      </c>
      <c r="J689">
        <v>26</v>
      </c>
      <c r="K689" t="str">
        <f t="shared" si="130"/>
        <v>Above 50,000</v>
      </c>
      <c r="L689" s="4" t="str" cm="1">
        <f t="array" ref="L689">_xlfn.IFS(J689&gt;=50,"Excellent",AND(J689&gt;=40,J689&lt;=49),"good",AND(J689&gt;=30,J689&lt;=39),"Average",J689&lt;30,"Poor")</f>
        <v>Poor</v>
      </c>
      <c r="M689" s="4" t="str">
        <f t="shared" si="131"/>
        <v>True</v>
      </c>
      <c r="N689" s="4" t="str">
        <f t="shared" si="132"/>
        <v>True</v>
      </c>
      <c r="O689" s="4" t="str">
        <f t="shared" si="133"/>
        <v xml:space="preserve"> from Marketing Department</v>
      </c>
      <c r="P689" s="4">
        <f>SUMIF(E689:$E$1001,"Sales",$F:$F)</f>
        <v>3287809</v>
      </c>
      <c r="Q689" s="4">
        <f t="shared" si="134"/>
        <v>7532860</v>
      </c>
      <c r="R689" s="4">
        <f t="shared" si="135"/>
        <v>180</v>
      </c>
      <c r="S689" s="4">
        <f t="shared" si="136"/>
        <v>97</v>
      </c>
      <c r="T689" s="4">
        <f t="shared" si="137"/>
        <v>55350.020304568527</v>
      </c>
      <c r="U689" s="4">
        <f t="shared" si="138"/>
        <v>25843.824817518249</v>
      </c>
      <c r="V689" s="4">
        <f t="shared" si="139"/>
        <v>79673</v>
      </c>
      <c r="W689" s="4">
        <f t="shared" si="140"/>
        <v>20</v>
      </c>
      <c r="X689" s="4">
        <f t="shared" si="141"/>
        <v>63479</v>
      </c>
      <c r="Y689" t="e" cm="1" vm="2">
        <f t="array" aca="1" ref="Y689" ca="1">HLOOKUP(E689+E689:E1688,F689,0)</f>
        <v>#VALUE!</v>
      </c>
      <c r="Z689" s="4">
        <f t="shared" si="142"/>
        <v>63479</v>
      </c>
    </row>
    <row r="690" spans="1:26" x14ac:dyDescent="0.3">
      <c r="A690" s="4">
        <v>1</v>
      </c>
      <c r="B690" t="s">
        <v>703</v>
      </c>
      <c r="C690">
        <v>20</v>
      </c>
      <c r="D690" t="s">
        <v>11</v>
      </c>
      <c r="E690" t="s">
        <v>12</v>
      </c>
      <c r="F690">
        <v>33519</v>
      </c>
      <c r="G690" s="2">
        <v>43971</v>
      </c>
      <c r="H690">
        <v>12443</v>
      </c>
      <c r="I690" t="s">
        <v>28</v>
      </c>
      <c r="J690">
        <v>46</v>
      </c>
      <c r="K690" t="str">
        <f t="shared" si="130"/>
        <v>Below 50,000</v>
      </c>
      <c r="L690" s="4" t="str" cm="1">
        <f t="array" ref="L690">_xlfn.IFS(J690&gt;=50,"Excellent",AND(J690&gt;=40,J690&lt;=49),"good",AND(J690&gt;=30,J690&lt;=39),"Average",J690&lt;30,"Poor")</f>
        <v>good</v>
      </c>
      <c r="M690" s="4" t="str">
        <f t="shared" si="131"/>
        <v>False</v>
      </c>
      <c r="N690" s="4" t="str">
        <f t="shared" si="132"/>
        <v>False</v>
      </c>
      <c r="O690" s="4" t="str">
        <f t="shared" si="133"/>
        <v xml:space="preserve"> from Marketing Department</v>
      </c>
      <c r="P690" s="4">
        <f>SUMIF(E690:$E$1001,"Sales",$F:$F)</f>
        <v>3311709</v>
      </c>
      <c r="Q690" s="4">
        <f t="shared" si="134"/>
        <v>7532860</v>
      </c>
      <c r="R690" s="4">
        <f t="shared" si="135"/>
        <v>180</v>
      </c>
      <c r="S690" s="4">
        <f t="shared" si="136"/>
        <v>97</v>
      </c>
      <c r="T690" s="4">
        <f t="shared" si="137"/>
        <v>55350.020304568527</v>
      </c>
      <c r="U690" s="4">
        <f t="shared" si="138"/>
        <v>25843.824817518249</v>
      </c>
      <c r="V690" s="4">
        <f t="shared" si="139"/>
        <v>79673</v>
      </c>
      <c r="W690" s="4">
        <f t="shared" si="140"/>
        <v>20</v>
      </c>
      <c r="X690" s="4">
        <f t="shared" si="141"/>
        <v>33519</v>
      </c>
      <c r="Y690" t="e" cm="1" vm="2">
        <f t="array" aca="1" ref="Y690" ca="1">HLOOKUP(E690+E690:E1689,F690,0)</f>
        <v>#VALUE!</v>
      </c>
      <c r="Z690" s="4">
        <f t="shared" si="142"/>
        <v>33519</v>
      </c>
    </row>
    <row r="691" spans="1:26" x14ac:dyDescent="0.3">
      <c r="A691" s="4">
        <v>1</v>
      </c>
      <c r="B691" t="s">
        <v>704</v>
      </c>
      <c r="C691">
        <v>26</v>
      </c>
      <c r="D691" t="s">
        <v>15</v>
      </c>
      <c r="E691" t="s">
        <v>27</v>
      </c>
      <c r="F691">
        <v>33500</v>
      </c>
      <c r="G691" s="2">
        <v>43972</v>
      </c>
      <c r="H691">
        <v>11591</v>
      </c>
      <c r="I691" t="s">
        <v>18</v>
      </c>
      <c r="J691">
        <v>51</v>
      </c>
      <c r="K691" t="str">
        <f t="shared" si="130"/>
        <v>Below 50,000</v>
      </c>
      <c r="L691" s="4" t="str" cm="1">
        <f t="array" ref="L691">_xlfn.IFS(J691&gt;=50,"Excellent",AND(J691&gt;=40,J691&lt;=49),"good",AND(J691&gt;=30,J691&lt;=39),"Average",J691&lt;30,"Poor")</f>
        <v>Excellent</v>
      </c>
      <c r="M691" s="4" t="str">
        <f t="shared" si="131"/>
        <v>False</v>
      </c>
      <c r="N691" s="4" t="str">
        <f t="shared" si="132"/>
        <v>True</v>
      </c>
      <c r="O691" s="4" t="str">
        <f t="shared" si="133"/>
        <v>Not From Marketing Department</v>
      </c>
      <c r="P691" s="4">
        <f>SUMIF(E691:$E$1001,"Sales",$F:$F)</f>
        <v>3329380</v>
      </c>
      <c r="Q691" s="4">
        <f t="shared" si="134"/>
        <v>7532860</v>
      </c>
      <c r="R691" s="4">
        <f t="shared" si="135"/>
        <v>180</v>
      </c>
      <c r="S691" s="4">
        <f t="shared" si="136"/>
        <v>97</v>
      </c>
      <c r="T691" s="4">
        <f t="shared" si="137"/>
        <v>55350.020304568527</v>
      </c>
      <c r="U691" s="4">
        <f t="shared" si="138"/>
        <v>25843.824817518249</v>
      </c>
      <c r="V691" s="4">
        <f t="shared" si="139"/>
        <v>79673</v>
      </c>
      <c r="W691" s="4">
        <f t="shared" si="140"/>
        <v>20</v>
      </c>
      <c r="X691" s="4">
        <f t="shared" si="141"/>
        <v>33500</v>
      </c>
      <c r="Y691" t="e" cm="1" vm="2">
        <f t="array" aca="1" ref="Y691" ca="1">HLOOKUP(E691+E691:E1690,F691,0)</f>
        <v>#VALUE!</v>
      </c>
      <c r="Z691" s="4">
        <f t="shared" si="142"/>
        <v>33500</v>
      </c>
    </row>
    <row r="692" spans="1:26" x14ac:dyDescent="0.3">
      <c r="A692" s="4">
        <v>1</v>
      </c>
      <c r="B692" t="s">
        <v>705</v>
      </c>
      <c r="C692">
        <v>25</v>
      </c>
      <c r="D692" t="s">
        <v>15</v>
      </c>
      <c r="E692" t="s">
        <v>27</v>
      </c>
      <c r="F692">
        <v>39164</v>
      </c>
      <c r="G692" s="2">
        <v>43973</v>
      </c>
      <c r="H692">
        <v>13069</v>
      </c>
      <c r="I692" t="s">
        <v>28</v>
      </c>
      <c r="J692">
        <v>47</v>
      </c>
      <c r="K692" t="str">
        <f t="shared" si="130"/>
        <v>Below 50,000</v>
      </c>
      <c r="L692" s="4" t="str" cm="1">
        <f t="array" ref="L692">_xlfn.IFS(J692&gt;=50,"Excellent",AND(J692&gt;=40,J692&lt;=49),"good",AND(J692&gt;=30,J692&lt;=39),"Average",J692&lt;30,"Poor")</f>
        <v>good</v>
      </c>
      <c r="M692" s="4" t="str">
        <f t="shared" si="131"/>
        <v>False</v>
      </c>
      <c r="N692" s="4" t="str">
        <f t="shared" si="132"/>
        <v>True</v>
      </c>
      <c r="O692" s="4" t="str">
        <f t="shared" si="133"/>
        <v>Not From Marketing Department</v>
      </c>
      <c r="P692" s="4">
        <f>SUMIF(E692:$E$1001,"Sales",$F:$F)</f>
        <v>3152146</v>
      </c>
      <c r="Q692" s="4">
        <f t="shared" si="134"/>
        <v>7532860</v>
      </c>
      <c r="R692" s="4">
        <f t="shared" si="135"/>
        <v>180</v>
      </c>
      <c r="S692" s="4">
        <f t="shared" si="136"/>
        <v>97</v>
      </c>
      <c r="T692" s="4">
        <f t="shared" si="137"/>
        <v>55350.020304568527</v>
      </c>
      <c r="U692" s="4">
        <f t="shared" si="138"/>
        <v>25843.824817518249</v>
      </c>
      <c r="V692" s="4">
        <f t="shared" si="139"/>
        <v>79673</v>
      </c>
      <c r="W692" s="4">
        <f t="shared" si="140"/>
        <v>20</v>
      </c>
      <c r="X692" s="4">
        <f t="shared" si="141"/>
        <v>39164</v>
      </c>
      <c r="Y692" t="e" cm="1" vm="2">
        <f t="array" aca="1" ref="Y692" ca="1">HLOOKUP(E692+E692:E1691,F692,0)</f>
        <v>#VALUE!</v>
      </c>
      <c r="Z692" s="4">
        <f t="shared" si="142"/>
        <v>39164</v>
      </c>
    </row>
    <row r="693" spans="1:26" x14ac:dyDescent="0.3">
      <c r="A693" s="4">
        <v>1</v>
      </c>
      <c r="B693" t="s">
        <v>706</v>
      </c>
      <c r="C693">
        <v>53</v>
      </c>
      <c r="D693" t="s">
        <v>15</v>
      </c>
      <c r="E693" t="s">
        <v>7</v>
      </c>
      <c r="F693">
        <v>54901</v>
      </c>
      <c r="G693" s="2">
        <v>43974</v>
      </c>
      <c r="H693">
        <v>36897</v>
      </c>
      <c r="I693" t="s">
        <v>13</v>
      </c>
      <c r="J693">
        <v>22</v>
      </c>
      <c r="K693" t="str">
        <f t="shared" si="130"/>
        <v>Above 50,000</v>
      </c>
      <c r="L693" s="4" t="str" cm="1">
        <f t="array" ref="L693">_xlfn.IFS(J693&gt;=50,"Excellent",AND(J693&gt;=40,J693&lt;=49),"good",AND(J693&gt;=30,J693&lt;=39),"Average",J693&lt;30,"Poor")</f>
        <v>Poor</v>
      </c>
      <c r="M693" s="4" t="str">
        <f t="shared" si="131"/>
        <v>True</v>
      </c>
      <c r="N693" s="4" t="str">
        <f t="shared" si="132"/>
        <v>False</v>
      </c>
      <c r="O693" s="4" t="str">
        <f t="shared" si="133"/>
        <v>Not From Marketing Department</v>
      </c>
      <c r="P693" s="4">
        <f>SUMIF(E693:$E$1001,"Sales",$F:$F)</f>
        <v>3167769</v>
      </c>
      <c r="Q693" s="4">
        <f t="shared" si="134"/>
        <v>7532860</v>
      </c>
      <c r="R693" s="4">
        <f t="shared" si="135"/>
        <v>180</v>
      </c>
      <c r="S693" s="4">
        <f t="shared" si="136"/>
        <v>97</v>
      </c>
      <c r="T693" s="4">
        <f t="shared" si="137"/>
        <v>55350.020304568527</v>
      </c>
      <c r="U693" s="4">
        <f t="shared" si="138"/>
        <v>25843.824817518249</v>
      </c>
      <c r="V693" s="4">
        <f t="shared" si="139"/>
        <v>79673</v>
      </c>
      <c r="W693" s="4">
        <f t="shared" si="140"/>
        <v>20</v>
      </c>
      <c r="X693" s="4">
        <f t="shared" si="141"/>
        <v>54901</v>
      </c>
      <c r="Y693" t="e" cm="1" vm="2">
        <f t="array" aca="1" ref="Y693" ca="1">HLOOKUP(E693+E693:E1692,F693,0)</f>
        <v>#VALUE!</v>
      </c>
      <c r="Z693" s="4">
        <f t="shared" si="142"/>
        <v>54901</v>
      </c>
    </row>
    <row r="694" spans="1:26" x14ac:dyDescent="0.3">
      <c r="A694" s="4">
        <v>1</v>
      </c>
      <c r="B694" t="s">
        <v>707</v>
      </c>
      <c r="C694">
        <v>50</v>
      </c>
      <c r="D694" t="s">
        <v>11</v>
      </c>
      <c r="E694" t="s">
        <v>7</v>
      </c>
      <c r="F694">
        <v>47124</v>
      </c>
      <c r="G694" s="2">
        <v>43975</v>
      </c>
      <c r="H694">
        <v>25222</v>
      </c>
      <c r="I694" t="s">
        <v>18</v>
      </c>
      <c r="J694">
        <v>39</v>
      </c>
      <c r="K694" t="str">
        <f t="shared" si="130"/>
        <v>Below 50,000</v>
      </c>
      <c r="L694" s="4" t="str" cm="1">
        <f t="array" ref="L694">_xlfn.IFS(J694&gt;=50,"Excellent",AND(J694&gt;=40,J694&lt;=49),"good",AND(J694&gt;=30,J694&lt;=39),"Average",J694&lt;30,"Poor")</f>
        <v>Average</v>
      </c>
      <c r="M694" s="4" t="str">
        <f t="shared" si="131"/>
        <v>False</v>
      </c>
      <c r="N694" s="4" t="str">
        <f t="shared" si="132"/>
        <v>False</v>
      </c>
      <c r="O694" s="4" t="str">
        <f t="shared" si="133"/>
        <v>Not From Marketing Department</v>
      </c>
      <c r="P694" s="4">
        <f>SUMIF(E694:$E$1001,"Sales",$F:$F)</f>
        <v>3229906</v>
      </c>
      <c r="Q694" s="4">
        <f t="shared" si="134"/>
        <v>7532860</v>
      </c>
      <c r="R694" s="4">
        <f t="shared" si="135"/>
        <v>180</v>
      </c>
      <c r="S694" s="4">
        <f t="shared" si="136"/>
        <v>97</v>
      </c>
      <c r="T694" s="4">
        <f t="shared" si="137"/>
        <v>55350.020304568527</v>
      </c>
      <c r="U694" s="4">
        <f t="shared" si="138"/>
        <v>25843.824817518249</v>
      </c>
      <c r="V694" s="4">
        <f t="shared" si="139"/>
        <v>79673</v>
      </c>
      <c r="W694" s="4">
        <f t="shared" si="140"/>
        <v>20</v>
      </c>
      <c r="X694" s="4">
        <f t="shared" si="141"/>
        <v>47124</v>
      </c>
      <c r="Y694" t="e" cm="1" vm="2">
        <f t="array" aca="1" ref="Y694" ca="1">HLOOKUP(E694+E694:E1693,F694,0)</f>
        <v>#VALUE!</v>
      </c>
      <c r="Z694" s="4">
        <f t="shared" si="142"/>
        <v>47124</v>
      </c>
    </row>
    <row r="695" spans="1:26" x14ac:dyDescent="0.3">
      <c r="A695" s="4">
        <v>1</v>
      </c>
      <c r="B695" t="s">
        <v>708</v>
      </c>
      <c r="C695">
        <v>38</v>
      </c>
      <c r="D695" t="s">
        <v>15</v>
      </c>
      <c r="E695" t="s">
        <v>27</v>
      </c>
      <c r="F695">
        <v>61066</v>
      </c>
      <c r="G695" s="2">
        <v>43976</v>
      </c>
      <c r="H695">
        <v>28654</v>
      </c>
      <c r="I695" t="s">
        <v>28</v>
      </c>
      <c r="J695">
        <v>40</v>
      </c>
      <c r="K695" t="str">
        <f t="shared" si="130"/>
        <v>Above 50,000</v>
      </c>
      <c r="L695" s="4" t="str" cm="1">
        <f t="array" ref="L695">_xlfn.IFS(J695&gt;=50,"Excellent",AND(J695&gt;=40,J695&lt;=49),"good",AND(J695&gt;=30,J695&lt;=39),"Average",J695&lt;30,"Poor")</f>
        <v>good</v>
      </c>
      <c r="M695" s="4" t="str">
        <f t="shared" si="131"/>
        <v>False</v>
      </c>
      <c r="N695" s="4" t="str">
        <f t="shared" si="132"/>
        <v>True</v>
      </c>
      <c r="O695" s="4" t="str">
        <f t="shared" si="133"/>
        <v>Not From Marketing Department</v>
      </c>
      <c r="P695" s="4">
        <f>SUMIF(E695:$E$1001,"Sales",$F:$F)</f>
        <v>3136352</v>
      </c>
      <c r="Q695" s="4">
        <f t="shared" si="134"/>
        <v>7532860</v>
      </c>
      <c r="R695" s="4">
        <f t="shared" si="135"/>
        <v>180</v>
      </c>
      <c r="S695" s="4">
        <f t="shared" si="136"/>
        <v>97</v>
      </c>
      <c r="T695" s="4">
        <f t="shared" si="137"/>
        <v>55350.020304568527</v>
      </c>
      <c r="U695" s="4">
        <f t="shared" si="138"/>
        <v>25843.824817518249</v>
      </c>
      <c r="V695" s="4">
        <f t="shared" si="139"/>
        <v>79673</v>
      </c>
      <c r="W695" s="4">
        <f t="shared" si="140"/>
        <v>20</v>
      </c>
      <c r="X695" s="4">
        <f t="shared" si="141"/>
        <v>61066</v>
      </c>
      <c r="Y695" t="e" cm="1" vm="2">
        <f t="array" aca="1" ref="Y695" ca="1">HLOOKUP(E695+E695:E1694,F695,0)</f>
        <v>#VALUE!</v>
      </c>
      <c r="Z695" s="4">
        <f t="shared" si="142"/>
        <v>61066</v>
      </c>
    </row>
    <row r="696" spans="1:26" x14ac:dyDescent="0.3">
      <c r="A696" s="4">
        <v>1</v>
      </c>
      <c r="B696" t="s">
        <v>709</v>
      </c>
      <c r="C696">
        <v>38</v>
      </c>
      <c r="D696" t="s">
        <v>15</v>
      </c>
      <c r="E696" t="s">
        <v>27</v>
      </c>
      <c r="F696">
        <v>38125</v>
      </c>
      <c r="G696" s="2">
        <v>43977</v>
      </c>
      <c r="H696">
        <v>12233</v>
      </c>
      <c r="I696" t="s">
        <v>20</v>
      </c>
      <c r="J696">
        <v>32</v>
      </c>
      <c r="K696" t="str">
        <f t="shared" si="130"/>
        <v>Below 50,000</v>
      </c>
      <c r="L696" s="4" t="str" cm="1">
        <f t="array" ref="L696">_xlfn.IFS(J696&gt;=50,"Excellent",AND(J696&gt;=40,J696&lt;=49),"good",AND(J696&gt;=30,J696&lt;=39),"Average",J696&lt;30,"Poor")</f>
        <v>Average</v>
      </c>
      <c r="M696" s="4" t="str">
        <f t="shared" si="131"/>
        <v>False</v>
      </c>
      <c r="N696" s="4" t="str">
        <f t="shared" si="132"/>
        <v>True</v>
      </c>
      <c r="O696" s="4" t="str">
        <f t="shared" si="133"/>
        <v>Not From Marketing Department</v>
      </c>
      <c r="P696" s="4">
        <f>SUMIF(E696:$E$1001,"Sales",$F:$F)</f>
        <v>3261380</v>
      </c>
      <c r="Q696" s="4">
        <f t="shared" si="134"/>
        <v>7532860</v>
      </c>
      <c r="R696" s="4">
        <f t="shared" si="135"/>
        <v>180</v>
      </c>
      <c r="S696" s="4">
        <f t="shared" si="136"/>
        <v>97</v>
      </c>
      <c r="T696" s="4">
        <f t="shared" si="137"/>
        <v>55350.020304568527</v>
      </c>
      <c r="U696" s="4">
        <f t="shared" si="138"/>
        <v>25843.824817518249</v>
      </c>
      <c r="V696" s="4">
        <f t="shared" si="139"/>
        <v>79673</v>
      </c>
      <c r="W696" s="4">
        <f t="shared" si="140"/>
        <v>20</v>
      </c>
      <c r="X696" s="4">
        <f t="shared" si="141"/>
        <v>38125</v>
      </c>
      <c r="Y696" t="e" cm="1" vm="2">
        <f t="array" aca="1" ref="Y696" ca="1">HLOOKUP(E696+E696:E1695,F696,0)</f>
        <v>#VALUE!</v>
      </c>
      <c r="Z696" s="4">
        <f t="shared" si="142"/>
        <v>38125</v>
      </c>
    </row>
    <row r="697" spans="1:26" x14ac:dyDescent="0.3">
      <c r="A697" s="4">
        <v>1</v>
      </c>
      <c r="B697" t="s">
        <v>710</v>
      </c>
      <c r="C697">
        <v>46</v>
      </c>
      <c r="D697" t="s">
        <v>15</v>
      </c>
      <c r="E697" t="s">
        <v>12</v>
      </c>
      <c r="F697">
        <v>78665</v>
      </c>
      <c r="G697" s="2">
        <v>43978</v>
      </c>
      <c r="H697">
        <v>17473</v>
      </c>
      <c r="I697" t="s">
        <v>28</v>
      </c>
      <c r="J697">
        <v>40</v>
      </c>
      <c r="K697" t="str">
        <f t="shared" si="130"/>
        <v>Above 50,000</v>
      </c>
      <c r="L697" s="4" t="str" cm="1">
        <f t="array" ref="L697">_xlfn.IFS(J697&gt;=50,"Excellent",AND(J697&gt;=40,J697&lt;=49),"good",AND(J697&gt;=30,J697&lt;=39),"Average",J697&lt;30,"Poor")</f>
        <v>good</v>
      </c>
      <c r="M697" s="4" t="str">
        <f t="shared" si="131"/>
        <v>False</v>
      </c>
      <c r="N697" s="4" t="str">
        <f t="shared" si="132"/>
        <v>True</v>
      </c>
      <c r="O697" s="4" t="str">
        <f t="shared" si="133"/>
        <v xml:space="preserve"> from Marketing Department</v>
      </c>
      <c r="P697" s="4">
        <f>SUMIF(E697:$E$1001,"Sales",$F:$F)</f>
        <v>3126757</v>
      </c>
      <c r="Q697" s="4">
        <f t="shared" si="134"/>
        <v>7532860</v>
      </c>
      <c r="R697" s="4">
        <f t="shared" si="135"/>
        <v>180</v>
      </c>
      <c r="S697" s="4">
        <f t="shared" si="136"/>
        <v>97</v>
      </c>
      <c r="T697" s="4">
        <f t="shared" si="137"/>
        <v>55350.020304568527</v>
      </c>
      <c r="U697" s="4">
        <f t="shared" si="138"/>
        <v>25843.824817518249</v>
      </c>
      <c r="V697" s="4">
        <f t="shared" si="139"/>
        <v>79673</v>
      </c>
      <c r="W697" s="4">
        <f t="shared" si="140"/>
        <v>20</v>
      </c>
      <c r="X697" s="4">
        <f t="shared" si="141"/>
        <v>78665</v>
      </c>
      <c r="Y697" t="e" cm="1" vm="2">
        <f t="array" aca="1" ref="Y697" ca="1">HLOOKUP(E697+E697:E1696,F697,0)</f>
        <v>#VALUE!</v>
      </c>
      <c r="Z697" s="4">
        <f t="shared" si="142"/>
        <v>78665</v>
      </c>
    </row>
    <row r="698" spans="1:26" x14ac:dyDescent="0.3">
      <c r="A698" s="4">
        <v>1</v>
      </c>
      <c r="B698" t="s">
        <v>711</v>
      </c>
      <c r="C698">
        <v>54</v>
      </c>
      <c r="D698" t="s">
        <v>11</v>
      </c>
      <c r="E698" t="s">
        <v>7</v>
      </c>
      <c r="F698">
        <v>37061</v>
      </c>
      <c r="G698" s="2">
        <v>43979</v>
      </c>
      <c r="H698">
        <v>12123</v>
      </c>
      <c r="I698" t="s">
        <v>13</v>
      </c>
      <c r="J698">
        <v>48</v>
      </c>
      <c r="K698" t="str">
        <f t="shared" si="130"/>
        <v>Below 50,000</v>
      </c>
      <c r="L698" s="4" t="str" cm="1">
        <f t="array" ref="L698">_xlfn.IFS(J698&gt;=50,"Excellent",AND(J698&gt;=40,J698&lt;=49),"good",AND(J698&gt;=30,J698&lt;=39),"Average",J698&lt;30,"Poor")</f>
        <v>good</v>
      </c>
      <c r="M698" s="4" t="str">
        <f t="shared" si="131"/>
        <v>False</v>
      </c>
      <c r="N698" s="4" t="str">
        <f t="shared" si="132"/>
        <v>False</v>
      </c>
      <c r="O698" s="4" t="str">
        <f t="shared" si="133"/>
        <v>Not From Marketing Department</v>
      </c>
      <c r="P698" s="4">
        <f>SUMIF(E698:$E$1001,"Sales",$F:$F)</f>
        <v>2984322</v>
      </c>
      <c r="Q698" s="4">
        <f t="shared" si="134"/>
        <v>7532860</v>
      </c>
      <c r="R698" s="4">
        <f t="shared" si="135"/>
        <v>180</v>
      </c>
      <c r="S698" s="4">
        <f t="shared" si="136"/>
        <v>97</v>
      </c>
      <c r="T698" s="4">
        <f t="shared" si="137"/>
        <v>55350.020304568527</v>
      </c>
      <c r="U698" s="4">
        <f t="shared" si="138"/>
        <v>25843.824817518249</v>
      </c>
      <c r="V698" s="4">
        <f t="shared" si="139"/>
        <v>79673</v>
      </c>
      <c r="W698" s="4">
        <f t="shared" si="140"/>
        <v>20</v>
      </c>
      <c r="X698" s="4">
        <f t="shared" si="141"/>
        <v>37061</v>
      </c>
      <c r="Y698" t="e" cm="1" vm="2">
        <f t="array" aca="1" ref="Y698" ca="1">HLOOKUP(E698+E698:E1697,F698,0)</f>
        <v>#VALUE!</v>
      </c>
      <c r="Z698" s="4">
        <f t="shared" si="142"/>
        <v>37061</v>
      </c>
    </row>
    <row r="699" spans="1:26" x14ac:dyDescent="0.3">
      <c r="A699" s="4">
        <v>1</v>
      </c>
      <c r="B699" t="s">
        <v>712</v>
      </c>
      <c r="C699">
        <v>46</v>
      </c>
      <c r="D699" t="s">
        <v>11</v>
      </c>
      <c r="E699" t="s">
        <v>27</v>
      </c>
      <c r="F699">
        <v>69771</v>
      </c>
      <c r="G699" s="2">
        <v>43980</v>
      </c>
      <c r="H699">
        <v>11220</v>
      </c>
      <c r="I699" t="s">
        <v>28</v>
      </c>
      <c r="J699">
        <v>40</v>
      </c>
      <c r="K699" t="str">
        <f t="shared" si="130"/>
        <v>Above 50,000</v>
      </c>
      <c r="L699" s="4" t="str" cm="1">
        <f t="array" ref="L699">_xlfn.IFS(J699&gt;=50,"Excellent",AND(J699&gt;=40,J699&lt;=49),"good",AND(J699&gt;=30,J699&lt;=39),"Average",J699&lt;30,"Poor")</f>
        <v>good</v>
      </c>
      <c r="M699" s="4" t="str">
        <f t="shared" si="131"/>
        <v>False</v>
      </c>
      <c r="N699" s="4" t="str">
        <f t="shared" si="132"/>
        <v>True</v>
      </c>
      <c r="O699" s="4" t="str">
        <f t="shared" si="133"/>
        <v>Not From Marketing Department</v>
      </c>
      <c r="P699" s="4">
        <f>SUMIF(E699:$E$1001,"Sales",$F:$F)</f>
        <v>3039335</v>
      </c>
      <c r="Q699" s="4">
        <f t="shared" si="134"/>
        <v>7532860</v>
      </c>
      <c r="R699" s="4">
        <f t="shared" si="135"/>
        <v>180</v>
      </c>
      <c r="S699" s="4">
        <f t="shared" si="136"/>
        <v>97</v>
      </c>
      <c r="T699" s="4">
        <f t="shared" si="137"/>
        <v>55350.020304568527</v>
      </c>
      <c r="U699" s="4">
        <f t="shared" si="138"/>
        <v>25843.824817518249</v>
      </c>
      <c r="V699" s="4">
        <f t="shared" si="139"/>
        <v>79673</v>
      </c>
      <c r="W699" s="4">
        <f t="shared" si="140"/>
        <v>20</v>
      </c>
      <c r="X699" s="4">
        <f t="shared" si="141"/>
        <v>69771</v>
      </c>
      <c r="Y699" t="e" cm="1" vm="2">
        <f t="array" aca="1" ref="Y699" ca="1">HLOOKUP(E699+E699:E1698,F699,0)</f>
        <v>#VALUE!</v>
      </c>
      <c r="Z699" s="4">
        <f t="shared" si="142"/>
        <v>69771</v>
      </c>
    </row>
    <row r="700" spans="1:26" x14ac:dyDescent="0.3">
      <c r="A700" s="4">
        <v>1</v>
      </c>
      <c r="B700" t="s">
        <v>713</v>
      </c>
      <c r="C700">
        <v>54</v>
      </c>
      <c r="D700" t="s">
        <v>15</v>
      </c>
      <c r="E700" t="s">
        <v>12</v>
      </c>
      <c r="F700">
        <v>33200</v>
      </c>
      <c r="G700" s="2">
        <v>43981</v>
      </c>
      <c r="H700">
        <v>14804</v>
      </c>
      <c r="I700" t="s">
        <v>28</v>
      </c>
      <c r="J700">
        <v>36</v>
      </c>
      <c r="K700" t="str">
        <f t="shared" si="130"/>
        <v>Below 50,000</v>
      </c>
      <c r="L700" s="4" t="str" cm="1">
        <f t="array" ref="L700">_xlfn.IFS(J700&gt;=50,"Excellent",AND(J700&gt;=40,J700&lt;=49),"good",AND(J700&gt;=30,J700&lt;=39),"Average",J700&lt;30,"Poor")</f>
        <v>Average</v>
      </c>
      <c r="M700" s="4" t="str">
        <f t="shared" si="131"/>
        <v>False</v>
      </c>
      <c r="N700" s="4" t="str">
        <f t="shared" si="132"/>
        <v>False</v>
      </c>
      <c r="O700" s="4" t="str">
        <f t="shared" si="133"/>
        <v xml:space="preserve"> from Marketing Department</v>
      </c>
      <c r="P700" s="4">
        <f>SUMIF(E700:$E$1001,"Sales",$F:$F)</f>
        <v>3015257</v>
      </c>
      <c r="Q700" s="4">
        <f t="shared" si="134"/>
        <v>7532860</v>
      </c>
      <c r="R700" s="4">
        <f t="shared" si="135"/>
        <v>180</v>
      </c>
      <c r="S700" s="4">
        <f t="shared" si="136"/>
        <v>97</v>
      </c>
      <c r="T700" s="4">
        <f t="shared" si="137"/>
        <v>55350.020304568527</v>
      </c>
      <c r="U700" s="4">
        <f t="shared" si="138"/>
        <v>25843.824817518249</v>
      </c>
      <c r="V700" s="4">
        <f t="shared" si="139"/>
        <v>79673</v>
      </c>
      <c r="W700" s="4">
        <f t="shared" si="140"/>
        <v>20</v>
      </c>
      <c r="X700" s="4">
        <f t="shared" si="141"/>
        <v>33200</v>
      </c>
      <c r="Y700" t="e" cm="1" vm="2">
        <f t="array" aca="1" ref="Y700" ca="1">HLOOKUP(E700+E700:E1699,F700,0)</f>
        <v>#VALUE!</v>
      </c>
      <c r="Z700" s="4">
        <f t="shared" si="142"/>
        <v>33200</v>
      </c>
    </row>
    <row r="701" spans="1:26" x14ac:dyDescent="0.3">
      <c r="A701" s="4">
        <v>1</v>
      </c>
      <c r="B701" t="s">
        <v>714</v>
      </c>
      <c r="C701">
        <v>41</v>
      </c>
      <c r="D701" t="s">
        <v>11</v>
      </c>
      <c r="E701" t="s">
        <v>22</v>
      </c>
      <c r="F701">
        <v>39939</v>
      </c>
      <c r="G701" s="2">
        <v>43982</v>
      </c>
      <c r="H701">
        <v>13087</v>
      </c>
      <c r="I701" t="s">
        <v>28</v>
      </c>
      <c r="J701">
        <v>60</v>
      </c>
      <c r="K701" t="str">
        <f t="shared" si="130"/>
        <v>Below 50,000</v>
      </c>
      <c r="L701" s="4" t="str" cm="1">
        <f t="array" ref="L701">_xlfn.IFS(J701&gt;=50,"Excellent",AND(J701&gt;=40,J701&lt;=49),"good",AND(J701&gt;=30,J701&lt;=39),"Average",J701&lt;30,"Poor")</f>
        <v>Excellent</v>
      </c>
      <c r="M701" s="4" t="str">
        <f t="shared" si="131"/>
        <v>False</v>
      </c>
      <c r="N701" s="4" t="str">
        <f t="shared" si="132"/>
        <v>False</v>
      </c>
      <c r="O701" s="4" t="str">
        <f t="shared" si="133"/>
        <v>Not From Marketing Department</v>
      </c>
      <c r="P701" s="4">
        <f>SUMIF(E701:$E$1001,"Sales",$F:$F)</f>
        <v>2988565</v>
      </c>
      <c r="Q701" s="4">
        <f t="shared" si="134"/>
        <v>7532860</v>
      </c>
      <c r="R701" s="4">
        <f t="shared" si="135"/>
        <v>180</v>
      </c>
      <c r="S701" s="4">
        <f t="shared" si="136"/>
        <v>97</v>
      </c>
      <c r="T701" s="4">
        <f t="shared" si="137"/>
        <v>55350.020304568527</v>
      </c>
      <c r="U701" s="4">
        <f t="shared" si="138"/>
        <v>25843.824817518249</v>
      </c>
      <c r="V701" s="4">
        <f t="shared" si="139"/>
        <v>79673</v>
      </c>
      <c r="W701" s="4">
        <f t="shared" si="140"/>
        <v>20</v>
      </c>
      <c r="X701" s="4">
        <f t="shared" si="141"/>
        <v>39939</v>
      </c>
      <c r="Y701" t="e" cm="1" vm="2">
        <f t="array" aca="1" ref="Y701" ca="1">HLOOKUP(E701+E701:E1700,F701,0)</f>
        <v>#VALUE!</v>
      </c>
      <c r="Z701" s="4">
        <f t="shared" si="142"/>
        <v>39939</v>
      </c>
    </row>
    <row r="702" spans="1:26" x14ac:dyDescent="0.3">
      <c r="A702" s="4">
        <v>1</v>
      </c>
      <c r="B702" t="s">
        <v>715</v>
      </c>
      <c r="C702">
        <v>43</v>
      </c>
      <c r="D702" t="s">
        <v>15</v>
      </c>
      <c r="E702" t="s">
        <v>22</v>
      </c>
      <c r="F702">
        <v>78115</v>
      </c>
      <c r="G702" s="2">
        <v>43983</v>
      </c>
      <c r="H702">
        <v>31680</v>
      </c>
      <c r="I702" t="s">
        <v>18</v>
      </c>
      <c r="J702">
        <v>60</v>
      </c>
      <c r="K702" t="str">
        <f t="shared" si="130"/>
        <v>Above 50,000</v>
      </c>
      <c r="L702" s="4" t="str" cm="1">
        <f t="array" ref="L702">_xlfn.IFS(J702&gt;=50,"Excellent",AND(J702&gt;=40,J702&lt;=49),"good",AND(J702&gt;=30,J702&lt;=39),"Average",J702&lt;30,"Poor")</f>
        <v>Excellent</v>
      </c>
      <c r="M702" s="4" t="str">
        <f t="shared" si="131"/>
        <v>False</v>
      </c>
      <c r="N702" s="4" t="str">
        <f t="shared" si="132"/>
        <v>True</v>
      </c>
      <c r="O702" s="4" t="str">
        <f t="shared" si="133"/>
        <v>Not From Marketing Department</v>
      </c>
      <c r="P702" s="4">
        <f>SUMIF(E702:$E$1001,"Sales",$F:$F)</f>
        <v>3058402</v>
      </c>
      <c r="Q702" s="4">
        <f t="shared" si="134"/>
        <v>7532860</v>
      </c>
      <c r="R702" s="4">
        <f t="shared" si="135"/>
        <v>180</v>
      </c>
      <c r="S702" s="4">
        <f t="shared" si="136"/>
        <v>97</v>
      </c>
      <c r="T702" s="4">
        <f t="shared" si="137"/>
        <v>55350.020304568527</v>
      </c>
      <c r="U702" s="4">
        <f t="shared" si="138"/>
        <v>25843.824817518249</v>
      </c>
      <c r="V702" s="4">
        <f t="shared" si="139"/>
        <v>79673</v>
      </c>
      <c r="W702" s="4">
        <f t="shared" si="140"/>
        <v>20</v>
      </c>
      <c r="X702" s="4">
        <f t="shared" si="141"/>
        <v>78115</v>
      </c>
      <c r="Y702" t="e" cm="1" vm="2">
        <f t="array" aca="1" ref="Y702" ca="1">HLOOKUP(E702+E702:E1701,F702,0)</f>
        <v>#VALUE!</v>
      </c>
      <c r="Z702" s="4">
        <f t="shared" si="142"/>
        <v>78115</v>
      </c>
    </row>
    <row r="703" spans="1:26" x14ac:dyDescent="0.3">
      <c r="A703" s="4">
        <v>1</v>
      </c>
      <c r="B703" t="s">
        <v>716</v>
      </c>
      <c r="C703">
        <v>32</v>
      </c>
      <c r="D703" t="s">
        <v>15</v>
      </c>
      <c r="E703" t="s">
        <v>22</v>
      </c>
      <c r="F703">
        <v>42543</v>
      </c>
      <c r="G703" s="2">
        <v>43984</v>
      </c>
      <c r="H703">
        <v>12785</v>
      </c>
      <c r="I703" t="s">
        <v>28</v>
      </c>
      <c r="J703">
        <v>28</v>
      </c>
      <c r="K703" t="str">
        <f t="shared" si="130"/>
        <v>Below 50,000</v>
      </c>
      <c r="L703" s="4" t="str" cm="1">
        <f t="array" ref="L703">_xlfn.IFS(J703&gt;=50,"Excellent",AND(J703&gt;=40,J703&lt;=49),"good",AND(J703&gt;=30,J703&lt;=39),"Average",J703&lt;30,"Poor")</f>
        <v>Poor</v>
      </c>
      <c r="M703" s="4" t="str">
        <f t="shared" si="131"/>
        <v>False</v>
      </c>
      <c r="N703" s="4" t="str">
        <f t="shared" si="132"/>
        <v>False</v>
      </c>
      <c r="O703" s="4" t="str">
        <f t="shared" si="133"/>
        <v>Not From Marketing Department</v>
      </c>
      <c r="P703" s="4">
        <f>SUMIF(E703:$E$1001,"Sales",$F:$F)</f>
        <v>3084990</v>
      </c>
      <c r="Q703" s="4">
        <f t="shared" si="134"/>
        <v>7532860</v>
      </c>
      <c r="R703" s="4">
        <f t="shared" si="135"/>
        <v>180</v>
      </c>
      <c r="S703" s="4">
        <f t="shared" si="136"/>
        <v>97</v>
      </c>
      <c r="T703" s="4">
        <f t="shared" si="137"/>
        <v>55350.020304568527</v>
      </c>
      <c r="U703" s="4">
        <f t="shared" si="138"/>
        <v>25843.824817518249</v>
      </c>
      <c r="V703" s="4">
        <f t="shared" si="139"/>
        <v>79673</v>
      </c>
      <c r="W703" s="4">
        <f t="shared" si="140"/>
        <v>20</v>
      </c>
      <c r="X703" s="4">
        <f t="shared" si="141"/>
        <v>42543</v>
      </c>
      <c r="Y703" t="e" cm="1" vm="2">
        <f t="array" aca="1" ref="Y703" ca="1">HLOOKUP(E703+E703:E1702,F703,0)</f>
        <v>#VALUE!</v>
      </c>
      <c r="Z703" s="4">
        <f t="shared" si="142"/>
        <v>42543</v>
      </c>
    </row>
    <row r="704" spans="1:26" x14ac:dyDescent="0.3">
      <c r="A704" s="4">
        <v>1</v>
      </c>
      <c r="B704" t="s">
        <v>717</v>
      </c>
      <c r="C704">
        <v>33</v>
      </c>
      <c r="D704" t="s">
        <v>15</v>
      </c>
      <c r="E704" t="s">
        <v>27</v>
      </c>
      <c r="F704">
        <v>39825</v>
      </c>
      <c r="G704" s="2">
        <v>43985</v>
      </c>
      <c r="H704">
        <v>39739</v>
      </c>
      <c r="I704" t="s">
        <v>13</v>
      </c>
      <c r="J704">
        <v>50</v>
      </c>
      <c r="K704" t="str">
        <f t="shared" si="130"/>
        <v>Below 50,000</v>
      </c>
      <c r="L704" s="4" t="str" cm="1">
        <f t="array" ref="L704">_xlfn.IFS(J704&gt;=50,"Excellent",AND(J704&gt;=40,J704&lt;=49),"good",AND(J704&gt;=30,J704&lt;=39),"Average",J704&lt;30,"Poor")</f>
        <v>Excellent</v>
      </c>
      <c r="M704" s="4" t="str">
        <f t="shared" si="131"/>
        <v>True</v>
      </c>
      <c r="N704" s="4" t="str">
        <f t="shared" si="132"/>
        <v>True</v>
      </c>
      <c r="O704" s="4" t="str">
        <f t="shared" si="133"/>
        <v>Not From Marketing Department</v>
      </c>
      <c r="P704" s="4">
        <f>SUMIF(E704:$E$1001,"Sales",$F:$F)</f>
        <v>3016098</v>
      </c>
      <c r="Q704" s="4">
        <f t="shared" si="134"/>
        <v>7532860</v>
      </c>
      <c r="R704" s="4">
        <f t="shared" si="135"/>
        <v>180</v>
      </c>
      <c r="S704" s="4">
        <f t="shared" si="136"/>
        <v>97</v>
      </c>
      <c r="T704" s="4">
        <f t="shared" si="137"/>
        <v>55350.020304568527</v>
      </c>
      <c r="U704" s="4">
        <f t="shared" si="138"/>
        <v>25843.824817518249</v>
      </c>
      <c r="V704" s="4">
        <f t="shared" si="139"/>
        <v>79673</v>
      </c>
      <c r="W704" s="4">
        <f t="shared" si="140"/>
        <v>20</v>
      </c>
      <c r="X704" s="4">
        <f t="shared" si="141"/>
        <v>39825</v>
      </c>
      <c r="Y704" t="e" cm="1" vm="2">
        <f t="array" aca="1" ref="Y704" ca="1">HLOOKUP(E704+E704:E1703,F704,0)</f>
        <v>#VALUE!</v>
      </c>
      <c r="Z704" s="4">
        <f t="shared" si="142"/>
        <v>39825</v>
      </c>
    </row>
    <row r="705" spans="1:26" x14ac:dyDescent="0.3">
      <c r="A705" s="4">
        <v>1</v>
      </c>
      <c r="B705" t="s">
        <v>718</v>
      </c>
      <c r="C705">
        <v>56</v>
      </c>
      <c r="D705" t="s">
        <v>15</v>
      </c>
      <c r="E705" t="s">
        <v>12</v>
      </c>
      <c r="F705">
        <v>30437</v>
      </c>
      <c r="G705" s="2">
        <v>43986</v>
      </c>
      <c r="H705">
        <v>21204</v>
      </c>
      <c r="I705" t="s">
        <v>13</v>
      </c>
      <c r="J705">
        <v>48</v>
      </c>
      <c r="K705" t="str">
        <f t="shared" si="130"/>
        <v>Below 50,000</v>
      </c>
      <c r="L705" s="4" t="str" cm="1">
        <f t="array" ref="L705">_xlfn.IFS(J705&gt;=50,"Excellent",AND(J705&gt;=40,J705&lt;=49),"good",AND(J705&gt;=30,J705&lt;=39),"Average",J705&lt;30,"Poor")</f>
        <v>good</v>
      </c>
      <c r="M705" s="4" t="str">
        <f t="shared" si="131"/>
        <v>True</v>
      </c>
      <c r="N705" s="4" t="str">
        <f t="shared" si="132"/>
        <v>False</v>
      </c>
      <c r="O705" s="4" t="str">
        <f t="shared" si="133"/>
        <v xml:space="preserve"> from Marketing Department</v>
      </c>
      <c r="P705" s="4">
        <f>SUMIF(E705:$E$1001,"Sales",$F:$F)</f>
        <v>2997051</v>
      </c>
      <c r="Q705" s="4">
        <f t="shared" si="134"/>
        <v>7532860</v>
      </c>
      <c r="R705" s="4">
        <f t="shared" si="135"/>
        <v>180</v>
      </c>
      <c r="S705" s="4">
        <f t="shared" si="136"/>
        <v>97</v>
      </c>
      <c r="T705" s="4">
        <f t="shared" si="137"/>
        <v>55350.020304568527</v>
      </c>
      <c r="U705" s="4">
        <f t="shared" si="138"/>
        <v>25843.824817518249</v>
      </c>
      <c r="V705" s="4">
        <f t="shared" si="139"/>
        <v>79673</v>
      </c>
      <c r="W705" s="4">
        <f t="shared" si="140"/>
        <v>20</v>
      </c>
      <c r="X705" s="4">
        <f t="shared" si="141"/>
        <v>30437</v>
      </c>
      <c r="Y705" t="e" cm="1" vm="2">
        <f t="array" aca="1" ref="Y705" ca="1">HLOOKUP(E705+E705:E1704,F705,0)</f>
        <v>#VALUE!</v>
      </c>
      <c r="Z705" s="4">
        <f t="shared" si="142"/>
        <v>30437</v>
      </c>
    </row>
    <row r="706" spans="1:26" x14ac:dyDescent="0.3">
      <c r="A706" s="4">
        <v>1</v>
      </c>
      <c r="B706" t="s">
        <v>719</v>
      </c>
      <c r="C706">
        <v>23</v>
      </c>
      <c r="D706" t="s">
        <v>11</v>
      </c>
      <c r="E706" t="s">
        <v>16</v>
      </c>
      <c r="F706">
        <v>38765</v>
      </c>
      <c r="G706" s="2">
        <v>43987</v>
      </c>
      <c r="H706">
        <v>34948</v>
      </c>
      <c r="I706" t="s">
        <v>13</v>
      </c>
      <c r="J706">
        <v>28</v>
      </c>
      <c r="K706" t="str">
        <f t="shared" si="130"/>
        <v>Below 50,000</v>
      </c>
      <c r="L706" s="4" t="str" cm="1">
        <f t="array" ref="L706">_xlfn.IFS(J706&gt;=50,"Excellent",AND(J706&gt;=40,J706&lt;=49),"good",AND(J706&gt;=30,J706&lt;=39),"Average",J706&lt;30,"Poor")</f>
        <v>Poor</v>
      </c>
      <c r="M706" s="4" t="str">
        <f t="shared" si="131"/>
        <v>True</v>
      </c>
      <c r="N706" s="4" t="str">
        <f t="shared" si="132"/>
        <v>False</v>
      </c>
      <c r="O706" s="4" t="str">
        <f t="shared" si="133"/>
        <v>Not From Marketing Department</v>
      </c>
      <c r="P706" s="4">
        <f>SUMIF(E706:$E$1001,"Sales",$F:$F)</f>
        <v>3154979</v>
      </c>
      <c r="Q706" s="4">
        <f t="shared" si="134"/>
        <v>7532860</v>
      </c>
      <c r="R706" s="4">
        <f t="shared" si="135"/>
        <v>180</v>
      </c>
      <c r="S706" s="4">
        <f t="shared" si="136"/>
        <v>97</v>
      </c>
      <c r="T706" s="4">
        <f t="shared" si="137"/>
        <v>55350.020304568527</v>
      </c>
      <c r="U706" s="4">
        <f t="shared" si="138"/>
        <v>25843.824817518249</v>
      </c>
      <c r="V706" s="4">
        <f t="shared" si="139"/>
        <v>79673</v>
      </c>
      <c r="W706" s="4">
        <f t="shared" si="140"/>
        <v>20</v>
      </c>
      <c r="X706" s="4">
        <f t="shared" si="141"/>
        <v>38765</v>
      </c>
      <c r="Y706" t="e" cm="1" vm="2">
        <f t="array" aca="1" ref="Y706" ca="1">HLOOKUP(E706+E706:E1705,F706,0)</f>
        <v>#VALUE!</v>
      </c>
      <c r="Z706" s="4">
        <f t="shared" si="142"/>
        <v>38765</v>
      </c>
    </row>
    <row r="707" spans="1:26" x14ac:dyDescent="0.3">
      <c r="A707" s="4">
        <v>1</v>
      </c>
      <c r="B707" t="s">
        <v>720</v>
      </c>
      <c r="C707">
        <v>46</v>
      </c>
      <c r="D707" t="s">
        <v>11</v>
      </c>
      <c r="E707" t="s">
        <v>27</v>
      </c>
      <c r="F707">
        <v>48103</v>
      </c>
      <c r="G707" s="2">
        <v>43988</v>
      </c>
      <c r="H707">
        <v>26668</v>
      </c>
      <c r="I707" t="s">
        <v>28</v>
      </c>
      <c r="J707">
        <v>57</v>
      </c>
      <c r="K707" t="str">
        <f t="shared" ref="K707:K770" si="143">IF(F707 &gt; 50000, "Above 50,000", "Below 50,000")</f>
        <v>Below 50,000</v>
      </c>
      <c r="L707" s="4" t="str" cm="1">
        <f t="array" ref="L707">_xlfn.IFS(J707&gt;=50,"Excellent",AND(J707&gt;=40,J707&lt;=49),"good",AND(J707&gt;=30,J707&lt;=39),"Average",J707&lt;30,"Poor")</f>
        <v>Excellent</v>
      </c>
      <c r="M707" s="4" t="str">
        <f t="shared" ref="M707:M770" si="144">IF(AND(H707&gt;=15000,I707="North"),"True","False")</f>
        <v>False</v>
      </c>
      <c r="N707" s="4" t="str">
        <f t="shared" ref="N707:N770" si="145">IF(OR(E707="IT",F707&gt;=60000),"True","False")</f>
        <v>True</v>
      </c>
      <c r="O707" s="4" t="str">
        <f t="shared" ref="O707:O770" si="146">IF(E707="Marketing"," from Marketing Department","Not From Marketing Department")</f>
        <v>Not From Marketing Department</v>
      </c>
      <c r="P707" s="4">
        <f>SUMIF(E707:$E$1001,"Sales",$F:$F)</f>
        <v>3181738</v>
      </c>
      <c r="Q707" s="4">
        <f t="shared" ref="Q707:Q770" si="147">SUMIFS($F$2:$F$1001,$E$2:$E$1001,"IT",$J$2:$J$1001,"&gt;35")</f>
        <v>7532860</v>
      </c>
      <c r="R707" s="4">
        <f t="shared" ref="R707:R770" si="148">COUNTIF($E$2:$E$1001,"HR")</f>
        <v>180</v>
      </c>
      <c r="S707" s="4">
        <f t="shared" ref="S707:S770" si="149">COUNTIFS($D$2:$D$1001,"F",$E$2:$E$1001,"Finance")</f>
        <v>97</v>
      </c>
      <c r="T707" s="4">
        <f t="shared" ref="T707:T770" si="150">AVERAGEIF($E$2:$E$1001,"Marketing",$F$2:$F$1001)</f>
        <v>55350.020304568527</v>
      </c>
      <c r="U707" s="4">
        <f t="shared" ref="U707:U770" si="151">AVERAGEIFS($H$2:$H$1001,$I$2:$I$1001,"North",$J$2:$J$1001,"&gt;40")</f>
        <v>25843.824817518249</v>
      </c>
      <c r="V707" s="4">
        <f t="shared" ref="V707:V770" si="152">_xlfn.MAXIFS($F$2:$F$1001,$I$2:$I$1001,"South")</f>
        <v>79673</v>
      </c>
      <c r="W707" s="4">
        <f t="shared" ref="W707:W770" si="153">_xlfn.MINIFS($J$2:$J$1001,$E$2:$E$1001,"Finance")</f>
        <v>20</v>
      </c>
      <c r="X707" s="4">
        <f t="shared" ref="X707:X770" si="154">VLOOKUP(A707,A707:X1706,6,FALSE)</f>
        <v>48103</v>
      </c>
      <c r="Y707" t="e" cm="1" vm="2">
        <f t="array" aca="1" ref="Y707" ca="1">HLOOKUP(E707+E707:E1706,F707,0)</f>
        <v>#VALUE!</v>
      </c>
      <c r="Z707" s="4">
        <f t="shared" ref="Z707:Z770" si="155">X707</f>
        <v>48103</v>
      </c>
    </row>
    <row r="708" spans="1:26" x14ac:dyDescent="0.3">
      <c r="A708" s="4">
        <v>1</v>
      </c>
      <c r="B708" t="s">
        <v>721</v>
      </c>
      <c r="C708">
        <v>38</v>
      </c>
      <c r="D708" t="s">
        <v>15</v>
      </c>
      <c r="E708" t="s">
        <v>22</v>
      </c>
      <c r="F708">
        <v>73331</v>
      </c>
      <c r="G708" s="2">
        <v>43989</v>
      </c>
      <c r="H708">
        <v>27777</v>
      </c>
      <c r="I708" t="s">
        <v>20</v>
      </c>
      <c r="J708">
        <v>38</v>
      </c>
      <c r="K708" t="str">
        <f t="shared" si="143"/>
        <v>Above 50,000</v>
      </c>
      <c r="L708" s="4" t="str" cm="1">
        <f t="array" ref="L708">_xlfn.IFS(J708&gt;=50,"Excellent",AND(J708&gt;=40,J708&lt;=49),"good",AND(J708&gt;=30,J708&lt;=39),"Average",J708&lt;30,"Poor")</f>
        <v>Average</v>
      </c>
      <c r="M708" s="4" t="str">
        <f t="shared" si="144"/>
        <v>False</v>
      </c>
      <c r="N708" s="4" t="str">
        <f t="shared" si="145"/>
        <v>True</v>
      </c>
      <c r="O708" s="4" t="str">
        <f t="shared" si="146"/>
        <v>Not From Marketing Department</v>
      </c>
      <c r="P708" s="4">
        <f>SUMIF(E708:$E$1001,"Sales",$F:$F)</f>
        <v>3192046</v>
      </c>
      <c r="Q708" s="4">
        <f t="shared" si="147"/>
        <v>7532860</v>
      </c>
      <c r="R708" s="4">
        <f t="shared" si="148"/>
        <v>180</v>
      </c>
      <c r="S708" s="4">
        <f t="shared" si="149"/>
        <v>97</v>
      </c>
      <c r="T708" s="4">
        <f t="shared" si="150"/>
        <v>55350.020304568527</v>
      </c>
      <c r="U708" s="4">
        <f t="shared" si="151"/>
        <v>25843.824817518249</v>
      </c>
      <c r="V708" s="4">
        <f t="shared" si="152"/>
        <v>79673</v>
      </c>
      <c r="W708" s="4">
        <f t="shared" si="153"/>
        <v>20</v>
      </c>
      <c r="X708" s="4">
        <f t="shared" si="154"/>
        <v>73331</v>
      </c>
      <c r="Y708" t="e" cm="1" vm="2">
        <f t="array" aca="1" ref="Y708" ca="1">HLOOKUP(E708+E708:E1707,F708,0)</f>
        <v>#VALUE!</v>
      </c>
      <c r="Z708" s="4">
        <f t="shared" si="155"/>
        <v>73331</v>
      </c>
    </row>
    <row r="709" spans="1:26" x14ac:dyDescent="0.3">
      <c r="A709" s="4">
        <v>1</v>
      </c>
      <c r="B709" t="s">
        <v>722</v>
      </c>
      <c r="C709">
        <v>50</v>
      </c>
      <c r="D709" t="s">
        <v>15</v>
      </c>
      <c r="E709" t="s">
        <v>16</v>
      </c>
      <c r="F709">
        <v>41642</v>
      </c>
      <c r="G709" s="2">
        <v>43990</v>
      </c>
      <c r="H709">
        <v>36958</v>
      </c>
      <c r="I709" t="s">
        <v>20</v>
      </c>
      <c r="J709">
        <v>28</v>
      </c>
      <c r="K709" t="str">
        <f t="shared" si="143"/>
        <v>Below 50,000</v>
      </c>
      <c r="L709" s="4" t="str" cm="1">
        <f t="array" ref="L709">_xlfn.IFS(J709&gt;=50,"Excellent",AND(J709&gt;=40,J709&lt;=49),"good",AND(J709&gt;=30,J709&lt;=39),"Average",J709&lt;30,"Poor")</f>
        <v>Poor</v>
      </c>
      <c r="M709" s="4" t="str">
        <f t="shared" si="144"/>
        <v>False</v>
      </c>
      <c r="N709" s="4" t="str">
        <f t="shared" si="145"/>
        <v>False</v>
      </c>
      <c r="O709" s="4" t="str">
        <f t="shared" si="146"/>
        <v>Not From Marketing Department</v>
      </c>
      <c r="P709" s="4">
        <f>SUMIF(E709:$E$1001,"Sales",$F:$F)</f>
        <v>2975475</v>
      </c>
      <c r="Q709" s="4">
        <f t="shared" si="147"/>
        <v>7532860</v>
      </c>
      <c r="R709" s="4">
        <f t="shared" si="148"/>
        <v>180</v>
      </c>
      <c r="S709" s="4">
        <f t="shared" si="149"/>
        <v>97</v>
      </c>
      <c r="T709" s="4">
        <f t="shared" si="150"/>
        <v>55350.020304568527</v>
      </c>
      <c r="U709" s="4">
        <f t="shared" si="151"/>
        <v>25843.824817518249</v>
      </c>
      <c r="V709" s="4">
        <f t="shared" si="152"/>
        <v>79673</v>
      </c>
      <c r="W709" s="4">
        <f t="shared" si="153"/>
        <v>20</v>
      </c>
      <c r="X709" s="4">
        <f t="shared" si="154"/>
        <v>41642</v>
      </c>
      <c r="Y709" t="e" cm="1" vm="2">
        <f t="array" aca="1" ref="Y709" ca="1">HLOOKUP(E709+E709:E1708,F709,0)</f>
        <v>#VALUE!</v>
      </c>
      <c r="Z709" s="4">
        <f t="shared" si="155"/>
        <v>41642</v>
      </c>
    </row>
    <row r="710" spans="1:26" x14ac:dyDescent="0.3">
      <c r="A710" s="4">
        <v>1</v>
      </c>
      <c r="B710" t="s">
        <v>723</v>
      </c>
      <c r="C710">
        <v>44</v>
      </c>
      <c r="D710" t="s">
        <v>11</v>
      </c>
      <c r="E710" t="s">
        <v>7</v>
      </c>
      <c r="F710">
        <v>34292</v>
      </c>
      <c r="G710" s="2">
        <v>43991</v>
      </c>
      <c r="H710">
        <v>24055</v>
      </c>
      <c r="I710" t="s">
        <v>28</v>
      </c>
      <c r="J710">
        <v>35</v>
      </c>
      <c r="K710" t="str">
        <f t="shared" si="143"/>
        <v>Below 50,000</v>
      </c>
      <c r="L710" s="4" t="str" cm="1">
        <f t="array" ref="L710">_xlfn.IFS(J710&gt;=50,"Excellent",AND(J710&gt;=40,J710&lt;=49),"good",AND(J710&gt;=30,J710&lt;=39),"Average",J710&lt;30,"Poor")</f>
        <v>Average</v>
      </c>
      <c r="M710" s="4" t="str">
        <f t="shared" si="144"/>
        <v>False</v>
      </c>
      <c r="N710" s="4" t="str">
        <f t="shared" si="145"/>
        <v>False</v>
      </c>
      <c r="O710" s="4" t="str">
        <f t="shared" si="146"/>
        <v>Not From Marketing Department</v>
      </c>
      <c r="P710" s="4">
        <f>SUMIF(E710:$E$1001,"Sales",$F:$F)</f>
        <v>2902486</v>
      </c>
      <c r="Q710" s="4">
        <f t="shared" si="147"/>
        <v>7532860</v>
      </c>
      <c r="R710" s="4">
        <f t="shared" si="148"/>
        <v>180</v>
      </c>
      <c r="S710" s="4">
        <f t="shared" si="149"/>
        <v>97</v>
      </c>
      <c r="T710" s="4">
        <f t="shared" si="150"/>
        <v>55350.020304568527</v>
      </c>
      <c r="U710" s="4">
        <f t="shared" si="151"/>
        <v>25843.824817518249</v>
      </c>
      <c r="V710" s="4">
        <f t="shared" si="152"/>
        <v>79673</v>
      </c>
      <c r="W710" s="4">
        <f t="shared" si="153"/>
        <v>20</v>
      </c>
      <c r="X710" s="4">
        <f t="shared" si="154"/>
        <v>34292</v>
      </c>
      <c r="Y710" t="e" cm="1" vm="2">
        <f t="array" aca="1" ref="Y710" ca="1">HLOOKUP(E710+E710:E1709,F710,0)</f>
        <v>#VALUE!</v>
      </c>
      <c r="Z710" s="4">
        <f t="shared" si="155"/>
        <v>34292</v>
      </c>
    </row>
    <row r="711" spans="1:26" x14ac:dyDescent="0.3">
      <c r="A711" s="4">
        <v>1</v>
      </c>
      <c r="B711" t="s">
        <v>724</v>
      </c>
      <c r="C711">
        <v>39</v>
      </c>
      <c r="D711" t="s">
        <v>15</v>
      </c>
      <c r="E711" t="s">
        <v>16</v>
      </c>
      <c r="F711">
        <v>53777</v>
      </c>
      <c r="G711" s="2">
        <v>43992</v>
      </c>
      <c r="H711">
        <v>27050</v>
      </c>
      <c r="I711" t="s">
        <v>28</v>
      </c>
      <c r="J711">
        <v>23</v>
      </c>
      <c r="K711" t="str">
        <f t="shared" si="143"/>
        <v>Above 50,000</v>
      </c>
      <c r="L711" s="4" t="str" cm="1">
        <f t="array" ref="L711">_xlfn.IFS(J711&gt;=50,"Excellent",AND(J711&gt;=40,J711&lt;=49),"good",AND(J711&gt;=30,J711&lt;=39),"Average",J711&lt;30,"Poor")</f>
        <v>Poor</v>
      </c>
      <c r="M711" s="4" t="str">
        <f t="shared" si="144"/>
        <v>False</v>
      </c>
      <c r="N711" s="4" t="str">
        <f t="shared" si="145"/>
        <v>False</v>
      </c>
      <c r="O711" s="4" t="str">
        <f t="shared" si="146"/>
        <v>Not From Marketing Department</v>
      </c>
      <c r="P711" s="4">
        <f>SUMIF(E711:$E$1001,"Sales",$F:$F)</f>
        <v>2835940</v>
      </c>
      <c r="Q711" s="4">
        <f t="shared" si="147"/>
        <v>7532860</v>
      </c>
      <c r="R711" s="4">
        <f t="shared" si="148"/>
        <v>180</v>
      </c>
      <c r="S711" s="4">
        <f t="shared" si="149"/>
        <v>97</v>
      </c>
      <c r="T711" s="4">
        <f t="shared" si="150"/>
        <v>55350.020304568527</v>
      </c>
      <c r="U711" s="4">
        <f t="shared" si="151"/>
        <v>25843.824817518249</v>
      </c>
      <c r="V711" s="4">
        <f t="shared" si="152"/>
        <v>79673</v>
      </c>
      <c r="W711" s="4">
        <f t="shared" si="153"/>
        <v>20</v>
      </c>
      <c r="X711" s="4">
        <f t="shared" si="154"/>
        <v>53777</v>
      </c>
      <c r="Y711" t="e" cm="1" vm="2">
        <f t="array" aca="1" ref="Y711" ca="1">HLOOKUP(E711+E711:E1710,F711,0)</f>
        <v>#VALUE!</v>
      </c>
      <c r="Z711" s="4">
        <f t="shared" si="155"/>
        <v>53777</v>
      </c>
    </row>
    <row r="712" spans="1:26" x14ac:dyDescent="0.3">
      <c r="A712" s="4">
        <v>1</v>
      </c>
      <c r="B712" t="s">
        <v>725</v>
      </c>
      <c r="C712">
        <v>49</v>
      </c>
      <c r="D712" t="s">
        <v>15</v>
      </c>
      <c r="E712" t="s">
        <v>16</v>
      </c>
      <c r="F712">
        <v>69670</v>
      </c>
      <c r="G712" s="2">
        <v>43993</v>
      </c>
      <c r="H712">
        <v>35185</v>
      </c>
      <c r="I712" t="s">
        <v>13</v>
      </c>
      <c r="J712">
        <v>52</v>
      </c>
      <c r="K712" t="str">
        <f t="shared" si="143"/>
        <v>Above 50,000</v>
      </c>
      <c r="L712" s="4" t="str" cm="1">
        <f t="array" ref="L712">_xlfn.IFS(J712&gt;=50,"Excellent",AND(J712&gt;=40,J712&lt;=49),"good",AND(J712&gt;=30,J712&lt;=39),"Average",J712&lt;30,"Poor")</f>
        <v>Excellent</v>
      </c>
      <c r="M712" s="4" t="str">
        <f t="shared" si="144"/>
        <v>True</v>
      </c>
      <c r="N712" s="4" t="str">
        <f t="shared" si="145"/>
        <v>True</v>
      </c>
      <c r="O712" s="4" t="str">
        <f t="shared" si="146"/>
        <v>Not From Marketing Department</v>
      </c>
      <c r="P712" s="4">
        <f>SUMIF(E712:$E$1001,"Sales",$F:$F)</f>
        <v>2952377</v>
      </c>
      <c r="Q712" s="4">
        <f t="shared" si="147"/>
        <v>7532860</v>
      </c>
      <c r="R712" s="4">
        <f t="shared" si="148"/>
        <v>180</v>
      </c>
      <c r="S712" s="4">
        <f t="shared" si="149"/>
        <v>97</v>
      </c>
      <c r="T712" s="4">
        <f t="shared" si="150"/>
        <v>55350.020304568527</v>
      </c>
      <c r="U712" s="4">
        <f t="shared" si="151"/>
        <v>25843.824817518249</v>
      </c>
      <c r="V712" s="4">
        <f t="shared" si="152"/>
        <v>79673</v>
      </c>
      <c r="W712" s="4">
        <f t="shared" si="153"/>
        <v>20</v>
      </c>
      <c r="X712" s="4">
        <f t="shared" si="154"/>
        <v>69670</v>
      </c>
      <c r="Y712" t="e" cm="1" vm="2">
        <f t="array" aca="1" ref="Y712" ca="1">HLOOKUP(E712+E712:E1711,F712,0)</f>
        <v>#VALUE!</v>
      </c>
      <c r="Z712" s="4">
        <f t="shared" si="155"/>
        <v>69670</v>
      </c>
    </row>
    <row r="713" spans="1:26" x14ac:dyDescent="0.3">
      <c r="A713" s="4">
        <v>1</v>
      </c>
      <c r="B713" t="s">
        <v>726</v>
      </c>
      <c r="C713">
        <v>21</v>
      </c>
      <c r="D713" t="s">
        <v>15</v>
      </c>
      <c r="E713" t="s">
        <v>22</v>
      </c>
      <c r="F713">
        <v>40068</v>
      </c>
      <c r="G713" s="2">
        <v>43994</v>
      </c>
      <c r="H713">
        <v>27045</v>
      </c>
      <c r="I713" t="s">
        <v>18</v>
      </c>
      <c r="J713">
        <v>39</v>
      </c>
      <c r="K713" t="str">
        <f t="shared" si="143"/>
        <v>Below 50,000</v>
      </c>
      <c r="L713" s="4" t="str" cm="1">
        <f t="array" ref="L713">_xlfn.IFS(J713&gt;=50,"Excellent",AND(J713&gt;=40,J713&lt;=49),"good",AND(J713&gt;=30,J713&lt;=39),"Average",J713&lt;30,"Poor")</f>
        <v>Average</v>
      </c>
      <c r="M713" s="4" t="str">
        <f t="shared" si="144"/>
        <v>False</v>
      </c>
      <c r="N713" s="4" t="str">
        <f t="shared" si="145"/>
        <v>False</v>
      </c>
      <c r="O713" s="4" t="str">
        <f t="shared" si="146"/>
        <v>Not From Marketing Department</v>
      </c>
      <c r="P713" s="4">
        <f>SUMIF(E713:$E$1001,"Sales",$F:$F)</f>
        <v>2962770</v>
      </c>
      <c r="Q713" s="4">
        <f t="shared" si="147"/>
        <v>7532860</v>
      </c>
      <c r="R713" s="4">
        <f t="shared" si="148"/>
        <v>180</v>
      </c>
      <c r="S713" s="4">
        <f t="shared" si="149"/>
        <v>97</v>
      </c>
      <c r="T713" s="4">
        <f t="shared" si="150"/>
        <v>55350.020304568527</v>
      </c>
      <c r="U713" s="4">
        <f t="shared" si="151"/>
        <v>25843.824817518249</v>
      </c>
      <c r="V713" s="4">
        <f t="shared" si="152"/>
        <v>79673</v>
      </c>
      <c r="W713" s="4">
        <f t="shared" si="153"/>
        <v>20</v>
      </c>
      <c r="X713" s="4">
        <f t="shared" si="154"/>
        <v>40068</v>
      </c>
      <c r="Y713" t="e" cm="1" vm="2">
        <f t="array" aca="1" ref="Y713" ca="1">HLOOKUP(E713+E713:E1712,F713,0)</f>
        <v>#VALUE!</v>
      </c>
      <c r="Z713" s="4">
        <f t="shared" si="155"/>
        <v>40068</v>
      </c>
    </row>
    <row r="714" spans="1:26" x14ac:dyDescent="0.3">
      <c r="A714" s="4">
        <v>1</v>
      </c>
      <c r="B714" t="s">
        <v>727</v>
      </c>
      <c r="C714">
        <v>36</v>
      </c>
      <c r="D714" t="s">
        <v>15</v>
      </c>
      <c r="E714" t="s">
        <v>22</v>
      </c>
      <c r="F714">
        <v>52329</v>
      </c>
      <c r="G714" s="2">
        <v>43995</v>
      </c>
      <c r="H714">
        <v>38351</v>
      </c>
      <c r="I714" t="s">
        <v>18</v>
      </c>
      <c r="J714">
        <v>51</v>
      </c>
      <c r="K714" t="str">
        <f t="shared" si="143"/>
        <v>Above 50,000</v>
      </c>
      <c r="L714" s="4" t="str" cm="1">
        <f t="array" ref="L714">_xlfn.IFS(J714&gt;=50,"Excellent",AND(J714&gt;=40,J714&lt;=49),"good",AND(J714&gt;=30,J714&lt;=39),"Average",J714&lt;30,"Poor")</f>
        <v>Excellent</v>
      </c>
      <c r="M714" s="4" t="str">
        <f t="shared" si="144"/>
        <v>False</v>
      </c>
      <c r="N714" s="4" t="str">
        <f t="shared" si="145"/>
        <v>False</v>
      </c>
      <c r="O714" s="4" t="str">
        <f t="shared" si="146"/>
        <v>Not From Marketing Department</v>
      </c>
      <c r="P714" s="4">
        <f>SUMIF(E714:$E$1001,"Sales",$F:$F)</f>
        <v>2984580</v>
      </c>
      <c r="Q714" s="4">
        <f t="shared" si="147"/>
        <v>7532860</v>
      </c>
      <c r="R714" s="4">
        <f t="shared" si="148"/>
        <v>180</v>
      </c>
      <c r="S714" s="4">
        <f t="shared" si="149"/>
        <v>97</v>
      </c>
      <c r="T714" s="4">
        <f t="shared" si="150"/>
        <v>55350.020304568527</v>
      </c>
      <c r="U714" s="4">
        <f t="shared" si="151"/>
        <v>25843.824817518249</v>
      </c>
      <c r="V714" s="4">
        <f t="shared" si="152"/>
        <v>79673</v>
      </c>
      <c r="W714" s="4">
        <f t="shared" si="153"/>
        <v>20</v>
      </c>
      <c r="X714" s="4">
        <f t="shared" si="154"/>
        <v>52329</v>
      </c>
      <c r="Y714" t="e" cm="1" vm="2">
        <f t="array" aca="1" ref="Y714" ca="1">HLOOKUP(E714+E714:E1713,F714,0)</f>
        <v>#VALUE!</v>
      </c>
      <c r="Z714" s="4">
        <f t="shared" si="155"/>
        <v>52329</v>
      </c>
    </row>
    <row r="715" spans="1:26" x14ac:dyDescent="0.3">
      <c r="A715" s="4">
        <v>1</v>
      </c>
      <c r="B715" t="s">
        <v>728</v>
      </c>
      <c r="C715">
        <v>26</v>
      </c>
      <c r="D715" t="s">
        <v>15</v>
      </c>
      <c r="E715" t="s">
        <v>27</v>
      </c>
      <c r="F715">
        <v>74006</v>
      </c>
      <c r="G715" s="2">
        <v>43996</v>
      </c>
      <c r="H715">
        <v>13934</v>
      </c>
      <c r="I715" t="s">
        <v>20</v>
      </c>
      <c r="J715">
        <v>49</v>
      </c>
      <c r="K715" t="str">
        <f t="shared" si="143"/>
        <v>Above 50,000</v>
      </c>
      <c r="L715" s="4" t="str" cm="1">
        <f t="array" ref="L715">_xlfn.IFS(J715&gt;=50,"Excellent",AND(J715&gt;=40,J715&lt;=49),"good",AND(J715&gt;=30,J715&lt;=39),"Average",J715&lt;30,"Poor")</f>
        <v>good</v>
      </c>
      <c r="M715" s="4" t="str">
        <f t="shared" si="144"/>
        <v>False</v>
      </c>
      <c r="N715" s="4" t="str">
        <f t="shared" si="145"/>
        <v>True</v>
      </c>
      <c r="O715" s="4" t="str">
        <f t="shared" si="146"/>
        <v>Not From Marketing Department</v>
      </c>
      <c r="P715" s="4">
        <f>SUMIF(E715:$E$1001,"Sales",$F:$F)</f>
        <v>2919339</v>
      </c>
      <c r="Q715" s="4">
        <f t="shared" si="147"/>
        <v>7532860</v>
      </c>
      <c r="R715" s="4">
        <f t="shared" si="148"/>
        <v>180</v>
      </c>
      <c r="S715" s="4">
        <f t="shared" si="149"/>
        <v>97</v>
      </c>
      <c r="T715" s="4">
        <f t="shared" si="150"/>
        <v>55350.020304568527</v>
      </c>
      <c r="U715" s="4">
        <f t="shared" si="151"/>
        <v>25843.824817518249</v>
      </c>
      <c r="V715" s="4">
        <f t="shared" si="152"/>
        <v>79673</v>
      </c>
      <c r="W715" s="4">
        <f t="shared" si="153"/>
        <v>20</v>
      </c>
      <c r="X715" s="4">
        <f t="shared" si="154"/>
        <v>74006</v>
      </c>
      <c r="Y715" t="e" cm="1" vm="2">
        <f t="array" aca="1" ref="Y715" ca="1">HLOOKUP(E715+E715:E1714,F715,0)</f>
        <v>#VALUE!</v>
      </c>
      <c r="Z715" s="4">
        <f t="shared" si="155"/>
        <v>74006</v>
      </c>
    </row>
    <row r="716" spans="1:26" x14ac:dyDescent="0.3">
      <c r="A716" s="4">
        <v>1</v>
      </c>
      <c r="B716" t="s">
        <v>729</v>
      </c>
      <c r="C716">
        <v>27</v>
      </c>
      <c r="D716" t="s">
        <v>15</v>
      </c>
      <c r="E716" t="s">
        <v>12</v>
      </c>
      <c r="F716">
        <v>60949</v>
      </c>
      <c r="G716" s="2">
        <v>43997</v>
      </c>
      <c r="H716">
        <v>31182</v>
      </c>
      <c r="I716" t="s">
        <v>13</v>
      </c>
      <c r="J716">
        <v>53</v>
      </c>
      <c r="K716" t="str">
        <f t="shared" si="143"/>
        <v>Above 50,000</v>
      </c>
      <c r="L716" s="4" t="str" cm="1">
        <f t="array" ref="L716">_xlfn.IFS(J716&gt;=50,"Excellent",AND(J716&gt;=40,J716&lt;=49),"good",AND(J716&gt;=30,J716&lt;=39),"Average",J716&lt;30,"Poor")</f>
        <v>Excellent</v>
      </c>
      <c r="M716" s="4" t="str">
        <f t="shared" si="144"/>
        <v>True</v>
      </c>
      <c r="N716" s="4" t="str">
        <f t="shared" si="145"/>
        <v>True</v>
      </c>
      <c r="O716" s="4" t="str">
        <f t="shared" si="146"/>
        <v xml:space="preserve"> from Marketing Department</v>
      </c>
      <c r="P716" s="4">
        <f>SUMIF(E716:$E$1001,"Sales",$F:$F)</f>
        <v>2956135</v>
      </c>
      <c r="Q716" s="4">
        <f t="shared" si="147"/>
        <v>7532860</v>
      </c>
      <c r="R716" s="4">
        <f t="shared" si="148"/>
        <v>180</v>
      </c>
      <c r="S716" s="4">
        <f t="shared" si="149"/>
        <v>97</v>
      </c>
      <c r="T716" s="4">
        <f t="shared" si="150"/>
        <v>55350.020304568527</v>
      </c>
      <c r="U716" s="4">
        <f t="shared" si="151"/>
        <v>25843.824817518249</v>
      </c>
      <c r="V716" s="4">
        <f t="shared" si="152"/>
        <v>79673</v>
      </c>
      <c r="W716" s="4">
        <f t="shared" si="153"/>
        <v>20</v>
      </c>
      <c r="X716" s="4">
        <f t="shared" si="154"/>
        <v>60949</v>
      </c>
      <c r="Y716" t="e" cm="1" vm="2">
        <f t="array" aca="1" ref="Y716" ca="1">HLOOKUP(E716+E716:E1715,F716,0)</f>
        <v>#VALUE!</v>
      </c>
      <c r="Z716" s="4">
        <f t="shared" si="155"/>
        <v>60949</v>
      </c>
    </row>
    <row r="717" spans="1:26" x14ac:dyDescent="0.3">
      <c r="A717" s="4">
        <v>1</v>
      </c>
      <c r="B717" t="s">
        <v>730</v>
      </c>
      <c r="C717">
        <v>34</v>
      </c>
      <c r="D717" t="s">
        <v>15</v>
      </c>
      <c r="E717" t="s">
        <v>22</v>
      </c>
      <c r="F717">
        <v>47878</v>
      </c>
      <c r="G717" s="2">
        <v>43998</v>
      </c>
      <c r="H717">
        <v>22570</v>
      </c>
      <c r="I717" t="s">
        <v>18</v>
      </c>
      <c r="J717">
        <v>41</v>
      </c>
      <c r="K717" t="str">
        <f t="shared" si="143"/>
        <v>Below 50,000</v>
      </c>
      <c r="L717" s="4" t="str" cm="1">
        <f t="array" ref="L717">_xlfn.IFS(J717&gt;=50,"Excellent",AND(J717&gt;=40,J717&lt;=49),"good",AND(J717&gt;=30,J717&lt;=39),"Average",J717&lt;30,"Poor")</f>
        <v>good</v>
      </c>
      <c r="M717" s="4" t="str">
        <f t="shared" si="144"/>
        <v>False</v>
      </c>
      <c r="N717" s="4" t="str">
        <f t="shared" si="145"/>
        <v>False</v>
      </c>
      <c r="O717" s="4" t="str">
        <f t="shared" si="146"/>
        <v>Not From Marketing Department</v>
      </c>
      <c r="P717" s="4">
        <f>SUMIF(E717:$E$1001,"Sales",$F:$F)</f>
        <v>3061835</v>
      </c>
      <c r="Q717" s="4">
        <f t="shared" si="147"/>
        <v>7532860</v>
      </c>
      <c r="R717" s="4">
        <f t="shared" si="148"/>
        <v>180</v>
      </c>
      <c r="S717" s="4">
        <f t="shared" si="149"/>
        <v>97</v>
      </c>
      <c r="T717" s="4">
        <f t="shared" si="150"/>
        <v>55350.020304568527</v>
      </c>
      <c r="U717" s="4">
        <f t="shared" si="151"/>
        <v>25843.824817518249</v>
      </c>
      <c r="V717" s="4">
        <f t="shared" si="152"/>
        <v>79673</v>
      </c>
      <c r="W717" s="4">
        <f t="shared" si="153"/>
        <v>20</v>
      </c>
      <c r="X717" s="4">
        <f t="shared" si="154"/>
        <v>47878</v>
      </c>
      <c r="Y717" t="e" cm="1" vm="2">
        <f t="array" aca="1" ref="Y717" ca="1">HLOOKUP(E717+E717:E1716,F717,0)</f>
        <v>#VALUE!</v>
      </c>
      <c r="Z717" s="4">
        <f t="shared" si="155"/>
        <v>47878</v>
      </c>
    </row>
    <row r="718" spans="1:26" x14ac:dyDescent="0.3">
      <c r="A718" s="4">
        <v>1</v>
      </c>
      <c r="B718" t="s">
        <v>731</v>
      </c>
      <c r="C718">
        <v>22</v>
      </c>
      <c r="D718" t="s">
        <v>11</v>
      </c>
      <c r="E718" t="s">
        <v>22</v>
      </c>
      <c r="F718">
        <v>41538</v>
      </c>
      <c r="G718" s="2">
        <v>43999</v>
      </c>
      <c r="H718">
        <v>31396</v>
      </c>
      <c r="I718" t="s">
        <v>18</v>
      </c>
      <c r="J718">
        <v>54</v>
      </c>
      <c r="K718" t="str">
        <f t="shared" si="143"/>
        <v>Below 50,000</v>
      </c>
      <c r="L718" s="4" t="str" cm="1">
        <f t="array" ref="L718">_xlfn.IFS(J718&gt;=50,"Excellent",AND(J718&gt;=40,J718&lt;=49),"good",AND(J718&gt;=30,J718&lt;=39),"Average",J718&lt;30,"Poor")</f>
        <v>Excellent</v>
      </c>
      <c r="M718" s="4" t="str">
        <f t="shared" si="144"/>
        <v>False</v>
      </c>
      <c r="N718" s="4" t="str">
        <f t="shared" si="145"/>
        <v>False</v>
      </c>
      <c r="O718" s="4" t="str">
        <f t="shared" si="146"/>
        <v>Not From Marketing Department</v>
      </c>
      <c r="P718" s="4">
        <f>SUMIF(E718:$E$1001,"Sales",$F:$F)</f>
        <v>3149790</v>
      </c>
      <c r="Q718" s="4">
        <f t="shared" si="147"/>
        <v>7532860</v>
      </c>
      <c r="R718" s="4">
        <f t="shared" si="148"/>
        <v>180</v>
      </c>
      <c r="S718" s="4">
        <f t="shared" si="149"/>
        <v>97</v>
      </c>
      <c r="T718" s="4">
        <f t="shared" si="150"/>
        <v>55350.020304568527</v>
      </c>
      <c r="U718" s="4">
        <f t="shared" si="151"/>
        <v>25843.824817518249</v>
      </c>
      <c r="V718" s="4">
        <f t="shared" si="152"/>
        <v>79673</v>
      </c>
      <c r="W718" s="4">
        <f t="shared" si="153"/>
        <v>20</v>
      </c>
      <c r="X718" s="4">
        <f t="shared" si="154"/>
        <v>41538</v>
      </c>
      <c r="Y718" t="e" cm="1" vm="2">
        <f t="array" aca="1" ref="Y718" ca="1">HLOOKUP(E718+E718:E1717,F718,0)</f>
        <v>#VALUE!</v>
      </c>
      <c r="Z718" s="4">
        <f t="shared" si="155"/>
        <v>41538</v>
      </c>
    </row>
    <row r="719" spans="1:26" x14ac:dyDescent="0.3">
      <c r="A719" s="4">
        <v>1</v>
      </c>
      <c r="B719" t="s">
        <v>732</v>
      </c>
      <c r="C719">
        <v>28</v>
      </c>
      <c r="D719" t="s">
        <v>15</v>
      </c>
      <c r="E719" t="s">
        <v>12</v>
      </c>
      <c r="F719">
        <v>36319</v>
      </c>
      <c r="G719" s="2">
        <v>44000</v>
      </c>
      <c r="H719">
        <v>17194</v>
      </c>
      <c r="I719" t="s">
        <v>28</v>
      </c>
      <c r="J719">
        <v>41</v>
      </c>
      <c r="K719" t="str">
        <f t="shared" si="143"/>
        <v>Below 50,000</v>
      </c>
      <c r="L719" s="4" t="str" cm="1">
        <f t="array" ref="L719">_xlfn.IFS(J719&gt;=50,"Excellent",AND(J719&gt;=40,J719&lt;=49),"good",AND(J719&gt;=30,J719&lt;=39),"Average",J719&lt;30,"Poor")</f>
        <v>good</v>
      </c>
      <c r="M719" s="4" t="str">
        <f t="shared" si="144"/>
        <v>False</v>
      </c>
      <c r="N719" s="4" t="str">
        <f t="shared" si="145"/>
        <v>False</v>
      </c>
      <c r="O719" s="4" t="str">
        <f t="shared" si="146"/>
        <v xml:space="preserve"> from Marketing Department</v>
      </c>
      <c r="P719" s="4">
        <f>SUMIF(E719:$E$1001,"Sales",$F:$F)</f>
        <v>2923122</v>
      </c>
      <c r="Q719" s="4">
        <f t="shared" si="147"/>
        <v>7532860</v>
      </c>
      <c r="R719" s="4">
        <f t="shared" si="148"/>
        <v>180</v>
      </c>
      <c r="S719" s="4">
        <f t="shared" si="149"/>
        <v>97</v>
      </c>
      <c r="T719" s="4">
        <f t="shared" si="150"/>
        <v>55350.020304568527</v>
      </c>
      <c r="U719" s="4">
        <f t="shared" si="151"/>
        <v>25843.824817518249</v>
      </c>
      <c r="V719" s="4">
        <f t="shared" si="152"/>
        <v>79673</v>
      </c>
      <c r="W719" s="4">
        <f t="shared" si="153"/>
        <v>20</v>
      </c>
      <c r="X719" s="4">
        <f t="shared" si="154"/>
        <v>36319</v>
      </c>
      <c r="Y719" t="e" cm="1" vm="2">
        <f t="array" aca="1" ref="Y719" ca="1">HLOOKUP(E719+E719:E1718,F719,0)</f>
        <v>#VALUE!</v>
      </c>
      <c r="Z719" s="4">
        <f t="shared" si="155"/>
        <v>36319</v>
      </c>
    </row>
    <row r="720" spans="1:26" x14ac:dyDescent="0.3">
      <c r="A720" s="4">
        <v>1</v>
      </c>
      <c r="B720" t="s">
        <v>733</v>
      </c>
      <c r="C720">
        <v>51</v>
      </c>
      <c r="D720" t="s">
        <v>11</v>
      </c>
      <c r="E720" t="s">
        <v>12</v>
      </c>
      <c r="F720">
        <v>48340</v>
      </c>
      <c r="G720" s="2">
        <v>44001</v>
      </c>
      <c r="H720">
        <v>21558</v>
      </c>
      <c r="I720" t="s">
        <v>18</v>
      </c>
      <c r="J720">
        <v>45</v>
      </c>
      <c r="K720" t="str">
        <f t="shared" si="143"/>
        <v>Below 50,000</v>
      </c>
      <c r="L720" s="4" t="str" cm="1">
        <f t="array" ref="L720">_xlfn.IFS(J720&gt;=50,"Excellent",AND(J720&gt;=40,J720&lt;=49),"good",AND(J720&gt;=30,J720&lt;=39),"Average",J720&lt;30,"Poor")</f>
        <v>good</v>
      </c>
      <c r="M720" s="4" t="str">
        <f t="shared" si="144"/>
        <v>False</v>
      </c>
      <c r="N720" s="4" t="str">
        <f t="shared" si="145"/>
        <v>False</v>
      </c>
      <c r="O720" s="4" t="str">
        <f t="shared" si="146"/>
        <v xml:space="preserve"> from Marketing Department</v>
      </c>
      <c r="P720" s="4">
        <f>SUMIF(E720:$E$1001,"Sales",$F:$F)</f>
        <v>3021755</v>
      </c>
      <c r="Q720" s="4">
        <f t="shared" si="147"/>
        <v>7532860</v>
      </c>
      <c r="R720" s="4">
        <f t="shared" si="148"/>
        <v>180</v>
      </c>
      <c r="S720" s="4">
        <f t="shared" si="149"/>
        <v>97</v>
      </c>
      <c r="T720" s="4">
        <f t="shared" si="150"/>
        <v>55350.020304568527</v>
      </c>
      <c r="U720" s="4">
        <f t="shared" si="151"/>
        <v>25843.824817518249</v>
      </c>
      <c r="V720" s="4">
        <f t="shared" si="152"/>
        <v>79673</v>
      </c>
      <c r="W720" s="4">
        <f t="shared" si="153"/>
        <v>20</v>
      </c>
      <c r="X720" s="4">
        <f t="shared" si="154"/>
        <v>48340</v>
      </c>
      <c r="Y720" t="e" cm="1" vm="2">
        <f t="array" aca="1" ref="Y720" ca="1">HLOOKUP(E720+E720:E1719,F720,0)</f>
        <v>#VALUE!</v>
      </c>
      <c r="Z720" s="4">
        <f t="shared" si="155"/>
        <v>48340</v>
      </c>
    </row>
    <row r="721" spans="1:26" x14ac:dyDescent="0.3">
      <c r="A721" s="4">
        <v>1</v>
      </c>
      <c r="B721" t="s">
        <v>734</v>
      </c>
      <c r="C721">
        <v>58</v>
      </c>
      <c r="D721" t="s">
        <v>11</v>
      </c>
      <c r="E721" t="s">
        <v>27</v>
      </c>
      <c r="F721">
        <v>60008</v>
      </c>
      <c r="G721" s="2">
        <v>44002</v>
      </c>
      <c r="H721">
        <v>14028</v>
      </c>
      <c r="I721" t="s">
        <v>13</v>
      </c>
      <c r="J721">
        <v>40</v>
      </c>
      <c r="K721" t="str">
        <f t="shared" si="143"/>
        <v>Above 50,000</v>
      </c>
      <c r="L721" s="4" t="str" cm="1">
        <f t="array" ref="L721">_xlfn.IFS(J721&gt;=50,"Excellent",AND(J721&gt;=40,J721&lt;=49),"good",AND(J721&gt;=30,J721&lt;=39),"Average",J721&lt;30,"Poor")</f>
        <v>good</v>
      </c>
      <c r="M721" s="4" t="str">
        <f t="shared" si="144"/>
        <v>False</v>
      </c>
      <c r="N721" s="4" t="str">
        <f t="shared" si="145"/>
        <v>True</v>
      </c>
      <c r="O721" s="4" t="str">
        <f t="shared" si="146"/>
        <v>Not From Marketing Department</v>
      </c>
      <c r="P721" s="4">
        <f>SUMIF(E721:$E$1001,"Sales",$F:$F)</f>
        <v>3156428</v>
      </c>
      <c r="Q721" s="4">
        <f t="shared" si="147"/>
        <v>7532860</v>
      </c>
      <c r="R721" s="4">
        <f t="shared" si="148"/>
        <v>180</v>
      </c>
      <c r="S721" s="4">
        <f t="shared" si="149"/>
        <v>97</v>
      </c>
      <c r="T721" s="4">
        <f t="shared" si="150"/>
        <v>55350.020304568527</v>
      </c>
      <c r="U721" s="4">
        <f t="shared" si="151"/>
        <v>25843.824817518249</v>
      </c>
      <c r="V721" s="4">
        <f t="shared" si="152"/>
        <v>79673</v>
      </c>
      <c r="W721" s="4">
        <f t="shared" si="153"/>
        <v>20</v>
      </c>
      <c r="X721" s="4">
        <f t="shared" si="154"/>
        <v>60008</v>
      </c>
      <c r="Y721" t="e" cm="1" vm="2">
        <f t="array" aca="1" ref="Y721" ca="1">HLOOKUP(E721+E721:E1720,F721,0)</f>
        <v>#VALUE!</v>
      </c>
      <c r="Z721" s="4">
        <f t="shared" si="155"/>
        <v>60008</v>
      </c>
    </row>
    <row r="722" spans="1:26" x14ac:dyDescent="0.3">
      <c r="A722" s="4">
        <v>1</v>
      </c>
      <c r="B722" t="s">
        <v>735</v>
      </c>
      <c r="C722">
        <v>55</v>
      </c>
      <c r="D722" t="s">
        <v>11</v>
      </c>
      <c r="E722" t="s">
        <v>16</v>
      </c>
      <c r="F722">
        <v>42127</v>
      </c>
      <c r="G722" s="2">
        <v>44003</v>
      </c>
      <c r="H722">
        <v>32754</v>
      </c>
      <c r="I722" t="s">
        <v>20</v>
      </c>
      <c r="J722">
        <v>48</v>
      </c>
      <c r="K722" t="str">
        <f t="shared" si="143"/>
        <v>Below 50,000</v>
      </c>
      <c r="L722" s="4" t="str" cm="1">
        <f t="array" ref="L722">_xlfn.IFS(J722&gt;=50,"Excellent",AND(J722&gt;=40,J722&lt;=49),"good",AND(J722&gt;=30,J722&lt;=39),"Average",J722&lt;30,"Poor")</f>
        <v>good</v>
      </c>
      <c r="M722" s="4" t="str">
        <f t="shared" si="144"/>
        <v>False</v>
      </c>
      <c r="N722" s="4" t="str">
        <f t="shared" si="145"/>
        <v>False</v>
      </c>
      <c r="O722" s="4" t="str">
        <f t="shared" si="146"/>
        <v>Not From Marketing Department</v>
      </c>
      <c r="P722" s="4">
        <f>SUMIF(E722:$E$1001,"Sales",$F:$F)</f>
        <v>2973576</v>
      </c>
      <c r="Q722" s="4">
        <f t="shared" si="147"/>
        <v>7532860</v>
      </c>
      <c r="R722" s="4">
        <f t="shared" si="148"/>
        <v>180</v>
      </c>
      <c r="S722" s="4">
        <f t="shared" si="149"/>
        <v>97</v>
      </c>
      <c r="T722" s="4">
        <f t="shared" si="150"/>
        <v>55350.020304568527</v>
      </c>
      <c r="U722" s="4">
        <f t="shared" si="151"/>
        <v>25843.824817518249</v>
      </c>
      <c r="V722" s="4">
        <f t="shared" si="152"/>
        <v>79673</v>
      </c>
      <c r="W722" s="4">
        <f t="shared" si="153"/>
        <v>20</v>
      </c>
      <c r="X722" s="4">
        <f t="shared" si="154"/>
        <v>42127</v>
      </c>
      <c r="Y722" t="e" cm="1" vm="2">
        <f t="array" aca="1" ref="Y722" ca="1">HLOOKUP(E722+E722:E1721,F722,0)</f>
        <v>#VALUE!</v>
      </c>
      <c r="Z722" s="4">
        <f t="shared" si="155"/>
        <v>42127</v>
      </c>
    </row>
    <row r="723" spans="1:26" x14ac:dyDescent="0.3">
      <c r="A723" s="4">
        <v>1</v>
      </c>
      <c r="B723" t="s">
        <v>736</v>
      </c>
      <c r="C723">
        <v>42</v>
      </c>
      <c r="D723" t="s">
        <v>11</v>
      </c>
      <c r="E723" t="s">
        <v>12</v>
      </c>
      <c r="F723">
        <v>31520</v>
      </c>
      <c r="G723" s="2">
        <v>44004</v>
      </c>
      <c r="H723">
        <v>10612</v>
      </c>
      <c r="I723" t="s">
        <v>18</v>
      </c>
      <c r="J723">
        <v>47</v>
      </c>
      <c r="K723" t="str">
        <f t="shared" si="143"/>
        <v>Below 50,000</v>
      </c>
      <c r="L723" s="4" t="str" cm="1">
        <f t="array" ref="L723">_xlfn.IFS(J723&gt;=50,"Excellent",AND(J723&gt;=40,J723&lt;=49),"good",AND(J723&gt;=30,J723&lt;=39),"Average",J723&lt;30,"Poor")</f>
        <v>good</v>
      </c>
      <c r="M723" s="4" t="str">
        <f t="shared" si="144"/>
        <v>False</v>
      </c>
      <c r="N723" s="4" t="str">
        <f t="shared" si="145"/>
        <v>False</v>
      </c>
      <c r="O723" s="4" t="str">
        <f t="shared" si="146"/>
        <v xml:space="preserve"> from Marketing Department</v>
      </c>
      <c r="P723" s="4">
        <f>SUMIF(E723:$E$1001,"Sales",$F:$F)</f>
        <v>2975986</v>
      </c>
      <c r="Q723" s="4">
        <f t="shared" si="147"/>
        <v>7532860</v>
      </c>
      <c r="R723" s="4">
        <f t="shared" si="148"/>
        <v>180</v>
      </c>
      <c r="S723" s="4">
        <f t="shared" si="149"/>
        <v>97</v>
      </c>
      <c r="T723" s="4">
        <f t="shared" si="150"/>
        <v>55350.020304568527</v>
      </c>
      <c r="U723" s="4">
        <f t="shared" si="151"/>
        <v>25843.824817518249</v>
      </c>
      <c r="V723" s="4">
        <f t="shared" si="152"/>
        <v>79673</v>
      </c>
      <c r="W723" s="4">
        <f t="shared" si="153"/>
        <v>20</v>
      </c>
      <c r="X723" s="4">
        <f t="shared" si="154"/>
        <v>31520</v>
      </c>
      <c r="Y723" t="e" cm="1" vm="2">
        <f t="array" aca="1" ref="Y723" ca="1">HLOOKUP(E723+E723:E1722,F723,0)</f>
        <v>#VALUE!</v>
      </c>
      <c r="Z723" s="4">
        <f t="shared" si="155"/>
        <v>31520</v>
      </c>
    </row>
    <row r="724" spans="1:26" x14ac:dyDescent="0.3">
      <c r="A724" s="4">
        <v>1</v>
      </c>
      <c r="B724" t="s">
        <v>737</v>
      </c>
      <c r="C724">
        <v>44</v>
      </c>
      <c r="D724" t="s">
        <v>15</v>
      </c>
      <c r="E724" t="s">
        <v>12</v>
      </c>
      <c r="F724">
        <v>33572</v>
      </c>
      <c r="G724" s="2">
        <v>44005</v>
      </c>
      <c r="H724">
        <v>13935</v>
      </c>
      <c r="I724" t="s">
        <v>18</v>
      </c>
      <c r="J724">
        <v>34</v>
      </c>
      <c r="K724" t="str">
        <f t="shared" si="143"/>
        <v>Below 50,000</v>
      </c>
      <c r="L724" s="4" t="str" cm="1">
        <f t="array" ref="L724">_xlfn.IFS(J724&gt;=50,"Excellent",AND(J724&gt;=40,J724&lt;=49),"good",AND(J724&gt;=30,J724&lt;=39),"Average",J724&lt;30,"Poor")</f>
        <v>Average</v>
      </c>
      <c r="M724" s="4" t="str">
        <f t="shared" si="144"/>
        <v>False</v>
      </c>
      <c r="N724" s="4" t="str">
        <f t="shared" si="145"/>
        <v>False</v>
      </c>
      <c r="O724" s="4" t="str">
        <f t="shared" si="146"/>
        <v xml:space="preserve"> from Marketing Department</v>
      </c>
      <c r="P724" s="4">
        <f>SUMIF(E724:$E$1001,"Sales",$F:$F)</f>
        <v>2912755</v>
      </c>
      <c r="Q724" s="4">
        <f t="shared" si="147"/>
        <v>7532860</v>
      </c>
      <c r="R724" s="4">
        <f t="shared" si="148"/>
        <v>180</v>
      </c>
      <c r="S724" s="4">
        <f t="shared" si="149"/>
        <v>97</v>
      </c>
      <c r="T724" s="4">
        <f t="shared" si="150"/>
        <v>55350.020304568527</v>
      </c>
      <c r="U724" s="4">
        <f t="shared" si="151"/>
        <v>25843.824817518249</v>
      </c>
      <c r="V724" s="4">
        <f t="shared" si="152"/>
        <v>79673</v>
      </c>
      <c r="W724" s="4">
        <f t="shared" si="153"/>
        <v>20</v>
      </c>
      <c r="X724" s="4">
        <f t="shared" si="154"/>
        <v>33572</v>
      </c>
      <c r="Y724" t="e" cm="1" vm="2">
        <f t="array" aca="1" ref="Y724" ca="1">HLOOKUP(E724+E724:E1723,F724,0)</f>
        <v>#VALUE!</v>
      </c>
      <c r="Z724" s="4">
        <f t="shared" si="155"/>
        <v>33572</v>
      </c>
    </row>
    <row r="725" spans="1:26" x14ac:dyDescent="0.3">
      <c r="A725" s="4">
        <v>1</v>
      </c>
      <c r="B725" t="s">
        <v>738</v>
      </c>
      <c r="C725">
        <v>54</v>
      </c>
      <c r="D725" t="s">
        <v>11</v>
      </c>
      <c r="E725" t="s">
        <v>27</v>
      </c>
      <c r="F725">
        <v>35818</v>
      </c>
      <c r="G725" s="2">
        <v>44006</v>
      </c>
      <c r="H725">
        <v>10048</v>
      </c>
      <c r="I725" t="s">
        <v>28</v>
      </c>
      <c r="J725">
        <v>56</v>
      </c>
      <c r="K725" t="str">
        <f t="shared" si="143"/>
        <v>Below 50,000</v>
      </c>
      <c r="L725" s="4" t="str" cm="1">
        <f t="array" ref="L725">_xlfn.IFS(J725&gt;=50,"Excellent",AND(J725&gt;=40,J725&lt;=49),"good",AND(J725&gt;=30,J725&lt;=39),"Average",J725&lt;30,"Poor")</f>
        <v>Excellent</v>
      </c>
      <c r="M725" s="4" t="str">
        <f t="shared" si="144"/>
        <v>False</v>
      </c>
      <c r="N725" s="4" t="str">
        <f t="shared" si="145"/>
        <v>True</v>
      </c>
      <c r="O725" s="4" t="str">
        <f t="shared" si="146"/>
        <v>Not From Marketing Department</v>
      </c>
      <c r="P725" s="4">
        <f>SUMIF(E725:$E$1001,"Sales",$F:$F)</f>
        <v>3036617</v>
      </c>
      <c r="Q725" s="4">
        <f t="shared" si="147"/>
        <v>7532860</v>
      </c>
      <c r="R725" s="4">
        <f t="shared" si="148"/>
        <v>180</v>
      </c>
      <c r="S725" s="4">
        <f t="shared" si="149"/>
        <v>97</v>
      </c>
      <c r="T725" s="4">
        <f t="shared" si="150"/>
        <v>55350.020304568527</v>
      </c>
      <c r="U725" s="4">
        <f t="shared" si="151"/>
        <v>25843.824817518249</v>
      </c>
      <c r="V725" s="4">
        <f t="shared" si="152"/>
        <v>79673</v>
      </c>
      <c r="W725" s="4">
        <f t="shared" si="153"/>
        <v>20</v>
      </c>
      <c r="X725" s="4">
        <f t="shared" si="154"/>
        <v>35818</v>
      </c>
      <c r="Y725" t="e" cm="1" vm="2">
        <f t="array" aca="1" ref="Y725" ca="1">HLOOKUP(E725+E725:E1724,F725,0)</f>
        <v>#VALUE!</v>
      </c>
      <c r="Z725" s="4">
        <f t="shared" si="155"/>
        <v>35818</v>
      </c>
    </row>
    <row r="726" spans="1:26" x14ac:dyDescent="0.3">
      <c r="A726" s="4">
        <v>1</v>
      </c>
      <c r="B726" t="s">
        <v>739</v>
      </c>
      <c r="C726">
        <v>43</v>
      </c>
      <c r="D726" t="s">
        <v>15</v>
      </c>
      <c r="E726" t="s">
        <v>16</v>
      </c>
      <c r="F726">
        <v>40866</v>
      </c>
      <c r="G726" s="2">
        <v>44007</v>
      </c>
      <c r="H726">
        <v>13913</v>
      </c>
      <c r="I726" t="s">
        <v>20</v>
      </c>
      <c r="J726">
        <v>33</v>
      </c>
      <c r="K726" t="str">
        <f t="shared" si="143"/>
        <v>Below 50,000</v>
      </c>
      <c r="L726" s="4" t="str" cm="1">
        <f t="array" ref="L726">_xlfn.IFS(J726&gt;=50,"Excellent",AND(J726&gt;=40,J726&lt;=49),"good",AND(J726&gt;=30,J726&lt;=39),"Average",J726&lt;30,"Poor")</f>
        <v>Average</v>
      </c>
      <c r="M726" s="4" t="str">
        <f t="shared" si="144"/>
        <v>False</v>
      </c>
      <c r="N726" s="4" t="str">
        <f t="shared" si="145"/>
        <v>False</v>
      </c>
      <c r="O726" s="4" t="str">
        <f t="shared" si="146"/>
        <v>Not From Marketing Department</v>
      </c>
      <c r="P726" s="4">
        <f>SUMIF(E726:$E$1001,"Sales",$F:$F)</f>
        <v>2879900</v>
      </c>
      <c r="Q726" s="4">
        <f t="shared" si="147"/>
        <v>7532860</v>
      </c>
      <c r="R726" s="4">
        <f t="shared" si="148"/>
        <v>180</v>
      </c>
      <c r="S726" s="4">
        <f t="shared" si="149"/>
        <v>97</v>
      </c>
      <c r="T726" s="4">
        <f t="shared" si="150"/>
        <v>55350.020304568527</v>
      </c>
      <c r="U726" s="4">
        <f t="shared" si="151"/>
        <v>25843.824817518249</v>
      </c>
      <c r="V726" s="4">
        <f t="shared" si="152"/>
        <v>79673</v>
      </c>
      <c r="W726" s="4">
        <f t="shared" si="153"/>
        <v>20</v>
      </c>
      <c r="X726" s="4">
        <f t="shared" si="154"/>
        <v>40866</v>
      </c>
      <c r="Y726" t="e" cm="1" vm="2">
        <f t="array" aca="1" ref="Y726" ca="1">HLOOKUP(E726+E726:E1725,F726,0)</f>
        <v>#VALUE!</v>
      </c>
      <c r="Z726" s="4">
        <f t="shared" si="155"/>
        <v>40866</v>
      </c>
    </row>
    <row r="727" spans="1:26" x14ac:dyDescent="0.3">
      <c r="A727" s="4">
        <v>1</v>
      </c>
      <c r="B727" t="s">
        <v>740</v>
      </c>
      <c r="C727">
        <v>44</v>
      </c>
      <c r="D727" t="s">
        <v>11</v>
      </c>
      <c r="E727" t="s">
        <v>22</v>
      </c>
      <c r="F727">
        <v>64447</v>
      </c>
      <c r="G727" s="2">
        <v>44008</v>
      </c>
      <c r="H727">
        <v>19147</v>
      </c>
      <c r="I727" t="s">
        <v>13</v>
      </c>
      <c r="J727">
        <v>38</v>
      </c>
      <c r="K727" t="str">
        <f t="shared" si="143"/>
        <v>Above 50,000</v>
      </c>
      <c r="L727" s="4" t="str" cm="1">
        <f t="array" ref="L727">_xlfn.IFS(J727&gt;=50,"Excellent",AND(J727&gt;=40,J727&lt;=49),"good",AND(J727&gt;=30,J727&lt;=39),"Average",J727&lt;30,"Poor")</f>
        <v>Average</v>
      </c>
      <c r="M727" s="4" t="str">
        <f t="shared" si="144"/>
        <v>True</v>
      </c>
      <c r="N727" s="4" t="str">
        <f t="shared" si="145"/>
        <v>True</v>
      </c>
      <c r="O727" s="4" t="str">
        <f t="shared" si="146"/>
        <v>Not From Marketing Department</v>
      </c>
      <c r="P727" s="4">
        <f>SUMIF(E727:$E$1001,"Sales",$F:$F)</f>
        <v>2781245</v>
      </c>
      <c r="Q727" s="4">
        <f t="shared" si="147"/>
        <v>7532860</v>
      </c>
      <c r="R727" s="4">
        <f t="shared" si="148"/>
        <v>180</v>
      </c>
      <c r="S727" s="4">
        <f t="shared" si="149"/>
        <v>97</v>
      </c>
      <c r="T727" s="4">
        <f t="shared" si="150"/>
        <v>55350.020304568527</v>
      </c>
      <c r="U727" s="4">
        <f t="shared" si="151"/>
        <v>25843.824817518249</v>
      </c>
      <c r="V727" s="4">
        <f t="shared" si="152"/>
        <v>79673</v>
      </c>
      <c r="W727" s="4">
        <f t="shared" si="153"/>
        <v>20</v>
      </c>
      <c r="X727" s="4">
        <f t="shared" si="154"/>
        <v>64447</v>
      </c>
      <c r="Y727" t="e" cm="1" vm="2">
        <f t="array" aca="1" ref="Y727" ca="1">HLOOKUP(E727+E727:E1726,F727,0)</f>
        <v>#VALUE!</v>
      </c>
      <c r="Z727" s="4">
        <f t="shared" si="155"/>
        <v>64447</v>
      </c>
    </row>
    <row r="728" spans="1:26" x14ac:dyDescent="0.3">
      <c r="A728" s="4">
        <v>1</v>
      </c>
      <c r="B728" t="s">
        <v>741</v>
      </c>
      <c r="C728">
        <v>42</v>
      </c>
      <c r="D728" t="s">
        <v>15</v>
      </c>
      <c r="E728" t="s">
        <v>7</v>
      </c>
      <c r="F728">
        <v>30517</v>
      </c>
      <c r="G728" s="2">
        <v>44009</v>
      </c>
      <c r="H728">
        <v>14717</v>
      </c>
      <c r="I728" t="s">
        <v>28</v>
      </c>
      <c r="J728">
        <v>48</v>
      </c>
      <c r="K728" t="str">
        <f t="shared" si="143"/>
        <v>Below 50,000</v>
      </c>
      <c r="L728" s="4" t="str" cm="1">
        <f t="array" ref="L728">_xlfn.IFS(J728&gt;=50,"Excellent",AND(J728&gt;=40,J728&lt;=49),"good",AND(J728&gt;=30,J728&lt;=39),"Average",J728&lt;30,"Poor")</f>
        <v>good</v>
      </c>
      <c r="M728" s="4" t="str">
        <f t="shared" si="144"/>
        <v>False</v>
      </c>
      <c r="N728" s="4" t="str">
        <f t="shared" si="145"/>
        <v>False</v>
      </c>
      <c r="O728" s="4" t="str">
        <f t="shared" si="146"/>
        <v>Not From Marketing Department</v>
      </c>
      <c r="P728" s="4">
        <f>SUMIF(E728:$E$1001,"Sales",$F:$F)</f>
        <v>2981435</v>
      </c>
      <c r="Q728" s="4">
        <f t="shared" si="147"/>
        <v>7532860</v>
      </c>
      <c r="R728" s="4">
        <f t="shared" si="148"/>
        <v>180</v>
      </c>
      <c r="S728" s="4">
        <f t="shared" si="149"/>
        <v>97</v>
      </c>
      <c r="T728" s="4">
        <f t="shared" si="150"/>
        <v>55350.020304568527</v>
      </c>
      <c r="U728" s="4">
        <f t="shared" si="151"/>
        <v>25843.824817518249</v>
      </c>
      <c r="V728" s="4">
        <f t="shared" si="152"/>
        <v>79673</v>
      </c>
      <c r="W728" s="4">
        <f t="shared" si="153"/>
        <v>20</v>
      </c>
      <c r="X728" s="4">
        <f t="shared" si="154"/>
        <v>30517</v>
      </c>
      <c r="Y728" t="e" cm="1" vm="2">
        <f t="array" aca="1" ref="Y728" ca="1">HLOOKUP(E728+E728:E1727,F728,0)</f>
        <v>#VALUE!</v>
      </c>
      <c r="Z728" s="4">
        <f t="shared" si="155"/>
        <v>30517</v>
      </c>
    </row>
    <row r="729" spans="1:26" x14ac:dyDescent="0.3">
      <c r="A729" s="4">
        <v>1</v>
      </c>
      <c r="B729" t="s">
        <v>742</v>
      </c>
      <c r="C729">
        <v>21</v>
      </c>
      <c r="D729" t="s">
        <v>11</v>
      </c>
      <c r="E729" t="s">
        <v>27</v>
      </c>
      <c r="F729">
        <v>70662</v>
      </c>
      <c r="G729" s="2">
        <v>44010</v>
      </c>
      <c r="H729">
        <v>15250</v>
      </c>
      <c r="I729" t="s">
        <v>13</v>
      </c>
      <c r="J729">
        <v>51</v>
      </c>
      <c r="K729" t="str">
        <f t="shared" si="143"/>
        <v>Above 50,000</v>
      </c>
      <c r="L729" s="4" t="str" cm="1">
        <f t="array" ref="L729">_xlfn.IFS(J729&gt;=50,"Excellent",AND(J729&gt;=40,J729&lt;=49),"good",AND(J729&gt;=30,J729&lt;=39),"Average",J729&lt;30,"Poor")</f>
        <v>Excellent</v>
      </c>
      <c r="M729" s="4" t="str">
        <f t="shared" si="144"/>
        <v>True</v>
      </c>
      <c r="N729" s="4" t="str">
        <f t="shared" si="145"/>
        <v>True</v>
      </c>
      <c r="O729" s="4" t="str">
        <f t="shared" si="146"/>
        <v>Not From Marketing Department</v>
      </c>
      <c r="P729" s="4">
        <f>SUMIF(E729:$E$1001,"Sales",$F:$F)</f>
        <v>2815505</v>
      </c>
      <c r="Q729" s="4">
        <f t="shared" si="147"/>
        <v>7532860</v>
      </c>
      <c r="R729" s="4">
        <f t="shared" si="148"/>
        <v>180</v>
      </c>
      <c r="S729" s="4">
        <f t="shared" si="149"/>
        <v>97</v>
      </c>
      <c r="T729" s="4">
        <f t="shared" si="150"/>
        <v>55350.020304568527</v>
      </c>
      <c r="U729" s="4">
        <f t="shared" si="151"/>
        <v>25843.824817518249</v>
      </c>
      <c r="V729" s="4">
        <f t="shared" si="152"/>
        <v>79673</v>
      </c>
      <c r="W729" s="4">
        <f t="shared" si="153"/>
        <v>20</v>
      </c>
      <c r="X729" s="4">
        <f t="shared" si="154"/>
        <v>70662</v>
      </c>
      <c r="Y729" t="e" cm="1" vm="2">
        <f t="array" aca="1" ref="Y729" ca="1">HLOOKUP(E729+E729:E1728,F729,0)</f>
        <v>#VALUE!</v>
      </c>
      <c r="Z729" s="4">
        <f t="shared" si="155"/>
        <v>70662</v>
      </c>
    </row>
    <row r="730" spans="1:26" x14ac:dyDescent="0.3">
      <c r="A730" s="4">
        <v>1</v>
      </c>
      <c r="B730" t="s">
        <v>743</v>
      </c>
      <c r="C730">
        <v>58</v>
      </c>
      <c r="D730" t="s">
        <v>15</v>
      </c>
      <c r="E730" t="s">
        <v>27</v>
      </c>
      <c r="F730">
        <v>78499</v>
      </c>
      <c r="G730" s="2">
        <v>44011</v>
      </c>
      <c r="H730">
        <v>18211</v>
      </c>
      <c r="I730" t="s">
        <v>18</v>
      </c>
      <c r="J730">
        <v>36</v>
      </c>
      <c r="K730" t="str">
        <f t="shared" si="143"/>
        <v>Above 50,000</v>
      </c>
      <c r="L730" s="4" t="str" cm="1">
        <f t="array" ref="L730">_xlfn.IFS(J730&gt;=50,"Excellent",AND(J730&gt;=40,J730&lt;=49),"good",AND(J730&gt;=30,J730&lt;=39),"Average",J730&lt;30,"Poor")</f>
        <v>Average</v>
      </c>
      <c r="M730" s="4" t="str">
        <f t="shared" si="144"/>
        <v>False</v>
      </c>
      <c r="N730" s="4" t="str">
        <f t="shared" si="145"/>
        <v>True</v>
      </c>
      <c r="O730" s="4" t="str">
        <f t="shared" si="146"/>
        <v>Not From Marketing Department</v>
      </c>
      <c r="P730" s="4">
        <f>SUMIF(E730:$E$1001,"Sales",$F:$F)</f>
        <v>2891515</v>
      </c>
      <c r="Q730" s="4">
        <f t="shared" si="147"/>
        <v>7532860</v>
      </c>
      <c r="R730" s="4">
        <f t="shared" si="148"/>
        <v>180</v>
      </c>
      <c r="S730" s="4">
        <f t="shared" si="149"/>
        <v>97</v>
      </c>
      <c r="T730" s="4">
        <f t="shared" si="150"/>
        <v>55350.020304568527</v>
      </c>
      <c r="U730" s="4">
        <f t="shared" si="151"/>
        <v>25843.824817518249</v>
      </c>
      <c r="V730" s="4">
        <f t="shared" si="152"/>
        <v>79673</v>
      </c>
      <c r="W730" s="4">
        <f t="shared" si="153"/>
        <v>20</v>
      </c>
      <c r="X730" s="4">
        <f t="shared" si="154"/>
        <v>78499</v>
      </c>
      <c r="Y730" t="e" cm="1" vm="2">
        <f t="array" aca="1" ref="Y730" ca="1">HLOOKUP(E730+E730:E1729,F730,0)</f>
        <v>#VALUE!</v>
      </c>
      <c r="Z730" s="4">
        <f t="shared" si="155"/>
        <v>78499</v>
      </c>
    </row>
    <row r="731" spans="1:26" x14ac:dyDescent="0.3">
      <c r="A731" s="4">
        <v>1</v>
      </c>
      <c r="B731" t="s">
        <v>744</v>
      </c>
      <c r="C731">
        <v>41</v>
      </c>
      <c r="D731" t="s">
        <v>11</v>
      </c>
      <c r="E731" t="s">
        <v>16</v>
      </c>
      <c r="F731">
        <v>74309</v>
      </c>
      <c r="G731" s="2">
        <v>44012</v>
      </c>
      <c r="H731">
        <v>33692</v>
      </c>
      <c r="I731" t="s">
        <v>18</v>
      </c>
      <c r="J731">
        <v>46</v>
      </c>
      <c r="K731" t="str">
        <f t="shared" si="143"/>
        <v>Above 50,000</v>
      </c>
      <c r="L731" s="4" t="str" cm="1">
        <f t="array" ref="L731">_xlfn.IFS(J731&gt;=50,"Excellent",AND(J731&gt;=40,J731&lt;=49),"good",AND(J731&gt;=30,J731&lt;=39),"Average",J731&lt;30,"Poor")</f>
        <v>good</v>
      </c>
      <c r="M731" s="4" t="str">
        <f t="shared" si="144"/>
        <v>False</v>
      </c>
      <c r="N731" s="4" t="str">
        <f t="shared" si="145"/>
        <v>True</v>
      </c>
      <c r="O731" s="4" t="str">
        <f t="shared" si="146"/>
        <v>Not From Marketing Department</v>
      </c>
      <c r="P731" s="4">
        <f>SUMIF(E731:$E$1001,"Sales",$F:$F)</f>
        <v>2933461</v>
      </c>
      <c r="Q731" s="4">
        <f t="shared" si="147"/>
        <v>7532860</v>
      </c>
      <c r="R731" s="4">
        <f t="shared" si="148"/>
        <v>180</v>
      </c>
      <c r="S731" s="4">
        <f t="shared" si="149"/>
        <v>97</v>
      </c>
      <c r="T731" s="4">
        <f t="shared" si="150"/>
        <v>55350.020304568527</v>
      </c>
      <c r="U731" s="4">
        <f t="shared" si="151"/>
        <v>25843.824817518249</v>
      </c>
      <c r="V731" s="4">
        <f t="shared" si="152"/>
        <v>79673</v>
      </c>
      <c r="W731" s="4">
        <f t="shared" si="153"/>
        <v>20</v>
      </c>
      <c r="X731" s="4">
        <f t="shared" si="154"/>
        <v>74309</v>
      </c>
      <c r="Y731" t="e" cm="1" vm="2">
        <f t="array" aca="1" ref="Y731" ca="1">HLOOKUP(E731+E731:E1730,F731,0)</f>
        <v>#VALUE!</v>
      </c>
      <c r="Z731" s="4">
        <f t="shared" si="155"/>
        <v>74309</v>
      </c>
    </row>
    <row r="732" spans="1:26" x14ac:dyDescent="0.3">
      <c r="A732" s="4">
        <v>1</v>
      </c>
      <c r="B732" t="s">
        <v>745</v>
      </c>
      <c r="C732">
        <v>52</v>
      </c>
      <c r="D732" t="s">
        <v>15</v>
      </c>
      <c r="E732" t="s">
        <v>22</v>
      </c>
      <c r="F732">
        <v>70448</v>
      </c>
      <c r="G732" s="2">
        <v>44013</v>
      </c>
      <c r="H732">
        <v>10193</v>
      </c>
      <c r="I732" t="s">
        <v>28</v>
      </c>
      <c r="J732">
        <v>24</v>
      </c>
      <c r="K732" t="str">
        <f t="shared" si="143"/>
        <v>Above 50,000</v>
      </c>
      <c r="L732" s="4" t="str" cm="1">
        <f t="array" ref="L732">_xlfn.IFS(J732&gt;=50,"Excellent",AND(J732&gt;=40,J732&lt;=49),"good",AND(J732&gt;=30,J732&lt;=39),"Average",J732&lt;30,"Poor")</f>
        <v>Poor</v>
      </c>
      <c r="M732" s="4" t="str">
        <f t="shared" si="144"/>
        <v>False</v>
      </c>
      <c r="N732" s="4" t="str">
        <f t="shared" si="145"/>
        <v>True</v>
      </c>
      <c r="O732" s="4" t="str">
        <f t="shared" si="146"/>
        <v>Not From Marketing Department</v>
      </c>
      <c r="P732" s="4">
        <f>SUMIF(E732:$E$1001,"Sales",$F:$F)</f>
        <v>2961475</v>
      </c>
      <c r="Q732" s="4">
        <f t="shared" si="147"/>
        <v>7532860</v>
      </c>
      <c r="R732" s="4">
        <f t="shared" si="148"/>
        <v>180</v>
      </c>
      <c r="S732" s="4">
        <f t="shared" si="149"/>
        <v>97</v>
      </c>
      <c r="T732" s="4">
        <f t="shared" si="150"/>
        <v>55350.020304568527</v>
      </c>
      <c r="U732" s="4">
        <f t="shared" si="151"/>
        <v>25843.824817518249</v>
      </c>
      <c r="V732" s="4">
        <f t="shared" si="152"/>
        <v>79673</v>
      </c>
      <c r="W732" s="4">
        <f t="shared" si="153"/>
        <v>20</v>
      </c>
      <c r="X732" s="4">
        <f t="shared" si="154"/>
        <v>70448</v>
      </c>
      <c r="Y732" t="e" cm="1" vm="2">
        <f t="array" aca="1" ref="Y732" ca="1">HLOOKUP(E732+E732:E1731,F732,0)</f>
        <v>#VALUE!</v>
      </c>
      <c r="Z732" s="4">
        <f t="shared" si="155"/>
        <v>70448</v>
      </c>
    </row>
    <row r="733" spans="1:26" x14ac:dyDescent="0.3">
      <c r="A733" s="4">
        <v>1</v>
      </c>
      <c r="B733" t="s">
        <v>746</v>
      </c>
      <c r="C733">
        <v>29</v>
      </c>
      <c r="D733" t="s">
        <v>11</v>
      </c>
      <c r="E733" t="s">
        <v>12</v>
      </c>
      <c r="F733">
        <v>30335</v>
      </c>
      <c r="G733" s="2">
        <v>44014</v>
      </c>
      <c r="H733">
        <v>33515</v>
      </c>
      <c r="I733" t="s">
        <v>18</v>
      </c>
      <c r="J733">
        <v>35</v>
      </c>
      <c r="K733" t="str">
        <f t="shared" si="143"/>
        <v>Below 50,000</v>
      </c>
      <c r="L733" s="4" t="str" cm="1">
        <f t="array" ref="L733">_xlfn.IFS(J733&gt;=50,"Excellent",AND(J733&gt;=40,J733&lt;=49),"good",AND(J733&gt;=30,J733&lt;=39),"Average",J733&lt;30,"Poor")</f>
        <v>Average</v>
      </c>
      <c r="M733" s="4" t="str">
        <f t="shared" si="144"/>
        <v>False</v>
      </c>
      <c r="N733" s="4" t="str">
        <f t="shared" si="145"/>
        <v>False</v>
      </c>
      <c r="O733" s="4" t="str">
        <f t="shared" si="146"/>
        <v xml:space="preserve"> from Marketing Department</v>
      </c>
      <c r="P733" s="4">
        <f>SUMIF(E733:$E$1001,"Sales",$F:$F)</f>
        <v>2827617</v>
      </c>
      <c r="Q733" s="4">
        <f t="shared" si="147"/>
        <v>7532860</v>
      </c>
      <c r="R733" s="4">
        <f t="shared" si="148"/>
        <v>180</v>
      </c>
      <c r="S733" s="4">
        <f t="shared" si="149"/>
        <v>97</v>
      </c>
      <c r="T733" s="4">
        <f t="shared" si="150"/>
        <v>55350.020304568527</v>
      </c>
      <c r="U733" s="4">
        <f t="shared" si="151"/>
        <v>25843.824817518249</v>
      </c>
      <c r="V733" s="4">
        <f t="shared" si="152"/>
        <v>79673</v>
      </c>
      <c r="W733" s="4">
        <f t="shared" si="153"/>
        <v>20</v>
      </c>
      <c r="X733" s="4">
        <f t="shared" si="154"/>
        <v>30335</v>
      </c>
      <c r="Y733" t="e" cm="1" vm="2">
        <f t="array" aca="1" ref="Y733" ca="1">HLOOKUP(E733+E733:E1732,F733,0)</f>
        <v>#VALUE!</v>
      </c>
      <c r="Z733" s="4">
        <f t="shared" si="155"/>
        <v>30335</v>
      </c>
    </row>
    <row r="734" spans="1:26" x14ac:dyDescent="0.3">
      <c r="A734" s="4">
        <v>1</v>
      </c>
      <c r="B734" t="s">
        <v>747</v>
      </c>
      <c r="C734">
        <v>22</v>
      </c>
      <c r="D734" t="s">
        <v>11</v>
      </c>
      <c r="E734" t="s">
        <v>16</v>
      </c>
      <c r="F734">
        <v>75382</v>
      </c>
      <c r="G734" s="2">
        <v>44015</v>
      </c>
      <c r="H734">
        <v>23449</v>
      </c>
      <c r="I734" t="s">
        <v>13</v>
      </c>
      <c r="J734">
        <v>48</v>
      </c>
      <c r="K734" t="str">
        <f t="shared" si="143"/>
        <v>Above 50,000</v>
      </c>
      <c r="L734" s="4" t="str" cm="1">
        <f t="array" ref="L734">_xlfn.IFS(J734&gt;=50,"Excellent",AND(J734&gt;=40,J734&lt;=49),"good",AND(J734&gt;=30,J734&lt;=39),"Average",J734&lt;30,"Poor")</f>
        <v>good</v>
      </c>
      <c r="M734" s="4" t="str">
        <f t="shared" si="144"/>
        <v>True</v>
      </c>
      <c r="N734" s="4" t="str">
        <f t="shared" si="145"/>
        <v>True</v>
      </c>
      <c r="O734" s="4" t="str">
        <f t="shared" si="146"/>
        <v>Not From Marketing Department</v>
      </c>
      <c r="P734" s="4">
        <f>SUMIF(E734:$E$1001,"Sales",$F:$F)</f>
        <v>2975881</v>
      </c>
      <c r="Q734" s="4">
        <f t="shared" si="147"/>
        <v>7532860</v>
      </c>
      <c r="R734" s="4">
        <f t="shared" si="148"/>
        <v>180</v>
      </c>
      <c r="S734" s="4">
        <f t="shared" si="149"/>
        <v>97</v>
      </c>
      <c r="T734" s="4">
        <f t="shared" si="150"/>
        <v>55350.020304568527</v>
      </c>
      <c r="U734" s="4">
        <f t="shared" si="151"/>
        <v>25843.824817518249</v>
      </c>
      <c r="V734" s="4">
        <f t="shared" si="152"/>
        <v>79673</v>
      </c>
      <c r="W734" s="4">
        <f t="shared" si="153"/>
        <v>20</v>
      </c>
      <c r="X734" s="4">
        <f t="shared" si="154"/>
        <v>75382</v>
      </c>
      <c r="Y734" t="e" cm="1" vm="2">
        <f t="array" aca="1" ref="Y734" ca="1">HLOOKUP(E734+E734:E1733,F734,0)</f>
        <v>#VALUE!</v>
      </c>
      <c r="Z734" s="4">
        <f t="shared" si="155"/>
        <v>75382</v>
      </c>
    </row>
    <row r="735" spans="1:26" x14ac:dyDescent="0.3">
      <c r="A735" s="4">
        <v>1</v>
      </c>
      <c r="B735" t="s">
        <v>748</v>
      </c>
      <c r="C735">
        <v>58</v>
      </c>
      <c r="D735" t="s">
        <v>15</v>
      </c>
      <c r="E735" t="s">
        <v>7</v>
      </c>
      <c r="F735">
        <v>44558</v>
      </c>
      <c r="G735" s="2">
        <v>44016</v>
      </c>
      <c r="H735">
        <v>16127</v>
      </c>
      <c r="I735" t="s">
        <v>20</v>
      </c>
      <c r="J735">
        <v>52</v>
      </c>
      <c r="K735" t="str">
        <f t="shared" si="143"/>
        <v>Below 50,000</v>
      </c>
      <c r="L735" s="4" t="str" cm="1">
        <f t="array" ref="L735">_xlfn.IFS(J735&gt;=50,"Excellent",AND(J735&gt;=40,J735&lt;=49),"good",AND(J735&gt;=30,J735&lt;=39),"Average",J735&lt;30,"Poor")</f>
        <v>Excellent</v>
      </c>
      <c r="M735" s="4" t="str">
        <f t="shared" si="144"/>
        <v>False</v>
      </c>
      <c r="N735" s="4" t="str">
        <f t="shared" si="145"/>
        <v>False</v>
      </c>
      <c r="O735" s="4" t="str">
        <f t="shared" si="146"/>
        <v>Not From Marketing Department</v>
      </c>
      <c r="P735" s="4">
        <f>SUMIF(E735:$E$1001,"Sales",$F:$F)</f>
        <v>2910160</v>
      </c>
      <c r="Q735" s="4">
        <f t="shared" si="147"/>
        <v>7532860</v>
      </c>
      <c r="R735" s="4">
        <f t="shared" si="148"/>
        <v>180</v>
      </c>
      <c r="S735" s="4">
        <f t="shared" si="149"/>
        <v>97</v>
      </c>
      <c r="T735" s="4">
        <f t="shared" si="150"/>
        <v>55350.020304568527</v>
      </c>
      <c r="U735" s="4">
        <f t="shared" si="151"/>
        <v>25843.824817518249</v>
      </c>
      <c r="V735" s="4">
        <f t="shared" si="152"/>
        <v>79673</v>
      </c>
      <c r="W735" s="4">
        <f t="shared" si="153"/>
        <v>20</v>
      </c>
      <c r="X735" s="4">
        <f t="shared" si="154"/>
        <v>44558</v>
      </c>
      <c r="Y735" t="e" cm="1" vm="2">
        <f t="array" aca="1" ref="Y735" ca="1">HLOOKUP(E735+E735:E1734,F735,0)</f>
        <v>#VALUE!</v>
      </c>
      <c r="Z735" s="4">
        <f t="shared" si="155"/>
        <v>44558</v>
      </c>
    </row>
    <row r="736" spans="1:26" x14ac:dyDescent="0.3">
      <c r="A736" s="4">
        <v>1</v>
      </c>
      <c r="B736" t="s">
        <v>749</v>
      </c>
      <c r="C736">
        <v>36</v>
      </c>
      <c r="D736" t="s">
        <v>15</v>
      </c>
      <c r="E736" t="s">
        <v>22</v>
      </c>
      <c r="F736">
        <v>67102</v>
      </c>
      <c r="G736" s="2">
        <v>44017</v>
      </c>
      <c r="H736">
        <v>15933</v>
      </c>
      <c r="I736" t="s">
        <v>13</v>
      </c>
      <c r="J736">
        <v>57</v>
      </c>
      <c r="K736" t="str">
        <f t="shared" si="143"/>
        <v>Above 50,000</v>
      </c>
      <c r="L736" s="4" t="str" cm="1">
        <f t="array" ref="L736">_xlfn.IFS(J736&gt;=50,"Excellent",AND(J736&gt;=40,J736&lt;=49),"good",AND(J736&gt;=30,J736&lt;=39),"Average",J736&lt;30,"Poor")</f>
        <v>Excellent</v>
      </c>
      <c r="M736" s="4" t="str">
        <f t="shared" si="144"/>
        <v>True</v>
      </c>
      <c r="N736" s="4" t="str">
        <f t="shared" si="145"/>
        <v>True</v>
      </c>
      <c r="O736" s="4" t="str">
        <f t="shared" si="146"/>
        <v>Not From Marketing Department</v>
      </c>
      <c r="P736" s="4">
        <f>SUMIF(E736:$E$1001,"Sales",$F:$F)</f>
        <v>2631255</v>
      </c>
      <c r="Q736" s="4">
        <f t="shared" si="147"/>
        <v>7532860</v>
      </c>
      <c r="R736" s="4">
        <f t="shared" si="148"/>
        <v>180</v>
      </c>
      <c r="S736" s="4">
        <f t="shared" si="149"/>
        <v>97</v>
      </c>
      <c r="T736" s="4">
        <f t="shared" si="150"/>
        <v>55350.020304568527</v>
      </c>
      <c r="U736" s="4">
        <f t="shared" si="151"/>
        <v>25843.824817518249</v>
      </c>
      <c r="V736" s="4">
        <f t="shared" si="152"/>
        <v>79673</v>
      </c>
      <c r="W736" s="4">
        <f t="shared" si="153"/>
        <v>20</v>
      </c>
      <c r="X736" s="4">
        <f t="shared" si="154"/>
        <v>67102</v>
      </c>
      <c r="Y736" t="e" cm="1" vm="2">
        <f t="array" aca="1" ref="Y736" ca="1">HLOOKUP(E736+E736:E1735,F736,0)</f>
        <v>#VALUE!</v>
      </c>
      <c r="Z736" s="4">
        <f t="shared" si="155"/>
        <v>67102</v>
      </c>
    </row>
    <row r="737" spans="1:26" x14ac:dyDescent="0.3">
      <c r="A737" s="4">
        <v>1</v>
      </c>
      <c r="B737" t="s">
        <v>750</v>
      </c>
      <c r="C737">
        <v>35</v>
      </c>
      <c r="D737" t="s">
        <v>15</v>
      </c>
      <c r="E737" t="s">
        <v>22</v>
      </c>
      <c r="F737">
        <v>72474</v>
      </c>
      <c r="G737" s="2">
        <v>44018</v>
      </c>
      <c r="H737">
        <v>28040</v>
      </c>
      <c r="I737" t="s">
        <v>18</v>
      </c>
      <c r="J737">
        <v>46</v>
      </c>
      <c r="K737" t="str">
        <f t="shared" si="143"/>
        <v>Above 50,000</v>
      </c>
      <c r="L737" s="4" t="str" cm="1">
        <f t="array" ref="L737">_xlfn.IFS(J737&gt;=50,"Excellent",AND(J737&gt;=40,J737&lt;=49),"good",AND(J737&gt;=30,J737&lt;=39),"Average",J737&lt;30,"Poor")</f>
        <v>good</v>
      </c>
      <c r="M737" s="4" t="str">
        <f t="shared" si="144"/>
        <v>False</v>
      </c>
      <c r="N737" s="4" t="str">
        <f t="shared" si="145"/>
        <v>True</v>
      </c>
      <c r="O737" s="4" t="str">
        <f t="shared" si="146"/>
        <v>Not From Marketing Department</v>
      </c>
      <c r="P737" s="4">
        <f>SUMIF(E737:$E$1001,"Sales",$F:$F)</f>
        <v>2814934</v>
      </c>
      <c r="Q737" s="4">
        <f t="shared" si="147"/>
        <v>7532860</v>
      </c>
      <c r="R737" s="4">
        <f t="shared" si="148"/>
        <v>180</v>
      </c>
      <c r="S737" s="4">
        <f t="shared" si="149"/>
        <v>97</v>
      </c>
      <c r="T737" s="4">
        <f t="shared" si="150"/>
        <v>55350.020304568527</v>
      </c>
      <c r="U737" s="4">
        <f t="shared" si="151"/>
        <v>25843.824817518249</v>
      </c>
      <c r="V737" s="4">
        <f t="shared" si="152"/>
        <v>79673</v>
      </c>
      <c r="W737" s="4">
        <f t="shared" si="153"/>
        <v>20</v>
      </c>
      <c r="X737" s="4">
        <f t="shared" si="154"/>
        <v>72474</v>
      </c>
      <c r="Y737" t="e" cm="1" vm="2">
        <f t="array" aca="1" ref="Y737" ca="1">HLOOKUP(E737+E737:E1736,F737,0)</f>
        <v>#VALUE!</v>
      </c>
      <c r="Z737" s="4">
        <f t="shared" si="155"/>
        <v>72474</v>
      </c>
    </row>
    <row r="738" spans="1:26" x14ac:dyDescent="0.3">
      <c r="A738" s="4">
        <v>1</v>
      </c>
      <c r="B738" t="s">
        <v>751</v>
      </c>
      <c r="C738">
        <v>27</v>
      </c>
      <c r="D738" t="s">
        <v>15</v>
      </c>
      <c r="E738" t="s">
        <v>27</v>
      </c>
      <c r="F738">
        <v>61038</v>
      </c>
      <c r="G738" s="2">
        <v>44019</v>
      </c>
      <c r="H738">
        <v>28996</v>
      </c>
      <c r="I738" t="s">
        <v>20</v>
      </c>
      <c r="J738">
        <v>28</v>
      </c>
      <c r="K738" t="str">
        <f t="shared" si="143"/>
        <v>Above 50,000</v>
      </c>
      <c r="L738" s="4" t="str" cm="1">
        <f t="array" ref="L738">_xlfn.IFS(J738&gt;=50,"Excellent",AND(J738&gt;=40,J738&lt;=49),"good",AND(J738&gt;=30,J738&lt;=39),"Average",J738&lt;30,"Poor")</f>
        <v>Poor</v>
      </c>
      <c r="M738" s="4" t="str">
        <f t="shared" si="144"/>
        <v>False</v>
      </c>
      <c r="N738" s="4" t="str">
        <f t="shared" si="145"/>
        <v>True</v>
      </c>
      <c r="O738" s="4" t="str">
        <f t="shared" si="146"/>
        <v>Not From Marketing Department</v>
      </c>
      <c r="P738" s="4">
        <f>SUMIF(E738:$E$1001,"Sales",$F:$F)</f>
        <v>2740625</v>
      </c>
      <c r="Q738" s="4">
        <f t="shared" si="147"/>
        <v>7532860</v>
      </c>
      <c r="R738" s="4">
        <f t="shared" si="148"/>
        <v>180</v>
      </c>
      <c r="S738" s="4">
        <f t="shared" si="149"/>
        <v>97</v>
      </c>
      <c r="T738" s="4">
        <f t="shared" si="150"/>
        <v>55350.020304568527</v>
      </c>
      <c r="U738" s="4">
        <f t="shared" si="151"/>
        <v>25843.824817518249</v>
      </c>
      <c r="V738" s="4">
        <f t="shared" si="152"/>
        <v>79673</v>
      </c>
      <c r="W738" s="4">
        <f t="shared" si="153"/>
        <v>20</v>
      </c>
      <c r="X738" s="4">
        <f t="shared" si="154"/>
        <v>61038</v>
      </c>
      <c r="Y738" t="e" cm="1" vm="2">
        <f t="array" aca="1" ref="Y738" ca="1">HLOOKUP(E738+E738:E1737,F738,0)</f>
        <v>#VALUE!</v>
      </c>
      <c r="Z738" s="4">
        <f t="shared" si="155"/>
        <v>61038</v>
      </c>
    </row>
    <row r="739" spans="1:26" x14ac:dyDescent="0.3">
      <c r="A739" s="4">
        <v>1</v>
      </c>
      <c r="B739" t="s">
        <v>752</v>
      </c>
      <c r="C739">
        <v>60</v>
      </c>
      <c r="D739" t="s">
        <v>11</v>
      </c>
      <c r="E739" t="s">
        <v>16</v>
      </c>
      <c r="F739">
        <v>65489</v>
      </c>
      <c r="G739" s="2">
        <v>44020</v>
      </c>
      <c r="H739">
        <v>37693</v>
      </c>
      <c r="I739" t="s">
        <v>13</v>
      </c>
      <c r="J739">
        <v>46</v>
      </c>
      <c r="K739" t="str">
        <f t="shared" si="143"/>
        <v>Above 50,000</v>
      </c>
      <c r="L739" s="4" t="str" cm="1">
        <f t="array" ref="L739">_xlfn.IFS(J739&gt;=50,"Excellent",AND(J739&gt;=40,J739&lt;=49),"good",AND(J739&gt;=30,J739&lt;=39),"Average",J739&lt;30,"Poor")</f>
        <v>good</v>
      </c>
      <c r="M739" s="4" t="str">
        <f t="shared" si="144"/>
        <v>True</v>
      </c>
      <c r="N739" s="4" t="str">
        <f t="shared" si="145"/>
        <v>True</v>
      </c>
      <c r="O739" s="4" t="str">
        <f t="shared" si="146"/>
        <v>Not From Marketing Department</v>
      </c>
      <c r="P739" s="4">
        <f>SUMIF(E739:$E$1001,"Sales",$F:$F)</f>
        <v>2891161</v>
      </c>
      <c r="Q739" s="4">
        <f t="shared" si="147"/>
        <v>7532860</v>
      </c>
      <c r="R739" s="4">
        <f t="shared" si="148"/>
        <v>180</v>
      </c>
      <c r="S739" s="4">
        <f t="shared" si="149"/>
        <v>97</v>
      </c>
      <c r="T739" s="4">
        <f t="shared" si="150"/>
        <v>55350.020304568527</v>
      </c>
      <c r="U739" s="4">
        <f t="shared" si="151"/>
        <v>25843.824817518249</v>
      </c>
      <c r="V739" s="4">
        <f t="shared" si="152"/>
        <v>79673</v>
      </c>
      <c r="W739" s="4">
        <f t="shared" si="153"/>
        <v>20</v>
      </c>
      <c r="X739" s="4">
        <f t="shared" si="154"/>
        <v>65489</v>
      </c>
      <c r="Y739" t="e" cm="1" vm="2">
        <f t="array" aca="1" ref="Y739" ca="1">HLOOKUP(E739+E739:E1738,F739,0)</f>
        <v>#VALUE!</v>
      </c>
      <c r="Z739" s="4">
        <f t="shared" si="155"/>
        <v>65489</v>
      </c>
    </row>
    <row r="740" spans="1:26" x14ac:dyDescent="0.3">
      <c r="A740" s="4">
        <v>1</v>
      </c>
      <c r="B740" t="s">
        <v>753</v>
      </c>
      <c r="C740">
        <v>26</v>
      </c>
      <c r="D740" t="s">
        <v>15</v>
      </c>
      <c r="E740" t="s">
        <v>27</v>
      </c>
      <c r="F740">
        <v>71187</v>
      </c>
      <c r="G740" s="2">
        <v>44021</v>
      </c>
      <c r="H740">
        <v>37918</v>
      </c>
      <c r="I740" t="s">
        <v>13</v>
      </c>
      <c r="J740">
        <v>34</v>
      </c>
      <c r="K740" t="str">
        <f t="shared" si="143"/>
        <v>Above 50,000</v>
      </c>
      <c r="L740" s="4" t="str" cm="1">
        <f t="array" ref="L740">_xlfn.IFS(J740&gt;=50,"Excellent",AND(J740&gt;=40,J740&lt;=49),"good",AND(J740&gt;=30,J740&lt;=39),"Average",J740&lt;30,"Poor")</f>
        <v>Average</v>
      </c>
      <c r="M740" s="4" t="str">
        <f t="shared" si="144"/>
        <v>True</v>
      </c>
      <c r="N740" s="4" t="str">
        <f t="shared" si="145"/>
        <v>True</v>
      </c>
      <c r="O740" s="4" t="str">
        <f t="shared" si="146"/>
        <v>Not From Marketing Department</v>
      </c>
      <c r="P740" s="4">
        <f>SUMIF(E740:$E$1001,"Sales",$F:$F)</f>
        <v>2936510</v>
      </c>
      <c r="Q740" s="4">
        <f t="shared" si="147"/>
        <v>7532860</v>
      </c>
      <c r="R740" s="4">
        <f t="shared" si="148"/>
        <v>180</v>
      </c>
      <c r="S740" s="4">
        <f t="shared" si="149"/>
        <v>97</v>
      </c>
      <c r="T740" s="4">
        <f t="shared" si="150"/>
        <v>55350.020304568527</v>
      </c>
      <c r="U740" s="4">
        <f t="shared" si="151"/>
        <v>25843.824817518249</v>
      </c>
      <c r="V740" s="4">
        <f t="shared" si="152"/>
        <v>79673</v>
      </c>
      <c r="W740" s="4">
        <f t="shared" si="153"/>
        <v>20</v>
      </c>
      <c r="X740" s="4">
        <f t="shared" si="154"/>
        <v>71187</v>
      </c>
      <c r="Y740" t="e" cm="1" vm="2">
        <f t="array" aca="1" ref="Y740" ca="1">HLOOKUP(E740+E740:E1739,F740,0)</f>
        <v>#VALUE!</v>
      </c>
      <c r="Z740" s="4">
        <f t="shared" si="155"/>
        <v>71187</v>
      </c>
    </row>
    <row r="741" spans="1:26" x14ac:dyDescent="0.3">
      <c r="A741" s="4">
        <v>1</v>
      </c>
      <c r="B741" t="s">
        <v>754</v>
      </c>
      <c r="C741">
        <v>45</v>
      </c>
      <c r="D741" t="s">
        <v>11</v>
      </c>
      <c r="E741" t="s">
        <v>12</v>
      </c>
      <c r="F741">
        <v>63730</v>
      </c>
      <c r="G741" s="2">
        <v>44022</v>
      </c>
      <c r="H741">
        <v>34100</v>
      </c>
      <c r="I741" t="s">
        <v>13</v>
      </c>
      <c r="J741">
        <v>41</v>
      </c>
      <c r="K741" t="str">
        <f t="shared" si="143"/>
        <v>Above 50,000</v>
      </c>
      <c r="L741" s="4" t="str" cm="1">
        <f t="array" ref="L741">_xlfn.IFS(J741&gt;=50,"Excellent",AND(J741&gt;=40,J741&lt;=49),"good",AND(J741&gt;=30,J741&lt;=39),"Average",J741&lt;30,"Poor")</f>
        <v>good</v>
      </c>
      <c r="M741" s="4" t="str">
        <f t="shared" si="144"/>
        <v>True</v>
      </c>
      <c r="N741" s="4" t="str">
        <f t="shared" si="145"/>
        <v>True</v>
      </c>
      <c r="O741" s="4" t="str">
        <f t="shared" si="146"/>
        <v xml:space="preserve"> from Marketing Department</v>
      </c>
      <c r="P741" s="4">
        <f>SUMIF(E741:$E$1001,"Sales",$F:$F)</f>
        <v>2906028</v>
      </c>
      <c r="Q741" s="4">
        <f t="shared" si="147"/>
        <v>7532860</v>
      </c>
      <c r="R741" s="4">
        <f t="shared" si="148"/>
        <v>180</v>
      </c>
      <c r="S741" s="4">
        <f t="shared" si="149"/>
        <v>97</v>
      </c>
      <c r="T741" s="4">
        <f t="shared" si="150"/>
        <v>55350.020304568527</v>
      </c>
      <c r="U741" s="4">
        <f t="shared" si="151"/>
        <v>25843.824817518249</v>
      </c>
      <c r="V741" s="4">
        <f t="shared" si="152"/>
        <v>79673</v>
      </c>
      <c r="W741" s="4">
        <f t="shared" si="153"/>
        <v>20</v>
      </c>
      <c r="X741" s="4">
        <f t="shared" si="154"/>
        <v>63730</v>
      </c>
      <c r="Y741" t="e" cm="1" vm="2">
        <f t="array" aca="1" ref="Y741" ca="1">HLOOKUP(E741+E741:E1740,F741,0)</f>
        <v>#VALUE!</v>
      </c>
      <c r="Z741" s="4">
        <f t="shared" si="155"/>
        <v>63730</v>
      </c>
    </row>
    <row r="742" spans="1:26" x14ac:dyDescent="0.3">
      <c r="A742" s="4">
        <v>1</v>
      </c>
      <c r="B742" t="s">
        <v>755</v>
      </c>
      <c r="C742">
        <v>52</v>
      </c>
      <c r="D742" t="s">
        <v>15</v>
      </c>
      <c r="E742" t="s">
        <v>27</v>
      </c>
      <c r="F742">
        <v>60287</v>
      </c>
      <c r="G742" s="2">
        <v>44023</v>
      </c>
      <c r="H742">
        <v>18785</v>
      </c>
      <c r="I742" t="s">
        <v>20</v>
      </c>
      <c r="J742">
        <v>31</v>
      </c>
      <c r="K742" t="str">
        <f t="shared" si="143"/>
        <v>Above 50,000</v>
      </c>
      <c r="L742" s="4" t="str" cm="1">
        <f t="array" ref="L742">_xlfn.IFS(J742&gt;=50,"Excellent",AND(J742&gt;=40,J742&lt;=49),"good",AND(J742&gt;=30,J742&lt;=39),"Average",J742&lt;30,"Poor")</f>
        <v>Average</v>
      </c>
      <c r="M742" s="4" t="str">
        <f t="shared" si="144"/>
        <v>False</v>
      </c>
      <c r="N742" s="4" t="str">
        <f t="shared" si="145"/>
        <v>True</v>
      </c>
      <c r="O742" s="4" t="str">
        <f t="shared" si="146"/>
        <v>Not From Marketing Department</v>
      </c>
      <c r="P742" s="4">
        <f>SUMIF(E742:$E$1001,"Sales",$F:$F)</f>
        <v>2762075</v>
      </c>
      <c r="Q742" s="4">
        <f t="shared" si="147"/>
        <v>7532860</v>
      </c>
      <c r="R742" s="4">
        <f t="shared" si="148"/>
        <v>180</v>
      </c>
      <c r="S742" s="4">
        <f t="shared" si="149"/>
        <v>97</v>
      </c>
      <c r="T742" s="4">
        <f t="shared" si="150"/>
        <v>55350.020304568527</v>
      </c>
      <c r="U742" s="4">
        <f t="shared" si="151"/>
        <v>25843.824817518249</v>
      </c>
      <c r="V742" s="4">
        <f t="shared" si="152"/>
        <v>79673</v>
      </c>
      <c r="W742" s="4">
        <f t="shared" si="153"/>
        <v>20</v>
      </c>
      <c r="X742" s="4">
        <f t="shared" si="154"/>
        <v>60287</v>
      </c>
      <c r="Y742" t="e" cm="1" vm="2">
        <f t="array" aca="1" ref="Y742" ca="1">HLOOKUP(E742+E742:E1741,F742,0)</f>
        <v>#VALUE!</v>
      </c>
      <c r="Z742" s="4">
        <f t="shared" si="155"/>
        <v>60287</v>
      </c>
    </row>
    <row r="743" spans="1:26" x14ac:dyDescent="0.3">
      <c r="A743" s="4">
        <v>1</v>
      </c>
      <c r="B743" t="s">
        <v>756</v>
      </c>
      <c r="C743">
        <v>60</v>
      </c>
      <c r="D743" t="s">
        <v>11</v>
      </c>
      <c r="E743" t="s">
        <v>16</v>
      </c>
      <c r="F743">
        <v>44235</v>
      </c>
      <c r="G743" s="2">
        <v>44024</v>
      </c>
      <c r="H743">
        <v>38103</v>
      </c>
      <c r="I743" t="s">
        <v>18</v>
      </c>
      <c r="J743">
        <v>20</v>
      </c>
      <c r="K743" t="str">
        <f t="shared" si="143"/>
        <v>Below 50,000</v>
      </c>
      <c r="L743" s="4" t="str" cm="1">
        <f t="array" ref="L743">_xlfn.IFS(J743&gt;=50,"Excellent",AND(J743&gt;=40,J743&lt;=49),"good",AND(J743&gt;=30,J743&lt;=39),"Average",J743&lt;30,"Poor")</f>
        <v>Poor</v>
      </c>
      <c r="M743" s="4" t="str">
        <f t="shared" si="144"/>
        <v>False</v>
      </c>
      <c r="N743" s="4" t="str">
        <f t="shared" si="145"/>
        <v>False</v>
      </c>
      <c r="O743" s="4" t="str">
        <f t="shared" si="146"/>
        <v>Not From Marketing Department</v>
      </c>
      <c r="P743" s="4">
        <f>SUMIF(E743:$E$1001,"Sales",$F:$F)</f>
        <v>2766018</v>
      </c>
      <c r="Q743" s="4">
        <f t="shared" si="147"/>
        <v>7532860</v>
      </c>
      <c r="R743" s="4">
        <f t="shared" si="148"/>
        <v>180</v>
      </c>
      <c r="S743" s="4">
        <f t="shared" si="149"/>
        <v>97</v>
      </c>
      <c r="T743" s="4">
        <f t="shared" si="150"/>
        <v>55350.020304568527</v>
      </c>
      <c r="U743" s="4">
        <f t="shared" si="151"/>
        <v>25843.824817518249</v>
      </c>
      <c r="V743" s="4">
        <f t="shared" si="152"/>
        <v>79673</v>
      </c>
      <c r="W743" s="4">
        <f t="shared" si="153"/>
        <v>20</v>
      </c>
      <c r="X743" s="4">
        <f t="shared" si="154"/>
        <v>44235</v>
      </c>
      <c r="Y743" t="e" cm="1" vm="2">
        <f t="array" aca="1" ref="Y743" ca="1">HLOOKUP(E743+E743:E1742,F743,0)</f>
        <v>#VALUE!</v>
      </c>
      <c r="Z743" s="4">
        <f t="shared" si="155"/>
        <v>44235</v>
      </c>
    </row>
    <row r="744" spans="1:26" x14ac:dyDescent="0.3">
      <c r="A744" s="4">
        <v>1</v>
      </c>
      <c r="B744" t="s">
        <v>757</v>
      </c>
      <c r="C744">
        <v>55</v>
      </c>
      <c r="D744" t="s">
        <v>15</v>
      </c>
      <c r="E744" t="s">
        <v>27</v>
      </c>
      <c r="F744">
        <v>31807</v>
      </c>
      <c r="G744" s="2">
        <v>44025</v>
      </c>
      <c r="H744">
        <v>14452</v>
      </c>
      <c r="I744" t="s">
        <v>13</v>
      </c>
      <c r="J744">
        <v>27</v>
      </c>
      <c r="K744" t="str">
        <f t="shared" si="143"/>
        <v>Below 50,000</v>
      </c>
      <c r="L744" s="4" t="str" cm="1">
        <f t="array" ref="L744">_xlfn.IFS(J744&gt;=50,"Excellent",AND(J744&gt;=40,J744&lt;=49),"good",AND(J744&gt;=30,J744&lt;=39),"Average",J744&lt;30,"Poor")</f>
        <v>Poor</v>
      </c>
      <c r="M744" s="4" t="str">
        <f t="shared" si="144"/>
        <v>False</v>
      </c>
      <c r="N744" s="4" t="str">
        <f t="shared" si="145"/>
        <v>True</v>
      </c>
      <c r="O744" s="4" t="str">
        <f t="shared" si="146"/>
        <v>Not From Marketing Department</v>
      </c>
      <c r="P744" s="4">
        <f>SUMIF(E744:$E$1001,"Sales",$F:$F)</f>
        <v>2912492</v>
      </c>
      <c r="Q744" s="4">
        <f t="shared" si="147"/>
        <v>7532860</v>
      </c>
      <c r="R744" s="4">
        <f t="shared" si="148"/>
        <v>180</v>
      </c>
      <c r="S744" s="4">
        <f t="shared" si="149"/>
        <v>97</v>
      </c>
      <c r="T744" s="4">
        <f t="shared" si="150"/>
        <v>55350.020304568527</v>
      </c>
      <c r="U744" s="4">
        <f t="shared" si="151"/>
        <v>25843.824817518249</v>
      </c>
      <c r="V744" s="4">
        <f t="shared" si="152"/>
        <v>79673</v>
      </c>
      <c r="W744" s="4">
        <f t="shared" si="153"/>
        <v>20</v>
      </c>
      <c r="X744" s="4">
        <f t="shared" si="154"/>
        <v>31807</v>
      </c>
      <c r="Y744" t="e" cm="1" vm="2">
        <f t="array" aca="1" ref="Y744" ca="1">HLOOKUP(E744+E744:E1743,F744,0)</f>
        <v>#VALUE!</v>
      </c>
      <c r="Z744" s="4">
        <f t="shared" si="155"/>
        <v>31807</v>
      </c>
    </row>
    <row r="745" spans="1:26" x14ac:dyDescent="0.3">
      <c r="A745" s="4">
        <v>1</v>
      </c>
      <c r="B745" t="s">
        <v>758</v>
      </c>
      <c r="C745">
        <v>41</v>
      </c>
      <c r="D745" t="s">
        <v>11</v>
      </c>
      <c r="E745" t="s">
        <v>7</v>
      </c>
      <c r="F745">
        <v>31073</v>
      </c>
      <c r="G745" s="2">
        <v>44026</v>
      </c>
      <c r="H745">
        <v>17025</v>
      </c>
      <c r="I745" t="s">
        <v>20</v>
      </c>
      <c r="J745">
        <v>47</v>
      </c>
      <c r="K745" t="str">
        <f t="shared" si="143"/>
        <v>Below 50,000</v>
      </c>
      <c r="L745" s="4" t="str" cm="1">
        <f t="array" ref="L745">_xlfn.IFS(J745&gt;=50,"Excellent",AND(J745&gt;=40,J745&lt;=49),"good",AND(J745&gt;=30,J745&lt;=39),"Average",J745&lt;30,"Poor")</f>
        <v>good</v>
      </c>
      <c r="M745" s="4" t="str">
        <f t="shared" si="144"/>
        <v>False</v>
      </c>
      <c r="N745" s="4" t="str">
        <f t="shared" si="145"/>
        <v>False</v>
      </c>
      <c r="O745" s="4" t="str">
        <f t="shared" si="146"/>
        <v>Not From Marketing Department</v>
      </c>
      <c r="P745" s="4">
        <f>SUMIF(E745:$E$1001,"Sales",$F:$F)</f>
        <v>2734418</v>
      </c>
      <c r="Q745" s="4">
        <f t="shared" si="147"/>
        <v>7532860</v>
      </c>
      <c r="R745" s="4">
        <f t="shared" si="148"/>
        <v>180</v>
      </c>
      <c r="S745" s="4">
        <f t="shared" si="149"/>
        <v>97</v>
      </c>
      <c r="T745" s="4">
        <f t="shared" si="150"/>
        <v>55350.020304568527</v>
      </c>
      <c r="U745" s="4">
        <f t="shared" si="151"/>
        <v>25843.824817518249</v>
      </c>
      <c r="V745" s="4">
        <f t="shared" si="152"/>
        <v>79673</v>
      </c>
      <c r="W745" s="4">
        <f t="shared" si="153"/>
        <v>20</v>
      </c>
      <c r="X745" s="4">
        <f t="shared" si="154"/>
        <v>31073</v>
      </c>
      <c r="Y745" t="e" cm="1" vm="2">
        <f t="array" aca="1" ref="Y745" ca="1">HLOOKUP(E745+E745:E1744,F745,0)</f>
        <v>#VALUE!</v>
      </c>
      <c r="Z745" s="4">
        <f t="shared" si="155"/>
        <v>31073</v>
      </c>
    </row>
    <row r="746" spans="1:26" x14ac:dyDescent="0.3">
      <c r="A746" s="4">
        <v>1</v>
      </c>
      <c r="B746" t="s">
        <v>759</v>
      </c>
      <c r="C746">
        <v>42</v>
      </c>
      <c r="D746" t="s">
        <v>11</v>
      </c>
      <c r="E746" t="s">
        <v>27</v>
      </c>
      <c r="F746">
        <v>31872</v>
      </c>
      <c r="G746" s="2">
        <v>44027</v>
      </c>
      <c r="H746">
        <v>33269</v>
      </c>
      <c r="I746" t="s">
        <v>13</v>
      </c>
      <c r="J746">
        <v>60</v>
      </c>
      <c r="K746" t="str">
        <f t="shared" si="143"/>
        <v>Below 50,000</v>
      </c>
      <c r="L746" s="4" t="str" cm="1">
        <f t="array" ref="L746">_xlfn.IFS(J746&gt;=50,"Excellent",AND(J746&gt;=40,J746&lt;=49),"good",AND(J746&gt;=30,J746&lt;=39),"Average",J746&lt;30,"Poor")</f>
        <v>Excellent</v>
      </c>
      <c r="M746" s="4" t="str">
        <f t="shared" si="144"/>
        <v>True</v>
      </c>
      <c r="N746" s="4" t="str">
        <f t="shared" si="145"/>
        <v>True</v>
      </c>
      <c r="O746" s="4" t="str">
        <f t="shared" si="146"/>
        <v>Not From Marketing Department</v>
      </c>
      <c r="P746" s="4">
        <f>SUMIF(E746:$E$1001,"Sales",$F:$F)</f>
        <v>2803804</v>
      </c>
      <c r="Q746" s="4">
        <f t="shared" si="147"/>
        <v>7532860</v>
      </c>
      <c r="R746" s="4">
        <f t="shared" si="148"/>
        <v>180</v>
      </c>
      <c r="S746" s="4">
        <f t="shared" si="149"/>
        <v>97</v>
      </c>
      <c r="T746" s="4">
        <f t="shared" si="150"/>
        <v>55350.020304568527</v>
      </c>
      <c r="U746" s="4">
        <f t="shared" si="151"/>
        <v>25843.824817518249</v>
      </c>
      <c r="V746" s="4">
        <f t="shared" si="152"/>
        <v>79673</v>
      </c>
      <c r="W746" s="4">
        <f t="shared" si="153"/>
        <v>20</v>
      </c>
      <c r="X746" s="4">
        <f t="shared" si="154"/>
        <v>31872</v>
      </c>
      <c r="Y746" t="e" cm="1" vm="2">
        <f t="array" aca="1" ref="Y746" ca="1">HLOOKUP(E746+E746:E1745,F746,0)</f>
        <v>#VALUE!</v>
      </c>
      <c r="Z746" s="4">
        <f t="shared" si="155"/>
        <v>31872</v>
      </c>
    </row>
    <row r="747" spans="1:26" x14ac:dyDescent="0.3">
      <c r="A747" s="4">
        <v>1</v>
      </c>
      <c r="B747" t="s">
        <v>760</v>
      </c>
      <c r="C747">
        <v>38</v>
      </c>
      <c r="D747" t="s">
        <v>15</v>
      </c>
      <c r="E747" t="s">
        <v>22</v>
      </c>
      <c r="F747">
        <v>71843</v>
      </c>
      <c r="G747" s="2">
        <v>44028</v>
      </c>
      <c r="H747">
        <v>30554</v>
      </c>
      <c r="I747" t="s">
        <v>28</v>
      </c>
      <c r="J747">
        <v>59</v>
      </c>
      <c r="K747" t="str">
        <f t="shared" si="143"/>
        <v>Above 50,000</v>
      </c>
      <c r="L747" s="4" t="str" cm="1">
        <f t="array" ref="L747">_xlfn.IFS(J747&gt;=50,"Excellent",AND(J747&gt;=40,J747&lt;=49),"good",AND(J747&gt;=30,J747&lt;=39),"Average",J747&lt;30,"Poor")</f>
        <v>Excellent</v>
      </c>
      <c r="M747" s="4" t="str">
        <f t="shared" si="144"/>
        <v>False</v>
      </c>
      <c r="N747" s="4" t="str">
        <f t="shared" si="145"/>
        <v>True</v>
      </c>
      <c r="O747" s="4" t="str">
        <f t="shared" si="146"/>
        <v>Not From Marketing Department</v>
      </c>
      <c r="P747" s="4">
        <f>SUMIF(E747:$E$1001,"Sales",$F:$F)</f>
        <v>2729423</v>
      </c>
      <c r="Q747" s="4">
        <f t="shared" si="147"/>
        <v>7532860</v>
      </c>
      <c r="R747" s="4">
        <f t="shared" si="148"/>
        <v>180</v>
      </c>
      <c r="S747" s="4">
        <f t="shared" si="149"/>
        <v>97</v>
      </c>
      <c r="T747" s="4">
        <f t="shared" si="150"/>
        <v>55350.020304568527</v>
      </c>
      <c r="U747" s="4">
        <f t="shared" si="151"/>
        <v>25843.824817518249</v>
      </c>
      <c r="V747" s="4">
        <f t="shared" si="152"/>
        <v>79673</v>
      </c>
      <c r="W747" s="4">
        <f t="shared" si="153"/>
        <v>20</v>
      </c>
      <c r="X747" s="4">
        <f t="shared" si="154"/>
        <v>71843</v>
      </c>
      <c r="Y747" t="e" cm="1" vm="2">
        <f t="array" aca="1" ref="Y747" ca="1">HLOOKUP(E747+E747:E1746,F747,0)</f>
        <v>#VALUE!</v>
      </c>
      <c r="Z747" s="4">
        <f t="shared" si="155"/>
        <v>71843</v>
      </c>
    </row>
    <row r="748" spans="1:26" x14ac:dyDescent="0.3">
      <c r="A748" s="4">
        <v>1</v>
      </c>
      <c r="B748" t="s">
        <v>761</v>
      </c>
      <c r="C748">
        <v>52</v>
      </c>
      <c r="D748" t="s">
        <v>11</v>
      </c>
      <c r="E748" t="s">
        <v>12</v>
      </c>
      <c r="F748">
        <v>57260</v>
      </c>
      <c r="G748" s="2">
        <v>44029</v>
      </c>
      <c r="H748">
        <v>13919</v>
      </c>
      <c r="I748" t="s">
        <v>18</v>
      </c>
      <c r="J748">
        <v>56</v>
      </c>
      <c r="K748" t="str">
        <f t="shared" si="143"/>
        <v>Above 50,000</v>
      </c>
      <c r="L748" s="4" t="str" cm="1">
        <f t="array" ref="L748">_xlfn.IFS(J748&gt;=50,"Excellent",AND(J748&gt;=40,J748&lt;=49),"good",AND(J748&gt;=30,J748&lt;=39),"Average",J748&lt;30,"Poor")</f>
        <v>Excellent</v>
      </c>
      <c r="M748" s="4" t="str">
        <f t="shared" si="144"/>
        <v>False</v>
      </c>
      <c r="N748" s="4" t="str">
        <f t="shared" si="145"/>
        <v>False</v>
      </c>
      <c r="O748" s="4" t="str">
        <f t="shared" si="146"/>
        <v xml:space="preserve"> from Marketing Department</v>
      </c>
      <c r="P748" s="4">
        <f>SUMIF(E748:$E$1001,"Sales",$F:$F)</f>
        <v>2781729</v>
      </c>
      <c r="Q748" s="4">
        <f t="shared" si="147"/>
        <v>7532860</v>
      </c>
      <c r="R748" s="4">
        <f t="shared" si="148"/>
        <v>180</v>
      </c>
      <c r="S748" s="4">
        <f t="shared" si="149"/>
        <v>97</v>
      </c>
      <c r="T748" s="4">
        <f t="shared" si="150"/>
        <v>55350.020304568527</v>
      </c>
      <c r="U748" s="4">
        <f t="shared" si="151"/>
        <v>25843.824817518249</v>
      </c>
      <c r="V748" s="4">
        <f t="shared" si="152"/>
        <v>79673</v>
      </c>
      <c r="W748" s="4">
        <f t="shared" si="153"/>
        <v>20</v>
      </c>
      <c r="X748" s="4">
        <f t="shared" si="154"/>
        <v>57260</v>
      </c>
      <c r="Y748" t="e" cm="1" vm="2">
        <f t="array" aca="1" ref="Y748" ca="1">HLOOKUP(E748+E748:E1747,F748,0)</f>
        <v>#VALUE!</v>
      </c>
      <c r="Z748" s="4">
        <f t="shared" si="155"/>
        <v>57260</v>
      </c>
    </row>
    <row r="749" spans="1:26" x14ac:dyDescent="0.3">
      <c r="A749" s="4">
        <v>1</v>
      </c>
      <c r="B749" t="s">
        <v>762</v>
      </c>
      <c r="C749">
        <v>35</v>
      </c>
      <c r="D749" t="s">
        <v>11</v>
      </c>
      <c r="E749" t="s">
        <v>27</v>
      </c>
      <c r="F749">
        <v>44954</v>
      </c>
      <c r="G749" s="2">
        <v>44030</v>
      </c>
      <c r="H749">
        <v>26143</v>
      </c>
      <c r="I749" t="s">
        <v>18</v>
      </c>
      <c r="J749">
        <v>55</v>
      </c>
      <c r="K749" t="str">
        <f t="shared" si="143"/>
        <v>Below 50,000</v>
      </c>
      <c r="L749" s="4" t="str" cm="1">
        <f t="array" ref="L749">_xlfn.IFS(J749&gt;=50,"Excellent",AND(J749&gt;=40,J749&lt;=49),"good",AND(J749&gt;=30,J749&lt;=39),"Average",J749&lt;30,"Poor")</f>
        <v>Excellent</v>
      </c>
      <c r="M749" s="4" t="str">
        <f t="shared" si="144"/>
        <v>False</v>
      </c>
      <c r="N749" s="4" t="str">
        <f t="shared" si="145"/>
        <v>True</v>
      </c>
      <c r="O749" s="4" t="str">
        <f t="shared" si="146"/>
        <v>Not From Marketing Department</v>
      </c>
      <c r="P749" s="4">
        <f>SUMIF(E749:$E$1001,"Sales",$F:$F)</f>
        <v>2737685</v>
      </c>
      <c r="Q749" s="4">
        <f t="shared" si="147"/>
        <v>7532860</v>
      </c>
      <c r="R749" s="4">
        <f t="shared" si="148"/>
        <v>180</v>
      </c>
      <c r="S749" s="4">
        <f t="shared" si="149"/>
        <v>97</v>
      </c>
      <c r="T749" s="4">
        <f t="shared" si="150"/>
        <v>55350.020304568527</v>
      </c>
      <c r="U749" s="4">
        <f t="shared" si="151"/>
        <v>25843.824817518249</v>
      </c>
      <c r="V749" s="4">
        <f t="shared" si="152"/>
        <v>79673</v>
      </c>
      <c r="W749" s="4">
        <f t="shared" si="153"/>
        <v>20</v>
      </c>
      <c r="X749" s="4">
        <f t="shared" si="154"/>
        <v>44954</v>
      </c>
      <c r="Y749" t="e" cm="1" vm="2">
        <f t="array" aca="1" ref="Y749" ca="1">HLOOKUP(E749+E749:E1748,F749,0)</f>
        <v>#VALUE!</v>
      </c>
      <c r="Z749" s="4">
        <f t="shared" si="155"/>
        <v>44954</v>
      </c>
    </row>
    <row r="750" spans="1:26" x14ac:dyDescent="0.3">
      <c r="A750" s="4">
        <v>1</v>
      </c>
      <c r="B750" t="s">
        <v>763</v>
      </c>
      <c r="C750">
        <v>25</v>
      </c>
      <c r="D750" t="s">
        <v>11</v>
      </c>
      <c r="E750" t="s">
        <v>22</v>
      </c>
      <c r="F750">
        <v>43374</v>
      </c>
      <c r="G750" s="2">
        <v>44031</v>
      </c>
      <c r="H750">
        <v>36550</v>
      </c>
      <c r="I750" t="s">
        <v>13</v>
      </c>
      <c r="J750">
        <v>46</v>
      </c>
      <c r="K750" t="str">
        <f t="shared" si="143"/>
        <v>Below 50,000</v>
      </c>
      <c r="L750" s="4" t="str" cm="1">
        <f t="array" ref="L750">_xlfn.IFS(J750&gt;=50,"Excellent",AND(J750&gt;=40,J750&lt;=49),"good",AND(J750&gt;=30,J750&lt;=39),"Average",J750&lt;30,"Poor")</f>
        <v>good</v>
      </c>
      <c r="M750" s="4" t="str">
        <f t="shared" si="144"/>
        <v>True</v>
      </c>
      <c r="N750" s="4" t="str">
        <f t="shared" si="145"/>
        <v>False</v>
      </c>
      <c r="O750" s="4" t="str">
        <f t="shared" si="146"/>
        <v>Not From Marketing Department</v>
      </c>
      <c r="P750" s="4">
        <f>SUMIF(E750:$E$1001,"Sales",$F:$F)</f>
        <v>2631887</v>
      </c>
      <c r="Q750" s="4">
        <f t="shared" si="147"/>
        <v>7532860</v>
      </c>
      <c r="R750" s="4">
        <f t="shared" si="148"/>
        <v>180</v>
      </c>
      <c r="S750" s="4">
        <f t="shared" si="149"/>
        <v>97</v>
      </c>
      <c r="T750" s="4">
        <f t="shared" si="150"/>
        <v>55350.020304568527</v>
      </c>
      <c r="U750" s="4">
        <f t="shared" si="151"/>
        <v>25843.824817518249</v>
      </c>
      <c r="V750" s="4">
        <f t="shared" si="152"/>
        <v>79673</v>
      </c>
      <c r="W750" s="4">
        <f t="shared" si="153"/>
        <v>20</v>
      </c>
      <c r="X750" s="4">
        <f t="shared" si="154"/>
        <v>43374</v>
      </c>
      <c r="Y750" t="e" cm="1" vm="2">
        <f t="array" aca="1" ref="Y750" ca="1">HLOOKUP(E750+E750:E1749,F750,0)</f>
        <v>#VALUE!</v>
      </c>
      <c r="Z750" s="4">
        <f t="shared" si="155"/>
        <v>43374</v>
      </c>
    </row>
    <row r="751" spans="1:26" x14ac:dyDescent="0.3">
      <c r="A751" s="4">
        <v>1</v>
      </c>
      <c r="B751" t="s">
        <v>764</v>
      </c>
      <c r="C751">
        <v>47</v>
      </c>
      <c r="D751" t="s">
        <v>11</v>
      </c>
      <c r="E751" t="s">
        <v>7</v>
      </c>
      <c r="F751">
        <v>66991</v>
      </c>
      <c r="G751" s="2">
        <v>44032</v>
      </c>
      <c r="H751">
        <v>29527</v>
      </c>
      <c r="I751" t="s">
        <v>18</v>
      </c>
      <c r="J751">
        <v>22</v>
      </c>
      <c r="K751" t="str">
        <f t="shared" si="143"/>
        <v>Above 50,000</v>
      </c>
      <c r="L751" s="4" t="str" cm="1">
        <f t="array" ref="L751">_xlfn.IFS(J751&gt;=50,"Excellent",AND(J751&gt;=40,J751&lt;=49),"good",AND(J751&gt;=30,J751&lt;=39),"Average",J751&lt;30,"Poor")</f>
        <v>Poor</v>
      </c>
      <c r="M751" s="4" t="str">
        <f t="shared" si="144"/>
        <v>False</v>
      </c>
      <c r="N751" s="4" t="str">
        <f t="shared" si="145"/>
        <v>True</v>
      </c>
      <c r="O751" s="4" t="str">
        <f t="shared" si="146"/>
        <v>Not From Marketing Department</v>
      </c>
      <c r="P751" s="4">
        <f>SUMIF(E751:$E$1001,"Sales",$F:$F)</f>
        <v>2622163</v>
      </c>
      <c r="Q751" s="4">
        <f t="shared" si="147"/>
        <v>7532860</v>
      </c>
      <c r="R751" s="4">
        <f t="shared" si="148"/>
        <v>180</v>
      </c>
      <c r="S751" s="4">
        <f t="shared" si="149"/>
        <v>97</v>
      </c>
      <c r="T751" s="4">
        <f t="shared" si="150"/>
        <v>55350.020304568527</v>
      </c>
      <c r="U751" s="4">
        <f t="shared" si="151"/>
        <v>25843.824817518249</v>
      </c>
      <c r="V751" s="4">
        <f t="shared" si="152"/>
        <v>79673</v>
      </c>
      <c r="W751" s="4">
        <f t="shared" si="153"/>
        <v>20</v>
      </c>
      <c r="X751" s="4">
        <f t="shared" si="154"/>
        <v>66991</v>
      </c>
      <c r="Y751" t="e" cm="1" vm="2">
        <f t="array" aca="1" ref="Y751" ca="1">HLOOKUP(E751+E751:E1750,F751,0)</f>
        <v>#VALUE!</v>
      </c>
      <c r="Z751" s="4">
        <f t="shared" si="155"/>
        <v>66991</v>
      </c>
    </row>
    <row r="752" spans="1:26" x14ac:dyDescent="0.3">
      <c r="A752" s="4">
        <v>1</v>
      </c>
      <c r="B752" t="s">
        <v>765</v>
      </c>
      <c r="C752">
        <v>38</v>
      </c>
      <c r="D752" t="s">
        <v>11</v>
      </c>
      <c r="E752" t="s">
        <v>12</v>
      </c>
      <c r="F752">
        <v>76082</v>
      </c>
      <c r="G752" s="2">
        <v>44033</v>
      </c>
      <c r="H752">
        <v>35844</v>
      </c>
      <c r="I752" t="s">
        <v>18</v>
      </c>
      <c r="J752">
        <v>22</v>
      </c>
      <c r="K752" t="str">
        <f t="shared" si="143"/>
        <v>Above 50,000</v>
      </c>
      <c r="L752" s="4" t="str" cm="1">
        <f t="array" ref="L752">_xlfn.IFS(J752&gt;=50,"Excellent",AND(J752&gt;=40,J752&lt;=49),"good",AND(J752&gt;=30,J752&lt;=39),"Average",J752&lt;30,"Poor")</f>
        <v>Poor</v>
      </c>
      <c r="M752" s="4" t="str">
        <f t="shared" si="144"/>
        <v>False</v>
      </c>
      <c r="N752" s="4" t="str">
        <f t="shared" si="145"/>
        <v>True</v>
      </c>
      <c r="O752" s="4" t="str">
        <f t="shared" si="146"/>
        <v xml:space="preserve"> from Marketing Department</v>
      </c>
      <c r="P752" s="4">
        <f>SUMIF(E752:$E$1001,"Sales",$F:$F)</f>
        <v>2784642</v>
      </c>
      <c r="Q752" s="4">
        <f t="shared" si="147"/>
        <v>7532860</v>
      </c>
      <c r="R752" s="4">
        <f t="shared" si="148"/>
        <v>180</v>
      </c>
      <c r="S752" s="4">
        <f t="shared" si="149"/>
        <v>97</v>
      </c>
      <c r="T752" s="4">
        <f t="shared" si="150"/>
        <v>55350.020304568527</v>
      </c>
      <c r="U752" s="4">
        <f t="shared" si="151"/>
        <v>25843.824817518249</v>
      </c>
      <c r="V752" s="4">
        <f t="shared" si="152"/>
        <v>79673</v>
      </c>
      <c r="W752" s="4">
        <f t="shared" si="153"/>
        <v>20</v>
      </c>
      <c r="X752" s="4">
        <f t="shared" si="154"/>
        <v>76082</v>
      </c>
      <c r="Y752" t="e" cm="1" vm="2">
        <f t="array" aca="1" ref="Y752" ca="1">HLOOKUP(E752+E752:E1751,F752,0)</f>
        <v>#VALUE!</v>
      </c>
      <c r="Z752" s="4">
        <f t="shared" si="155"/>
        <v>76082</v>
      </c>
    </row>
    <row r="753" spans="1:26" x14ac:dyDescent="0.3">
      <c r="A753" s="4">
        <v>1</v>
      </c>
      <c r="B753" t="s">
        <v>766</v>
      </c>
      <c r="C753">
        <v>43</v>
      </c>
      <c r="D753" t="s">
        <v>15</v>
      </c>
      <c r="E753" t="s">
        <v>27</v>
      </c>
      <c r="F753">
        <v>52992</v>
      </c>
      <c r="G753" s="2">
        <v>44034</v>
      </c>
      <c r="H753">
        <v>29655</v>
      </c>
      <c r="I753" t="s">
        <v>28</v>
      </c>
      <c r="J753">
        <v>30</v>
      </c>
      <c r="K753" t="str">
        <f t="shared" si="143"/>
        <v>Above 50,000</v>
      </c>
      <c r="L753" s="4" t="str" cm="1">
        <f t="array" ref="L753">_xlfn.IFS(J753&gt;=50,"Excellent",AND(J753&gt;=40,J753&lt;=49),"good",AND(J753&gt;=30,J753&lt;=39),"Average",J753&lt;30,"Poor")</f>
        <v>Average</v>
      </c>
      <c r="M753" s="4" t="str">
        <f t="shared" si="144"/>
        <v>False</v>
      </c>
      <c r="N753" s="4" t="str">
        <f t="shared" si="145"/>
        <v>True</v>
      </c>
      <c r="O753" s="4" t="str">
        <f t="shared" si="146"/>
        <v>Not From Marketing Department</v>
      </c>
      <c r="P753" s="4">
        <f>SUMIF(E753:$E$1001,"Sales",$F:$F)</f>
        <v>2663506</v>
      </c>
      <c r="Q753" s="4">
        <f t="shared" si="147"/>
        <v>7532860</v>
      </c>
      <c r="R753" s="4">
        <f t="shared" si="148"/>
        <v>180</v>
      </c>
      <c r="S753" s="4">
        <f t="shared" si="149"/>
        <v>97</v>
      </c>
      <c r="T753" s="4">
        <f t="shared" si="150"/>
        <v>55350.020304568527</v>
      </c>
      <c r="U753" s="4">
        <f t="shared" si="151"/>
        <v>25843.824817518249</v>
      </c>
      <c r="V753" s="4">
        <f t="shared" si="152"/>
        <v>79673</v>
      </c>
      <c r="W753" s="4">
        <f t="shared" si="153"/>
        <v>20</v>
      </c>
      <c r="X753" s="4">
        <f t="shared" si="154"/>
        <v>52992</v>
      </c>
      <c r="Y753" t="e" cm="1" vm="2">
        <f t="array" aca="1" ref="Y753" ca="1">HLOOKUP(E753+E753:E1752,F753,0)</f>
        <v>#VALUE!</v>
      </c>
      <c r="Z753" s="4">
        <f t="shared" si="155"/>
        <v>52992</v>
      </c>
    </row>
    <row r="754" spans="1:26" x14ac:dyDescent="0.3">
      <c r="A754" s="4">
        <v>1</v>
      </c>
      <c r="B754" t="s">
        <v>767</v>
      </c>
      <c r="C754">
        <v>39</v>
      </c>
      <c r="D754" t="s">
        <v>15</v>
      </c>
      <c r="E754" t="s">
        <v>7</v>
      </c>
      <c r="F754">
        <v>73154</v>
      </c>
      <c r="G754" s="2">
        <v>44035</v>
      </c>
      <c r="H754">
        <v>26209</v>
      </c>
      <c r="I754" t="s">
        <v>28</v>
      </c>
      <c r="J754">
        <v>50</v>
      </c>
      <c r="K754" t="str">
        <f t="shared" si="143"/>
        <v>Above 50,000</v>
      </c>
      <c r="L754" s="4" t="str" cm="1">
        <f t="array" ref="L754">_xlfn.IFS(J754&gt;=50,"Excellent",AND(J754&gt;=40,J754&lt;=49),"good",AND(J754&gt;=30,J754&lt;=39),"Average",J754&lt;30,"Poor")</f>
        <v>Excellent</v>
      </c>
      <c r="M754" s="4" t="str">
        <f t="shared" si="144"/>
        <v>False</v>
      </c>
      <c r="N754" s="4" t="str">
        <f t="shared" si="145"/>
        <v>True</v>
      </c>
      <c r="O754" s="4" t="str">
        <f t="shared" si="146"/>
        <v>Not From Marketing Department</v>
      </c>
      <c r="P754" s="4">
        <f>SUMIF(E754:$E$1001,"Sales",$F:$F)</f>
        <v>2622415</v>
      </c>
      <c r="Q754" s="4">
        <f t="shared" si="147"/>
        <v>7532860</v>
      </c>
      <c r="R754" s="4">
        <f t="shared" si="148"/>
        <v>180</v>
      </c>
      <c r="S754" s="4">
        <f t="shared" si="149"/>
        <v>97</v>
      </c>
      <c r="T754" s="4">
        <f t="shared" si="150"/>
        <v>55350.020304568527</v>
      </c>
      <c r="U754" s="4">
        <f t="shared" si="151"/>
        <v>25843.824817518249</v>
      </c>
      <c r="V754" s="4">
        <f t="shared" si="152"/>
        <v>79673</v>
      </c>
      <c r="W754" s="4">
        <f t="shared" si="153"/>
        <v>20</v>
      </c>
      <c r="X754" s="4">
        <f t="shared" si="154"/>
        <v>73154</v>
      </c>
      <c r="Y754" t="e" cm="1" vm="2">
        <f t="array" aca="1" ref="Y754" ca="1">HLOOKUP(E754+E754:E1753,F754,0)</f>
        <v>#VALUE!</v>
      </c>
      <c r="Z754" s="4">
        <f t="shared" si="155"/>
        <v>73154</v>
      </c>
    </row>
    <row r="755" spans="1:26" x14ac:dyDescent="0.3">
      <c r="A755" s="4">
        <v>1</v>
      </c>
      <c r="B755" t="s">
        <v>768</v>
      </c>
      <c r="C755">
        <v>22</v>
      </c>
      <c r="D755" t="s">
        <v>11</v>
      </c>
      <c r="E755" t="s">
        <v>12</v>
      </c>
      <c r="F755">
        <v>40558</v>
      </c>
      <c r="G755" s="2">
        <v>44036</v>
      </c>
      <c r="H755">
        <v>39733</v>
      </c>
      <c r="I755" t="s">
        <v>13</v>
      </c>
      <c r="J755">
        <v>27</v>
      </c>
      <c r="K755" t="str">
        <f t="shared" si="143"/>
        <v>Below 50,000</v>
      </c>
      <c r="L755" s="4" t="str" cm="1">
        <f t="array" ref="L755">_xlfn.IFS(J755&gt;=50,"Excellent",AND(J755&gt;=40,J755&lt;=49),"good",AND(J755&gt;=30,J755&lt;=39),"Average",J755&lt;30,"Poor")</f>
        <v>Poor</v>
      </c>
      <c r="M755" s="4" t="str">
        <f t="shared" si="144"/>
        <v>True</v>
      </c>
      <c r="N755" s="4" t="str">
        <f t="shared" si="145"/>
        <v>False</v>
      </c>
      <c r="O755" s="4" t="str">
        <f t="shared" si="146"/>
        <v xml:space="preserve"> from Marketing Department</v>
      </c>
      <c r="P755" s="4">
        <f>SUMIF(E755:$E$1001,"Sales",$F:$F)</f>
        <v>2655706</v>
      </c>
      <c r="Q755" s="4">
        <f t="shared" si="147"/>
        <v>7532860</v>
      </c>
      <c r="R755" s="4">
        <f t="shared" si="148"/>
        <v>180</v>
      </c>
      <c r="S755" s="4">
        <f t="shared" si="149"/>
        <v>97</v>
      </c>
      <c r="T755" s="4">
        <f t="shared" si="150"/>
        <v>55350.020304568527</v>
      </c>
      <c r="U755" s="4">
        <f t="shared" si="151"/>
        <v>25843.824817518249</v>
      </c>
      <c r="V755" s="4">
        <f t="shared" si="152"/>
        <v>79673</v>
      </c>
      <c r="W755" s="4">
        <f t="shared" si="153"/>
        <v>20</v>
      </c>
      <c r="X755" s="4">
        <f t="shared" si="154"/>
        <v>40558</v>
      </c>
      <c r="Y755" t="e" cm="1" vm="2">
        <f t="array" aca="1" ref="Y755" ca="1">HLOOKUP(E755+E755:E1754,F755,0)</f>
        <v>#VALUE!</v>
      </c>
      <c r="Z755" s="4">
        <f t="shared" si="155"/>
        <v>40558</v>
      </c>
    </row>
    <row r="756" spans="1:26" x14ac:dyDescent="0.3">
      <c r="A756" s="4">
        <v>1</v>
      </c>
      <c r="B756" t="s">
        <v>769</v>
      </c>
      <c r="C756">
        <v>50</v>
      </c>
      <c r="D756" t="s">
        <v>15</v>
      </c>
      <c r="E756" t="s">
        <v>12</v>
      </c>
      <c r="F756">
        <v>33195</v>
      </c>
      <c r="G756" s="2">
        <v>44037</v>
      </c>
      <c r="H756">
        <v>11884</v>
      </c>
      <c r="I756" t="s">
        <v>18</v>
      </c>
      <c r="J756">
        <v>23</v>
      </c>
      <c r="K756" t="str">
        <f t="shared" si="143"/>
        <v>Below 50,000</v>
      </c>
      <c r="L756" s="4" t="str" cm="1">
        <f t="array" ref="L756">_xlfn.IFS(J756&gt;=50,"Excellent",AND(J756&gt;=40,J756&lt;=49),"good",AND(J756&gt;=30,J756&lt;=39),"Average",J756&lt;30,"Poor")</f>
        <v>Poor</v>
      </c>
      <c r="M756" s="4" t="str">
        <f t="shared" si="144"/>
        <v>False</v>
      </c>
      <c r="N756" s="4" t="str">
        <f t="shared" si="145"/>
        <v>False</v>
      </c>
      <c r="O756" s="4" t="str">
        <f t="shared" si="146"/>
        <v xml:space="preserve"> from Marketing Department</v>
      </c>
      <c r="P756" s="4">
        <f>SUMIF(E756:$E$1001,"Sales",$F:$F)</f>
        <v>2576544</v>
      </c>
      <c r="Q756" s="4">
        <f t="shared" si="147"/>
        <v>7532860</v>
      </c>
      <c r="R756" s="4">
        <f t="shared" si="148"/>
        <v>180</v>
      </c>
      <c r="S756" s="4">
        <f t="shared" si="149"/>
        <v>97</v>
      </c>
      <c r="T756" s="4">
        <f t="shared" si="150"/>
        <v>55350.020304568527</v>
      </c>
      <c r="U756" s="4">
        <f t="shared" si="151"/>
        <v>25843.824817518249</v>
      </c>
      <c r="V756" s="4">
        <f t="shared" si="152"/>
        <v>79673</v>
      </c>
      <c r="W756" s="4">
        <f t="shared" si="153"/>
        <v>20</v>
      </c>
      <c r="X756" s="4">
        <f t="shared" si="154"/>
        <v>33195</v>
      </c>
      <c r="Y756" t="e" cm="1" vm="2">
        <f t="array" aca="1" ref="Y756" ca="1">HLOOKUP(E756+E756:E1755,F756,0)</f>
        <v>#VALUE!</v>
      </c>
      <c r="Z756" s="4">
        <f t="shared" si="155"/>
        <v>33195</v>
      </c>
    </row>
    <row r="757" spans="1:26" x14ac:dyDescent="0.3">
      <c r="A757" s="4">
        <v>1</v>
      </c>
      <c r="B757" t="s">
        <v>770</v>
      </c>
      <c r="C757">
        <v>51</v>
      </c>
      <c r="D757" t="s">
        <v>15</v>
      </c>
      <c r="E757" t="s">
        <v>12</v>
      </c>
      <c r="F757">
        <v>48427</v>
      </c>
      <c r="G757" s="2">
        <v>44038</v>
      </c>
      <c r="H757">
        <v>37319</v>
      </c>
      <c r="I757" t="s">
        <v>18</v>
      </c>
      <c r="J757">
        <v>31</v>
      </c>
      <c r="K757" t="str">
        <f t="shared" si="143"/>
        <v>Below 50,000</v>
      </c>
      <c r="L757" s="4" t="str" cm="1">
        <f t="array" ref="L757">_xlfn.IFS(J757&gt;=50,"Excellent",AND(J757&gt;=40,J757&lt;=49),"good",AND(J757&gt;=30,J757&lt;=39),"Average",J757&lt;30,"Poor")</f>
        <v>Average</v>
      </c>
      <c r="M757" s="4" t="str">
        <f t="shared" si="144"/>
        <v>False</v>
      </c>
      <c r="N757" s="4" t="str">
        <f t="shared" si="145"/>
        <v>False</v>
      </c>
      <c r="O757" s="4" t="str">
        <f t="shared" si="146"/>
        <v xml:space="preserve"> from Marketing Department</v>
      </c>
      <c r="P757" s="4">
        <f>SUMIF(E757:$E$1001,"Sales",$F:$F)</f>
        <v>2506138</v>
      </c>
      <c r="Q757" s="4">
        <f t="shared" si="147"/>
        <v>7532860</v>
      </c>
      <c r="R757" s="4">
        <f t="shared" si="148"/>
        <v>180</v>
      </c>
      <c r="S757" s="4">
        <f t="shared" si="149"/>
        <v>97</v>
      </c>
      <c r="T757" s="4">
        <f t="shared" si="150"/>
        <v>55350.020304568527</v>
      </c>
      <c r="U757" s="4">
        <f t="shared" si="151"/>
        <v>25843.824817518249</v>
      </c>
      <c r="V757" s="4">
        <f t="shared" si="152"/>
        <v>79673</v>
      </c>
      <c r="W757" s="4">
        <f t="shared" si="153"/>
        <v>20</v>
      </c>
      <c r="X757" s="4">
        <f t="shared" si="154"/>
        <v>48427</v>
      </c>
      <c r="Y757" t="e" cm="1" vm="2">
        <f t="array" aca="1" ref="Y757" ca="1">HLOOKUP(E757+E757:E1756,F757,0)</f>
        <v>#VALUE!</v>
      </c>
      <c r="Z757" s="4">
        <f t="shared" si="155"/>
        <v>48427</v>
      </c>
    </row>
    <row r="758" spans="1:26" x14ac:dyDescent="0.3">
      <c r="A758" s="4">
        <v>1</v>
      </c>
      <c r="B758" t="s">
        <v>771</v>
      </c>
      <c r="C758">
        <v>27</v>
      </c>
      <c r="D758" t="s">
        <v>15</v>
      </c>
      <c r="E758" t="s">
        <v>12</v>
      </c>
      <c r="F758">
        <v>59740</v>
      </c>
      <c r="G758" s="2">
        <v>44039</v>
      </c>
      <c r="H758">
        <v>23706</v>
      </c>
      <c r="I758" t="s">
        <v>18</v>
      </c>
      <c r="J758">
        <v>22</v>
      </c>
      <c r="K758" t="str">
        <f t="shared" si="143"/>
        <v>Above 50,000</v>
      </c>
      <c r="L758" s="4" t="str" cm="1">
        <f t="array" ref="L758">_xlfn.IFS(J758&gt;=50,"Excellent",AND(J758&gt;=40,J758&lt;=49),"good",AND(J758&gt;=30,J758&lt;=39),"Average",J758&lt;30,"Poor")</f>
        <v>Poor</v>
      </c>
      <c r="M758" s="4" t="str">
        <f t="shared" si="144"/>
        <v>False</v>
      </c>
      <c r="N758" s="4" t="str">
        <f t="shared" si="145"/>
        <v>False</v>
      </c>
      <c r="O758" s="4" t="str">
        <f t="shared" si="146"/>
        <v xml:space="preserve"> from Marketing Department</v>
      </c>
      <c r="P758" s="4">
        <f>SUMIF(E758:$E$1001,"Sales",$F:$F)</f>
        <v>2664547</v>
      </c>
      <c r="Q758" s="4">
        <f t="shared" si="147"/>
        <v>7532860</v>
      </c>
      <c r="R758" s="4">
        <f t="shared" si="148"/>
        <v>180</v>
      </c>
      <c r="S758" s="4">
        <f t="shared" si="149"/>
        <v>97</v>
      </c>
      <c r="T758" s="4">
        <f t="shared" si="150"/>
        <v>55350.020304568527</v>
      </c>
      <c r="U758" s="4">
        <f t="shared" si="151"/>
        <v>25843.824817518249</v>
      </c>
      <c r="V758" s="4">
        <f t="shared" si="152"/>
        <v>79673</v>
      </c>
      <c r="W758" s="4">
        <f t="shared" si="153"/>
        <v>20</v>
      </c>
      <c r="X758" s="4">
        <f t="shared" si="154"/>
        <v>59740</v>
      </c>
      <c r="Y758" t="e" cm="1" vm="2">
        <f t="array" aca="1" ref="Y758" ca="1">HLOOKUP(E758+E758:E1757,F758,0)</f>
        <v>#VALUE!</v>
      </c>
      <c r="Z758" s="4">
        <f t="shared" si="155"/>
        <v>59740</v>
      </c>
    </row>
    <row r="759" spans="1:26" x14ac:dyDescent="0.3">
      <c r="A759" s="4">
        <v>1</v>
      </c>
      <c r="B759" t="s">
        <v>772</v>
      </c>
      <c r="C759">
        <v>28</v>
      </c>
      <c r="D759" t="s">
        <v>15</v>
      </c>
      <c r="E759" t="s">
        <v>12</v>
      </c>
      <c r="F759">
        <v>59555</v>
      </c>
      <c r="G759" s="2">
        <v>44040</v>
      </c>
      <c r="H759">
        <v>15384</v>
      </c>
      <c r="I759" t="s">
        <v>20</v>
      </c>
      <c r="J759">
        <v>32</v>
      </c>
      <c r="K759" t="str">
        <f t="shared" si="143"/>
        <v>Above 50,000</v>
      </c>
      <c r="L759" s="4" t="str" cm="1">
        <f t="array" ref="L759">_xlfn.IFS(J759&gt;=50,"Excellent",AND(J759&gt;=40,J759&lt;=49),"good",AND(J759&gt;=30,J759&lt;=39),"Average",J759&lt;30,"Poor")</f>
        <v>Average</v>
      </c>
      <c r="M759" s="4" t="str">
        <f t="shared" si="144"/>
        <v>False</v>
      </c>
      <c r="N759" s="4" t="str">
        <f t="shared" si="145"/>
        <v>False</v>
      </c>
      <c r="O759" s="4" t="str">
        <f t="shared" si="146"/>
        <v xml:space="preserve"> from Marketing Department</v>
      </c>
      <c r="P759" s="4">
        <f>SUMIF(E759:$E$1001,"Sales",$F:$F)</f>
        <v>2662031</v>
      </c>
      <c r="Q759" s="4">
        <f t="shared" si="147"/>
        <v>7532860</v>
      </c>
      <c r="R759" s="4">
        <f t="shared" si="148"/>
        <v>180</v>
      </c>
      <c r="S759" s="4">
        <f t="shared" si="149"/>
        <v>97</v>
      </c>
      <c r="T759" s="4">
        <f t="shared" si="150"/>
        <v>55350.020304568527</v>
      </c>
      <c r="U759" s="4">
        <f t="shared" si="151"/>
        <v>25843.824817518249</v>
      </c>
      <c r="V759" s="4">
        <f t="shared" si="152"/>
        <v>79673</v>
      </c>
      <c r="W759" s="4">
        <f t="shared" si="153"/>
        <v>20</v>
      </c>
      <c r="X759" s="4">
        <f t="shared" si="154"/>
        <v>59555</v>
      </c>
      <c r="Y759" t="e" cm="1" vm="2">
        <f t="array" aca="1" ref="Y759" ca="1">HLOOKUP(E759+E759:E1758,F759,0)</f>
        <v>#VALUE!</v>
      </c>
      <c r="Z759" s="4">
        <f t="shared" si="155"/>
        <v>59555</v>
      </c>
    </row>
    <row r="760" spans="1:26" x14ac:dyDescent="0.3">
      <c r="A760" s="4">
        <v>1</v>
      </c>
      <c r="B760" t="s">
        <v>773</v>
      </c>
      <c r="C760">
        <v>42</v>
      </c>
      <c r="D760" t="s">
        <v>11</v>
      </c>
      <c r="E760" t="s">
        <v>16</v>
      </c>
      <c r="F760">
        <v>43788</v>
      </c>
      <c r="G760" s="2">
        <v>44041</v>
      </c>
      <c r="H760">
        <v>22338</v>
      </c>
      <c r="I760" t="s">
        <v>28</v>
      </c>
      <c r="J760">
        <v>48</v>
      </c>
      <c r="K760" t="str">
        <f t="shared" si="143"/>
        <v>Below 50,000</v>
      </c>
      <c r="L760" s="4" t="str" cm="1">
        <f t="array" ref="L760">_xlfn.IFS(J760&gt;=50,"Excellent",AND(J760&gt;=40,J760&lt;=49),"good",AND(J760&gt;=30,J760&lt;=39),"Average",J760&lt;30,"Poor")</f>
        <v>good</v>
      </c>
      <c r="M760" s="4" t="str">
        <f t="shared" si="144"/>
        <v>False</v>
      </c>
      <c r="N760" s="4" t="str">
        <f t="shared" si="145"/>
        <v>False</v>
      </c>
      <c r="O760" s="4" t="str">
        <f t="shared" si="146"/>
        <v>Not From Marketing Department</v>
      </c>
      <c r="P760" s="4">
        <f>SUMIF(E760:$E$1001,"Sales",$F:$F)</f>
        <v>2803589</v>
      </c>
      <c r="Q760" s="4">
        <f t="shared" si="147"/>
        <v>7532860</v>
      </c>
      <c r="R760" s="4">
        <f t="shared" si="148"/>
        <v>180</v>
      </c>
      <c r="S760" s="4">
        <f t="shared" si="149"/>
        <v>97</v>
      </c>
      <c r="T760" s="4">
        <f t="shared" si="150"/>
        <v>55350.020304568527</v>
      </c>
      <c r="U760" s="4">
        <f t="shared" si="151"/>
        <v>25843.824817518249</v>
      </c>
      <c r="V760" s="4">
        <f t="shared" si="152"/>
        <v>79673</v>
      </c>
      <c r="W760" s="4">
        <f t="shared" si="153"/>
        <v>20</v>
      </c>
      <c r="X760" s="4">
        <f t="shared" si="154"/>
        <v>43788</v>
      </c>
      <c r="Y760" t="e" cm="1" vm="2">
        <f t="array" aca="1" ref="Y760" ca="1">HLOOKUP(E760+E760:E1759,F760,0)</f>
        <v>#VALUE!</v>
      </c>
      <c r="Z760" s="4">
        <f t="shared" si="155"/>
        <v>43788</v>
      </c>
    </row>
    <row r="761" spans="1:26" x14ac:dyDescent="0.3">
      <c r="A761" s="4">
        <v>1</v>
      </c>
      <c r="B761" t="s">
        <v>774</v>
      </c>
      <c r="C761">
        <v>52</v>
      </c>
      <c r="D761" t="s">
        <v>15</v>
      </c>
      <c r="E761" t="s">
        <v>16</v>
      </c>
      <c r="F761">
        <v>69765</v>
      </c>
      <c r="G761" s="2">
        <v>44042</v>
      </c>
      <c r="H761">
        <v>15467</v>
      </c>
      <c r="I761" t="s">
        <v>13</v>
      </c>
      <c r="J761">
        <v>55</v>
      </c>
      <c r="K761" t="str">
        <f t="shared" si="143"/>
        <v>Above 50,000</v>
      </c>
      <c r="L761" s="4" t="str" cm="1">
        <f t="array" ref="L761">_xlfn.IFS(J761&gt;=50,"Excellent",AND(J761&gt;=40,J761&lt;=49),"good",AND(J761&gt;=30,J761&lt;=39),"Average",J761&lt;30,"Poor")</f>
        <v>Excellent</v>
      </c>
      <c r="M761" s="4" t="str">
        <f t="shared" si="144"/>
        <v>True</v>
      </c>
      <c r="N761" s="4" t="str">
        <f t="shared" si="145"/>
        <v>True</v>
      </c>
      <c r="O761" s="4" t="str">
        <f t="shared" si="146"/>
        <v>Not From Marketing Department</v>
      </c>
      <c r="P761" s="4">
        <f>SUMIF(E761:$E$1001,"Sales",$F:$F)</f>
        <v>2670772</v>
      </c>
      <c r="Q761" s="4">
        <f t="shared" si="147"/>
        <v>7532860</v>
      </c>
      <c r="R761" s="4">
        <f t="shared" si="148"/>
        <v>180</v>
      </c>
      <c r="S761" s="4">
        <f t="shared" si="149"/>
        <v>97</v>
      </c>
      <c r="T761" s="4">
        <f t="shared" si="150"/>
        <v>55350.020304568527</v>
      </c>
      <c r="U761" s="4">
        <f t="shared" si="151"/>
        <v>25843.824817518249</v>
      </c>
      <c r="V761" s="4">
        <f t="shared" si="152"/>
        <v>79673</v>
      </c>
      <c r="W761" s="4">
        <f t="shared" si="153"/>
        <v>20</v>
      </c>
      <c r="X761" s="4">
        <f t="shared" si="154"/>
        <v>69765</v>
      </c>
      <c r="Y761" t="e" cm="1" vm="2">
        <f t="array" aca="1" ref="Y761" ca="1">HLOOKUP(E761+E761:E1760,F761,0)</f>
        <v>#VALUE!</v>
      </c>
      <c r="Z761" s="4">
        <f t="shared" si="155"/>
        <v>69765</v>
      </c>
    </row>
    <row r="762" spans="1:26" x14ac:dyDescent="0.3">
      <c r="A762" s="4">
        <v>1</v>
      </c>
      <c r="B762" t="s">
        <v>775</v>
      </c>
      <c r="C762">
        <v>20</v>
      </c>
      <c r="D762" t="s">
        <v>15</v>
      </c>
      <c r="E762" t="s">
        <v>27</v>
      </c>
      <c r="F762">
        <v>47184</v>
      </c>
      <c r="G762" s="2">
        <v>44043</v>
      </c>
      <c r="H762">
        <v>33453</v>
      </c>
      <c r="I762" t="s">
        <v>13</v>
      </c>
      <c r="J762">
        <v>40</v>
      </c>
      <c r="K762" t="str">
        <f t="shared" si="143"/>
        <v>Below 50,000</v>
      </c>
      <c r="L762" s="4" t="str" cm="1">
        <f t="array" ref="L762">_xlfn.IFS(J762&gt;=50,"Excellent",AND(J762&gt;=40,J762&lt;=49),"good",AND(J762&gt;=30,J762&lt;=39),"Average",J762&lt;30,"Poor")</f>
        <v>good</v>
      </c>
      <c r="M762" s="4" t="str">
        <f t="shared" si="144"/>
        <v>True</v>
      </c>
      <c r="N762" s="4" t="str">
        <f t="shared" si="145"/>
        <v>True</v>
      </c>
      <c r="O762" s="4" t="str">
        <f t="shared" si="146"/>
        <v>Not From Marketing Department</v>
      </c>
      <c r="P762" s="4">
        <f>SUMIF(E762:$E$1001,"Sales",$F:$F)</f>
        <v>2743016</v>
      </c>
      <c r="Q762" s="4">
        <f t="shared" si="147"/>
        <v>7532860</v>
      </c>
      <c r="R762" s="4">
        <f t="shared" si="148"/>
        <v>180</v>
      </c>
      <c r="S762" s="4">
        <f t="shared" si="149"/>
        <v>97</v>
      </c>
      <c r="T762" s="4">
        <f t="shared" si="150"/>
        <v>55350.020304568527</v>
      </c>
      <c r="U762" s="4">
        <f t="shared" si="151"/>
        <v>25843.824817518249</v>
      </c>
      <c r="V762" s="4">
        <f t="shared" si="152"/>
        <v>79673</v>
      </c>
      <c r="W762" s="4">
        <f t="shared" si="153"/>
        <v>20</v>
      </c>
      <c r="X762" s="4">
        <f t="shared" si="154"/>
        <v>47184</v>
      </c>
      <c r="Y762" t="e" cm="1" vm="2">
        <f t="array" aca="1" ref="Y762" ca="1">HLOOKUP(E762+E762:E1761,F762,0)</f>
        <v>#VALUE!</v>
      </c>
      <c r="Z762" s="4">
        <f t="shared" si="155"/>
        <v>47184</v>
      </c>
    </row>
    <row r="763" spans="1:26" x14ac:dyDescent="0.3">
      <c r="A763" s="4">
        <v>1</v>
      </c>
      <c r="B763" t="s">
        <v>776</v>
      </c>
      <c r="C763">
        <v>51</v>
      </c>
      <c r="D763" t="s">
        <v>15</v>
      </c>
      <c r="E763" t="s">
        <v>27</v>
      </c>
      <c r="F763">
        <v>64838</v>
      </c>
      <c r="G763" s="2">
        <v>44044</v>
      </c>
      <c r="H763">
        <v>13687</v>
      </c>
      <c r="I763" t="s">
        <v>13</v>
      </c>
      <c r="J763">
        <v>43</v>
      </c>
      <c r="K763" t="str">
        <f t="shared" si="143"/>
        <v>Above 50,000</v>
      </c>
      <c r="L763" s="4" t="str" cm="1">
        <f t="array" ref="L763">_xlfn.IFS(J763&gt;=50,"Excellent",AND(J763&gt;=40,J763&lt;=49),"good",AND(J763&gt;=30,J763&lt;=39),"Average",J763&lt;30,"Poor")</f>
        <v>good</v>
      </c>
      <c r="M763" s="4" t="str">
        <f t="shared" si="144"/>
        <v>False</v>
      </c>
      <c r="N763" s="4" t="str">
        <f t="shared" si="145"/>
        <v>True</v>
      </c>
      <c r="O763" s="4" t="str">
        <f t="shared" si="146"/>
        <v>Not From Marketing Department</v>
      </c>
      <c r="P763" s="4">
        <f>SUMIF(E763:$E$1001,"Sales",$F:$F)</f>
        <v>2588310</v>
      </c>
      <c r="Q763" s="4">
        <f t="shared" si="147"/>
        <v>7532860</v>
      </c>
      <c r="R763" s="4">
        <f t="shared" si="148"/>
        <v>180</v>
      </c>
      <c r="S763" s="4">
        <f t="shared" si="149"/>
        <v>97</v>
      </c>
      <c r="T763" s="4">
        <f t="shared" si="150"/>
        <v>55350.020304568527</v>
      </c>
      <c r="U763" s="4">
        <f t="shared" si="151"/>
        <v>25843.824817518249</v>
      </c>
      <c r="V763" s="4">
        <f t="shared" si="152"/>
        <v>79673</v>
      </c>
      <c r="W763" s="4">
        <f t="shared" si="153"/>
        <v>20</v>
      </c>
      <c r="X763" s="4">
        <f t="shared" si="154"/>
        <v>64838</v>
      </c>
      <c r="Y763" t="e" cm="1" vm="2">
        <f t="array" aca="1" ref="Y763" ca="1">HLOOKUP(E763+E763:E1762,F763,0)</f>
        <v>#VALUE!</v>
      </c>
      <c r="Z763" s="4">
        <f t="shared" si="155"/>
        <v>64838</v>
      </c>
    </row>
    <row r="764" spans="1:26" x14ac:dyDescent="0.3">
      <c r="A764" s="4">
        <v>1</v>
      </c>
      <c r="B764" t="s">
        <v>777</v>
      </c>
      <c r="C764">
        <v>43</v>
      </c>
      <c r="D764" t="s">
        <v>11</v>
      </c>
      <c r="E764" t="s">
        <v>22</v>
      </c>
      <c r="F764">
        <v>49240</v>
      </c>
      <c r="G764" s="2">
        <v>44045</v>
      </c>
      <c r="H764">
        <v>30560</v>
      </c>
      <c r="I764" t="s">
        <v>13</v>
      </c>
      <c r="J764">
        <v>42</v>
      </c>
      <c r="K764" t="str">
        <f t="shared" si="143"/>
        <v>Below 50,000</v>
      </c>
      <c r="L764" s="4" t="str" cm="1">
        <f t="array" ref="L764">_xlfn.IFS(J764&gt;=50,"Excellent",AND(J764&gt;=40,J764&lt;=49),"good",AND(J764&gt;=30,J764&lt;=39),"Average",J764&lt;30,"Poor")</f>
        <v>good</v>
      </c>
      <c r="M764" s="4" t="str">
        <f t="shared" si="144"/>
        <v>True</v>
      </c>
      <c r="N764" s="4" t="str">
        <f t="shared" si="145"/>
        <v>False</v>
      </c>
      <c r="O764" s="4" t="str">
        <f t="shared" si="146"/>
        <v>Not From Marketing Department</v>
      </c>
      <c r="P764" s="4">
        <f>SUMIF(E764:$E$1001,"Sales",$F:$F)</f>
        <v>2623273</v>
      </c>
      <c r="Q764" s="4">
        <f t="shared" si="147"/>
        <v>7532860</v>
      </c>
      <c r="R764" s="4">
        <f t="shared" si="148"/>
        <v>180</v>
      </c>
      <c r="S764" s="4">
        <f t="shared" si="149"/>
        <v>97</v>
      </c>
      <c r="T764" s="4">
        <f t="shared" si="150"/>
        <v>55350.020304568527</v>
      </c>
      <c r="U764" s="4">
        <f t="shared" si="151"/>
        <v>25843.824817518249</v>
      </c>
      <c r="V764" s="4">
        <f t="shared" si="152"/>
        <v>79673</v>
      </c>
      <c r="W764" s="4">
        <f t="shared" si="153"/>
        <v>20</v>
      </c>
      <c r="X764" s="4">
        <f t="shared" si="154"/>
        <v>49240</v>
      </c>
      <c r="Y764" t="e" cm="1" vm="2">
        <f t="array" aca="1" ref="Y764" ca="1">HLOOKUP(E764+E764:E1763,F764,0)</f>
        <v>#VALUE!</v>
      </c>
      <c r="Z764" s="4">
        <f t="shared" si="155"/>
        <v>49240</v>
      </c>
    </row>
    <row r="765" spans="1:26" x14ac:dyDescent="0.3">
      <c r="A765" s="4">
        <v>1</v>
      </c>
      <c r="B765" t="s">
        <v>778</v>
      </c>
      <c r="C765">
        <v>57</v>
      </c>
      <c r="D765" t="s">
        <v>11</v>
      </c>
      <c r="E765" t="s">
        <v>7</v>
      </c>
      <c r="F765">
        <v>70665</v>
      </c>
      <c r="G765" s="2">
        <v>44046</v>
      </c>
      <c r="H765">
        <v>31709</v>
      </c>
      <c r="I765" t="s">
        <v>20</v>
      </c>
      <c r="J765">
        <v>59</v>
      </c>
      <c r="K765" t="str">
        <f t="shared" si="143"/>
        <v>Above 50,000</v>
      </c>
      <c r="L765" s="4" t="str" cm="1">
        <f t="array" ref="L765">_xlfn.IFS(J765&gt;=50,"Excellent",AND(J765&gt;=40,J765&lt;=49),"good",AND(J765&gt;=30,J765&lt;=39),"Average",J765&lt;30,"Poor")</f>
        <v>Excellent</v>
      </c>
      <c r="M765" s="4" t="str">
        <f t="shared" si="144"/>
        <v>False</v>
      </c>
      <c r="N765" s="4" t="str">
        <f t="shared" si="145"/>
        <v>True</v>
      </c>
      <c r="O765" s="4" t="str">
        <f t="shared" si="146"/>
        <v>Not From Marketing Department</v>
      </c>
      <c r="P765" s="4">
        <f>SUMIF(E765:$E$1001,"Sales",$F:$F)</f>
        <v>2689163</v>
      </c>
      <c r="Q765" s="4">
        <f t="shared" si="147"/>
        <v>7532860</v>
      </c>
      <c r="R765" s="4">
        <f t="shared" si="148"/>
        <v>180</v>
      </c>
      <c r="S765" s="4">
        <f t="shared" si="149"/>
        <v>97</v>
      </c>
      <c r="T765" s="4">
        <f t="shared" si="150"/>
        <v>55350.020304568527</v>
      </c>
      <c r="U765" s="4">
        <f t="shared" si="151"/>
        <v>25843.824817518249</v>
      </c>
      <c r="V765" s="4">
        <f t="shared" si="152"/>
        <v>79673</v>
      </c>
      <c r="W765" s="4">
        <f t="shared" si="153"/>
        <v>20</v>
      </c>
      <c r="X765" s="4">
        <f t="shared" si="154"/>
        <v>70665</v>
      </c>
      <c r="Y765" t="e" cm="1" vm="2">
        <f t="array" aca="1" ref="Y765" ca="1">HLOOKUP(E765+E765:E1764,F765,0)</f>
        <v>#VALUE!</v>
      </c>
      <c r="Z765" s="4">
        <f t="shared" si="155"/>
        <v>70665</v>
      </c>
    </row>
    <row r="766" spans="1:26" x14ac:dyDescent="0.3">
      <c r="A766" s="4">
        <v>1</v>
      </c>
      <c r="B766" t="s">
        <v>779</v>
      </c>
      <c r="C766">
        <v>37</v>
      </c>
      <c r="D766" t="s">
        <v>11</v>
      </c>
      <c r="E766" t="s">
        <v>7</v>
      </c>
      <c r="F766">
        <v>79184</v>
      </c>
      <c r="G766" s="2">
        <v>44047</v>
      </c>
      <c r="H766">
        <v>15659</v>
      </c>
      <c r="I766" t="s">
        <v>18</v>
      </c>
      <c r="J766">
        <v>60</v>
      </c>
      <c r="K766" t="str">
        <f t="shared" si="143"/>
        <v>Above 50,000</v>
      </c>
      <c r="L766" s="4" t="str" cm="1">
        <f t="array" ref="L766">_xlfn.IFS(J766&gt;=50,"Excellent",AND(J766&gt;=40,J766&lt;=49),"good",AND(J766&gt;=30,J766&lt;=39),"Average",J766&lt;30,"Poor")</f>
        <v>Excellent</v>
      </c>
      <c r="M766" s="4" t="str">
        <f t="shared" si="144"/>
        <v>False</v>
      </c>
      <c r="N766" s="4" t="str">
        <f t="shared" si="145"/>
        <v>True</v>
      </c>
      <c r="O766" s="4" t="str">
        <f t="shared" si="146"/>
        <v>Not From Marketing Department</v>
      </c>
      <c r="P766" s="4">
        <f>SUMIF(E766:$E$1001,"Sales",$F:$F)</f>
        <v>2625532</v>
      </c>
      <c r="Q766" s="4">
        <f t="shared" si="147"/>
        <v>7532860</v>
      </c>
      <c r="R766" s="4">
        <f t="shared" si="148"/>
        <v>180</v>
      </c>
      <c r="S766" s="4">
        <f t="shared" si="149"/>
        <v>97</v>
      </c>
      <c r="T766" s="4">
        <f t="shared" si="150"/>
        <v>55350.020304568527</v>
      </c>
      <c r="U766" s="4">
        <f t="shared" si="151"/>
        <v>25843.824817518249</v>
      </c>
      <c r="V766" s="4">
        <f t="shared" si="152"/>
        <v>79673</v>
      </c>
      <c r="W766" s="4">
        <f t="shared" si="153"/>
        <v>20</v>
      </c>
      <c r="X766" s="4">
        <f t="shared" si="154"/>
        <v>79184</v>
      </c>
      <c r="Y766" t="e" cm="1" vm="2">
        <f t="array" aca="1" ref="Y766" ca="1">HLOOKUP(E766+E766:E1765,F766,0)</f>
        <v>#VALUE!</v>
      </c>
      <c r="Z766" s="4">
        <f t="shared" si="155"/>
        <v>79184</v>
      </c>
    </row>
    <row r="767" spans="1:26" x14ac:dyDescent="0.3">
      <c r="A767" s="4">
        <v>1</v>
      </c>
      <c r="B767" t="s">
        <v>780</v>
      </c>
      <c r="C767">
        <v>50</v>
      </c>
      <c r="D767" t="s">
        <v>15</v>
      </c>
      <c r="E767" t="s">
        <v>7</v>
      </c>
      <c r="F767">
        <v>65248</v>
      </c>
      <c r="G767" s="2">
        <v>44048</v>
      </c>
      <c r="H767">
        <v>31350</v>
      </c>
      <c r="I767" t="s">
        <v>13</v>
      </c>
      <c r="J767">
        <v>28</v>
      </c>
      <c r="K767" t="str">
        <f t="shared" si="143"/>
        <v>Above 50,000</v>
      </c>
      <c r="L767" s="4" t="str" cm="1">
        <f t="array" ref="L767">_xlfn.IFS(J767&gt;=50,"Excellent",AND(J767&gt;=40,J767&lt;=49),"good",AND(J767&gt;=30,J767&lt;=39),"Average",J767&lt;30,"Poor")</f>
        <v>Poor</v>
      </c>
      <c r="M767" s="4" t="str">
        <f t="shared" si="144"/>
        <v>True</v>
      </c>
      <c r="N767" s="4" t="str">
        <f t="shared" si="145"/>
        <v>True</v>
      </c>
      <c r="O767" s="4" t="str">
        <f t="shared" si="146"/>
        <v>Not From Marketing Department</v>
      </c>
      <c r="P767" s="4">
        <f>SUMIF(E767:$E$1001,"Sales",$F:$F)</f>
        <v>2348023</v>
      </c>
      <c r="Q767" s="4">
        <f t="shared" si="147"/>
        <v>7532860</v>
      </c>
      <c r="R767" s="4">
        <f t="shared" si="148"/>
        <v>180</v>
      </c>
      <c r="S767" s="4">
        <f t="shared" si="149"/>
        <v>97</v>
      </c>
      <c r="T767" s="4">
        <f t="shared" si="150"/>
        <v>55350.020304568527</v>
      </c>
      <c r="U767" s="4">
        <f t="shared" si="151"/>
        <v>25843.824817518249</v>
      </c>
      <c r="V767" s="4">
        <f t="shared" si="152"/>
        <v>79673</v>
      </c>
      <c r="W767" s="4">
        <f t="shared" si="153"/>
        <v>20</v>
      </c>
      <c r="X767" s="4">
        <f t="shared" si="154"/>
        <v>65248</v>
      </c>
      <c r="Y767" t="e" cm="1" vm="2">
        <f t="array" aca="1" ref="Y767" ca="1">HLOOKUP(E767+E767:E1766,F767,0)</f>
        <v>#VALUE!</v>
      </c>
      <c r="Z767" s="4">
        <f t="shared" si="155"/>
        <v>65248</v>
      </c>
    </row>
    <row r="768" spans="1:26" x14ac:dyDescent="0.3">
      <c r="A768" s="4">
        <v>1</v>
      </c>
      <c r="B768" t="s">
        <v>781</v>
      </c>
      <c r="C768">
        <v>44</v>
      </c>
      <c r="D768" t="s">
        <v>11</v>
      </c>
      <c r="E768" t="s">
        <v>16</v>
      </c>
      <c r="F768">
        <v>34721</v>
      </c>
      <c r="G768" s="2">
        <v>44049</v>
      </c>
      <c r="H768">
        <v>23859</v>
      </c>
      <c r="I768" t="s">
        <v>18</v>
      </c>
      <c r="J768">
        <v>24</v>
      </c>
      <c r="K768" t="str">
        <f t="shared" si="143"/>
        <v>Below 50,000</v>
      </c>
      <c r="L768" s="4" t="str" cm="1">
        <f t="array" ref="L768">_xlfn.IFS(J768&gt;=50,"Excellent",AND(J768&gt;=40,J768&lt;=49),"good",AND(J768&gt;=30,J768&lt;=39),"Average",J768&lt;30,"Poor")</f>
        <v>Poor</v>
      </c>
      <c r="M768" s="4" t="str">
        <f t="shared" si="144"/>
        <v>False</v>
      </c>
      <c r="N768" s="4" t="str">
        <f t="shared" si="145"/>
        <v>False</v>
      </c>
      <c r="O768" s="4" t="str">
        <f t="shared" si="146"/>
        <v>Not From Marketing Department</v>
      </c>
      <c r="P768" s="4">
        <f>SUMIF(E768:$E$1001,"Sales",$F:$F)</f>
        <v>2437721</v>
      </c>
      <c r="Q768" s="4">
        <f t="shared" si="147"/>
        <v>7532860</v>
      </c>
      <c r="R768" s="4">
        <f t="shared" si="148"/>
        <v>180</v>
      </c>
      <c r="S768" s="4">
        <f t="shared" si="149"/>
        <v>97</v>
      </c>
      <c r="T768" s="4">
        <f t="shared" si="150"/>
        <v>55350.020304568527</v>
      </c>
      <c r="U768" s="4">
        <f t="shared" si="151"/>
        <v>25843.824817518249</v>
      </c>
      <c r="V768" s="4">
        <f t="shared" si="152"/>
        <v>79673</v>
      </c>
      <c r="W768" s="4">
        <f t="shared" si="153"/>
        <v>20</v>
      </c>
      <c r="X768" s="4">
        <f t="shared" si="154"/>
        <v>34721</v>
      </c>
      <c r="Y768" t="e" cm="1" vm="2">
        <f t="array" aca="1" ref="Y768" ca="1">HLOOKUP(E768+E768:E1767,F768,0)</f>
        <v>#VALUE!</v>
      </c>
      <c r="Z768" s="4">
        <f t="shared" si="155"/>
        <v>34721</v>
      </c>
    </row>
    <row r="769" spans="1:26" x14ac:dyDescent="0.3">
      <c r="A769" s="4">
        <v>1</v>
      </c>
      <c r="B769" t="s">
        <v>782</v>
      </c>
      <c r="C769">
        <v>37</v>
      </c>
      <c r="D769" t="s">
        <v>15</v>
      </c>
      <c r="E769" t="s">
        <v>7</v>
      </c>
      <c r="F769">
        <v>46529</v>
      </c>
      <c r="G769" s="2">
        <v>44050</v>
      </c>
      <c r="H769">
        <v>31220</v>
      </c>
      <c r="I769" t="s">
        <v>13</v>
      </c>
      <c r="J769">
        <v>32</v>
      </c>
      <c r="K769" t="str">
        <f t="shared" si="143"/>
        <v>Below 50,000</v>
      </c>
      <c r="L769" s="4" t="str" cm="1">
        <f t="array" ref="L769">_xlfn.IFS(J769&gt;=50,"Excellent",AND(J769&gt;=40,J769&lt;=49),"good",AND(J769&gt;=30,J769&lt;=39),"Average",J769&lt;30,"Poor")</f>
        <v>Average</v>
      </c>
      <c r="M769" s="4" t="str">
        <f t="shared" si="144"/>
        <v>True</v>
      </c>
      <c r="N769" s="4" t="str">
        <f t="shared" si="145"/>
        <v>False</v>
      </c>
      <c r="O769" s="4" t="str">
        <f t="shared" si="146"/>
        <v>Not From Marketing Department</v>
      </c>
      <c r="P769" s="4">
        <f>SUMIF(E769:$E$1001,"Sales",$F:$F)</f>
        <v>2407852</v>
      </c>
      <c r="Q769" s="4">
        <f t="shared" si="147"/>
        <v>7532860</v>
      </c>
      <c r="R769" s="4">
        <f t="shared" si="148"/>
        <v>180</v>
      </c>
      <c r="S769" s="4">
        <f t="shared" si="149"/>
        <v>97</v>
      </c>
      <c r="T769" s="4">
        <f t="shared" si="150"/>
        <v>55350.020304568527</v>
      </c>
      <c r="U769" s="4">
        <f t="shared" si="151"/>
        <v>25843.824817518249</v>
      </c>
      <c r="V769" s="4">
        <f t="shared" si="152"/>
        <v>79673</v>
      </c>
      <c r="W769" s="4">
        <f t="shared" si="153"/>
        <v>20</v>
      </c>
      <c r="X769" s="4">
        <f t="shared" si="154"/>
        <v>46529</v>
      </c>
      <c r="Y769" t="e" cm="1" vm="2">
        <f t="array" aca="1" ref="Y769" ca="1">HLOOKUP(E769+E769:E1768,F769,0)</f>
        <v>#VALUE!</v>
      </c>
      <c r="Z769" s="4">
        <f t="shared" si="155"/>
        <v>46529</v>
      </c>
    </row>
    <row r="770" spans="1:26" x14ac:dyDescent="0.3">
      <c r="A770" s="4">
        <v>1</v>
      </c>
      <c r="B770" t="s">
        <v>783</v>
      </c>
      <c r="C770">
        <v>25</v>
      </c>
      <c r="D770" t="s">
        <v>15</v>
      </c>
      <c r="E770" t="s">
        <v>27</v>
      </c>
      <c r="F770">
        <v>67281</v>
      </c>
      <c r="G770" s="2">
        <v>44051</v>
      </c>
      <c r="H770">
        <v>11465</v>
      </c>
      <c r="I770" t="s">
        <v>13</v>
      </c>
      <c r="J770">
        <v>46</v>
      </c>
      <c r="K770" t="str">
        <f t="shared" si="143"/>
        <v>Above 50,000</v>
      </c>
      <c r="L770" s="4" t="str" cm="1">
        <f t="array" ref="L770">_xlfn.IFS(J770&gt;=50,"Excellent",AND(J770&gt;=40,J770&lt;=49),"good",AND(J770&gt;=30,J770&lt;=39),"Average",J770&lt;30,"Poor")</f>
        <v>good</v>
      </c>
      <c r="M770" s="4" t="str">
        <f t="shared" si="144"/>
        <v>False</v>
      </c>
      <c r="N770" s="4" t="str">
        <f t="shared" si="145"/>
        <v>True</v>
      </c>
      <c r="O770" s="4" t="str">
        <f t="shared" si="146"/>
        <v>Not From Marketing Department</v>
      </c>
      <c r="P770" s="4">
        <f>SUMIF(E770:$E$1001,"Sales",$F:$F)</f>
        <v>2523568</v>
      </c>
      <c r="Q770" s="4">
        <f t="shared" si="147"/>
        <v>7532860</v>
      </c>
      <c r="R770" s="4">
        <f t="shared" si="148"/>
        <v>180</v>
      </c>
      <c r="S770" s="4">
        <f t="shared" si="149"/>
        <v>97</v>
      </c>
      <c r="T770" s="4">
        <f t="shared" si="150"/>
        <v>55350.020304568527</v>
      </c>
      <c r="U770" s="4">
        <f t="shared" si="151"/>
        <v>25843.824817518249</v>
      </c>
      <c r="V770" s="4">
        <f t="shared" si="152"/>
        <v>79673</v>
      </c>
      <c r="W770" s="4">
        <f t="shared" si="153"/>
        <v>20</v>
      </c>
      <c r="X770" s="4">
        <f t="shared" si="154"/>
        <v>67281</v>
      </c>
      <c r="Y770" t="e" cm="1" vm="2">
        <f t="array" aca="1" ref="Y770" ca="1">HLOOKUP(E770+E770:E1769,F770,0)</f>
        <v>#VALUE!</v>
      </c>
      <c r="Z770" s="4">
        <f t="shared" si="155"/>
        <v>67281</v>
      </c>
    </row>
    <row r="771" spans="1:26" x14ac:dyDescent="0.3">
      <c r="A771" s="4">
        <v>1</v>
      </c>
      <c r="B771" t="s">
        <v>784</v>
      </c>
      <c r="C771">
        <v>38</v>
      </c>
      <c r="D771" t="s">
        <v>15</v>
      </c>
      <c r="E771" t="s">
        <v>7</v>
      </c>
      <c r="F771">
        <v>30614</v>
      </c>
      <c r="G771" s="2">
        <v>44052</v>
      </c>
      <c r="H771">
        <v>32653</v>
      </c>
      <c r="I771" t="s">
        <v>20</v>
      </c>
      <c r="J771">
        <v>60</v>
      </c>
      <c r="K771" t="str">
        <f t="shared" ref="K771:K834" si="156">IF(F771 &gt; 50000, "Above 50,000", "Below 50,000")</f>
        <v>Below 50,000</v>
      </c>
      <c r="L771" s="4" t="str" cm="1">
        <f t="array" ref="L771">_xlfn.IFS(J771&gt;=50,"Excellent",AND(J771&gt;=40,J771&lt;=49),"good",AND(J771&gt;=30,J771&lt;=39),"Average",J771&lt;30,"Poor")</f>
        <v>Excellent</v>
      </c>
      <c r="M771" s="4" t="str">
        <f t="shared" ref="M771:M834" si="157">IF(AND(H771&gt;=15000,I771="North"),"True","False")</f>
        <v>False</v>
      </c>
      <c r="N771" s="4" t="str">
        <f t="shared" ref="N771:N834" si="158">IF(OR(E771="IT",F771&gt;=60000),"True","False")</f>
        <v>False</v>
      </c>
      <c r="O771" s="4" t="str">
        <f t="shared" ref="O771:O834" si="159">IF(E771="Marketing"," from Marketing Department","Not From Marketing Department")</f>
        <v>Not From Marketing Department</v>
      </c>
      <c r="P771" s="4">
        <f>SUMIF(E771:$E$1001,"Sales",$F:$F)</f>
        <v>2411371</v>
      </c>
      <c r="Q771" s="4">
        <f t="shared" ref="Q771:Q834" si="160">SUMIFS($F$2:$F$1001,$E$2:$E$1001,"IT",$J$2:$J$1001,"&gt;35")</f>
        <v>7532860</v>
      </c>
      <c r="R771" s="4">
        <f t="shared" ref="R771:R834" si="161">COUNTIF($E$2:$E$1001,"HR")</f>
        <v>180</v>
      </c>
      <c r="S771" s="4">
        <f t="shared" ref="S771:S834" si="162">COUNTIFS($D$2:$D$1001,"F",$E$2:$E$1001,"Finance")</f>
        <v>97</v>
      </c>
      <c r="T771" s="4">
        <f t="shared" ref="T771:T834" si="163">AVERAGEIF($E$2:$E$1001,"Marketing",$F$2:$F$1001)</f>
        <v>55350.020304568527</v>
      </c>
      <c r="U771" s="4">
        <f t="shared" ref="U771:U834" si="164">AVERAGEIFS($H$2:$H$1001,$I$2:$I$1001,"North",$J$2:$J$1001,"&gt;40")</f>
        <v>25843.824817518249</v>
      </c>
      <c r="V771" s="4">
        <f t="shared" ref="V771:V834" si="165">_xlfn.MAXIFS($F$2:$F$1001,$I$2:$I$1001,"South")</f>
        <v>79673</v>
      </c>
      <c r="W771" s="4">
        <f t="shared" ref="W771:W834" si="166">_xlfn.MINIFS($J$2:$J$1001,$E$2:$E$1001,"Finance")</f>
        <v>20</v>
      </c>
      <c r="X771" s="4">
        <f t="shared" ref="X771:X834" si="167">VLOOKUP(A771,A771:X1770,6,FALSE)</f>
        <v>30614</v>
      </c>
      <c r="Y771" t="e" cm="1" vm="2">
        <f t="array" aca="1" ref="Y771" ca="1">HLOOKUP(E771+E771:E1770,F771,0)</f>
        <v>#VALUE!</v>
      </c>
      <c r="Z771" s="4">
        <f t="shared" ref="Z771:Z834" si="168">X771</f>
        <v>30614</v>
      </c>
    </row>
    <row r="772" spans="1:26" x14ac:dyDescent="0.3">
      <c r="A772" s="4">
        <v>1</v>
      </c>
      <c r="B772" t="s">
        <v>785</v>
      </c>
      <c r="C772">
        <v>40</v>
      </c>
      <c r="D772" t="s">
        <v>11</v>
      </c>
      <c r="E772" t="s">
        <v>7</v>
      </c>
      <c r="F772">
        <v>76897</v>
      </c>
      <c r="G772" s="2">
        <v>44053</v>
      </c>
      <c r="H772">
        <v>27064</v>
      </c>
      <c r="I772" t="s">
        <v>28</v>
      </c>
      <c r="J772">
        <v>33</v>
      </c>
      <c r="K772" t="str">
        <f t="shared" si="156"/>
        <v>Above 50,000</v>
      </c>
      <c r="L772" s="4" t="str" cm="1">
        <f t="array" ref="L772">_xlfn.IFS(J772&gt;=50,"Excellent",AND(J772&gt;=40,J772&lt;=49),"good",AND(J772&gt;=30,J772&lt;=39),"Average",J772&lt;30,"Poor")</f>
        <v>Average</v>
      </c>
      <c r="M772" s="4" t="str">
        <f t="shared" si="157"/>
        <v>False</v>
      </c>
      <c r="N772" s="4" t="str">
        <f t="shared" si="158"/>
        <v>True</v>
      </c>
      <c r="O772" s="4" t="str">
        <f t="shared" si="159"/>
        <v>Not From Marketing Department</v>
      </c>
      <c r="P772" s="4">
        <f>SUMIF(E772:$E$1001,"Sales",$F:$F)</f>
        <v>2328772</v>
      </c>
      <c r="Q772" s="4">
        <f t="shared" si="160"/>
        <v>7532860</v>
      </c>
      <c r="R772" s="4">
        <f t="shared" si="161"/>
        <v>180</v>
      </c>
      <c r="S772" s="4">
        <f t="shared" si="162"/>
        <v>97</v>
      </c>
      <c r="T772" s="4">
        <f t="shared" si="163"/>
        <v>55350.020304568527</v>
      </c>
      <c r="U772" s="4">
        <f t="shared" si="164"/>
        <v>25843.824817518249</v>
      </c>
      <c r="V772" s="4">
        <f t="shared" si="165"/>
        <v>79673</v>
      </c>
      <c r="W772" s="4">
        <f t="shared" si="166"/>
        <v>20</v>
      </c>
      <c r="X772" s="4">
        <f t="shared" si="167"/>
        <v>76897</v>
      </c>
      <c r="Y772" t="e" cm="1" vm="2">
        <f t="array" aca="1" ref="Y772" ca="1">HLOOKUP(E772+E772:E1771,F772,0)</f>
        <v>#VALUE!</v>
      </c>
      <c r="Z772" s="4">
        <f t="shared" si="168"/>
        <v>76897</v>
      </c>
    </row>
    <row r="773" spans="1:26" x14ac:dyDescent="0.3">
      <c r="A773" s="4">
        <v>1</v>
      </c>
      <c r="B773" t="s">
        <v>786</v>
      </c>
      <c r="C773">
        <v>29</v>
      </c>
      <c r="D773" t="s">
        <v>11</v>
      </c>
      <c r="E773" t="s">
        <v>7</v>
      </c>
      <c r="F773">
        <v>62331</v>
      </c>
      <c r="G773" s="2">
        <v>44054</v>
      </c>
      <c r="H773">
        <v>15032</v>
      </c>
      <c r="I773" t="s">
        <v>20</v>
      </c>
      <c r="J773">
        <v>25</v>
      </c>
      <c r="K773" t="str">
        <f t="shared" si="156"/>
        <v>Above 50,000</v>
      </c>
      <c r="L773" s="4" t="str" cm="1">
        <f t="array" ref="L773">_xlfn.IFS(J773&gt;=50,"Excellent",AND(J773&gt;=40,J773&lt;=49),"good",AND(J773&gt;=30,J773&lt;=39),"Average",J773&lt;30,"Poor")</f>
        <v>Poor</v>
      </c>
      <c r="M773" s="4" t="str">
        <f t="shared" si="157"/>
        <v>False</v>
      </c>
      <c r="N773" s="4" t="str">
        <f t="shared" si="158"/>
        <v>True</v>
      </c>
      <c r="O773" s="4" t="str">
        <f t="shared" si="159"/>
        <v>Not From Marketing Department</v>
      </c>
      <c r="P773" s="4">
        <f>SUMIF(E773:$E$1001,"Sales",$F:$F)</f>
        <v>2330012</v>
      </c>
      <c r="Q773" s="4">
        <f t="shared" si="160"/>
        <v>7532860</v>
      </c>
      <c r="R773" s="4">
        <f t="shared" si="161"/>
        <v>180</v>
      </c>
      <c r="S773" s="4">
        <f t="shared" si="162"/>
        <v>97</v>
      </c>
      <c r="T773" s="4">
        <f t="shared" si="163"/>
        <v>55350.020304568527</v>
      </c>
      <c r="U773" s="4">
        <f t="shared" si="164"/>
        <v>25843.824817518249</v>
      </c>
      <c r="V773" s="4">
        <f t="shared" si="165"/>
        <v>79673</v>
      </c>
      <c r="W773" s="4">
        <f t="shared" si="166"/>
        <v>20</v>
      </c>
      <c r="X773" s="4">
        <f t="shared" si="167"/>
        <v>62331</v>
      </c>
      <c r="Y773" t="e" cm="1" vm="2">
        <f t="array" aca="1" ref="Y773" ca="1">HLOOKUP(E773+E773:E1772,F773,0)</f>
        <v>#VALUE!</v>
      </c>
      <c r="Z773" s="4">
        <f t="shared" si="168"/>
        <v>62331</v>
      </c>
    </row>
    <row r="774" spans="1:26" x14ac:dyDescent="0.3">
      <c r="A774" s="4">
        <v>1</v>
      </c>
      <c r="B774" t="s">
        <v>787</v>
      </c>
      <c r="C774">
        <v>60</v>
      </c>
      <c r="D774" t="s">
        <v>15</v>
      </c>
      <c r="E774" t="s">
        <v>7</v>
      </c>
      <c r="F774">
        <v>54824</v>
      </c>
      <c r="G774" s="2">
        <v>44055</v>
      </c>
      <c r="H774">
        <v>21664</v>
      </c>
      <c r="I774" t="s">
        <v>28</v>
      </c>
      <c r="J774">
        <v>52</v>
      </c>
      <c r="K774" t="str">
        <f t="shared" si="156"/>
        <v>Above 50,000</v>
      </c>
      <c r="L774" s="4" t="str" cm="1">
        <f t="array" ref="L774">_xlfn.IFS(J774&gt;=50,"Excellent",AND(J774&gt;=40,J774&lt;=49),"good",AND(J774&gt;=30,J774&lt;=39),"Average",J774&lt;30,"Poor")</f>
        <v>Excellent</v>
      </c>
      <c r="M774" s="4" t="str">
        <f t="shared" si="157"/>
        <v>False</v>
      </c>
      <c r="N774" s="4" t="str">
        <f t="shared" si="158"/>
        <v>False</v>
      </c>
      <c r="O774" s="4" t="str">
        <f t="shared" si="159"/>
        <v>Not From Marketing Department</v>
      </c>
      <c r="P774" s="4">
        <f>SUMIF(E774:$E$1001,"Sales",$F:$F)</f>
        <v>2327052</v>
      </c>
      <c r="Q774" s="4">
        <f t="shared" si="160"/>
        <v>7532860</v>
      </c>
      <c r="R774" s="4">
        <f t="shared" si="161"/>
        <v>180</v>
      </c>
      <c r="S774" s="4">
        <f t="shared" si="162"/>
        <v>97</v>
      </c>
      <c r="T774" s="4">
        <f t="shared" si="163"/>
        <v>55350.020304568527</v>
      </c>
      <c r="U774" s="4">
        <f t="shared" si="164"/>
        <v>25843.824817518249</v>
      </c>
      <c r="V774" s="4">
        <f t="shared" si="165"/>
        <v>79673</v>
      </c>
      <c r="W774" s="4">
        <f t="shared" si="166"/>
        <v>20</v>
      </c>
      <c r="X774" s="4">
        <f t="shared" si="167"/>
        <v>54824</v>
      </c>
      <c r="Y774" t="e" cm="1" vm="2">
        <f t="array" aca="1" ref="Y774" ca="1">HLOOKUP(E774+E774:E1773,F774,0)</f>
        <v>#VALUE!</v>
      </c>
      <c r="Z774" s="4">
        <f t="shared" si="168"/>
        <v>54824</v>
      </c>
    </row>
    <row r="775" spans="1:26" x14ac:dyDescent="0.3">
      <c r="A775" s="4">
        <v>1</v>
      </c>
      <c r="B775" t="s">
        <v>788</v>
      </c>
      <c r="C775">
        <v>35</v>
      </c>
      <c r="D775" t="s">
        <v>15</v>
      </c>
      <c r="E775" t="s">
        <v>22</v>
      </c>
      <c r="F775">
        <v>46771</v>
      </c>
      <c r="G775" s="2">
        <v>44056</v>
      </c>
      <c r="H775">
        <v>30025</v>
      </c>
      <c r="I775" t="s">
        <v>28</v>
      </c>
      <c r="J775">
        <v>54</v>
      </c>
      <c r="K775" t="str">
        <f t="shared" si="156"/>
        <v>Below 50,000</v>
      </c>
      <c r="L775" s="4" t="str" cm="1">
        <f t="array" ref="L775">_xlfn.IFS(J775&gt;=50,"Excellent",AND(J775&gt;=40,J775&lt;=49),"good",AND(J775&gt;=30,J775&lt;=39),"Average",J775&lt;30,"Poor")</f>
        <v>Excellent</v>
      </c>
      <c r="M775" s="4" t="str">
        <f t="shared" si="157"/>
        <v>False</v>
      </c>
      <c r="N775" s="4" t="str">
        <f t="shared" si="158"/>
        <v>False</v>
      </c>
      <c r="O775" s="4" t="str">
        <f t="shared" si="159"/>
        <v>Not From Marketing Department</v>
      </c>
      <c r="P775" s="4">
        <f>SUMIF(E775:$E$1001,"Sales",$F:$F)</f>
        <v>2219621</v>
      </c>
      <c r="Q775" s="4">
        <f t="shared" si="160"/>
        <v>7532860</v>
      </c>
      <c r="R775" s="4">
        <f t="shared" si="161"/>
        <v>180</v>
      </c>
      <c r="S775" s="4">
        <f t="shared" si="162"/>
        <v>97</v>
      </c>
      <c r="T775" s="4">
        <f t="shared" si="163"/>
        <v>55350.020304568527</v>
      </c>
      <c r="U775" s="4">
        <f t="shared" si="164"/>
        <v>25843.824817518249</v>
      </c>
      <c r="V775" s="4">
        <f t="shared" si="165"/>
        <v>79673</v>
      </c>
      <c r="W775" s="4">
        <f t="shared" si="166"/>
        <v>20</v>
      </c>
      <c r="X775" s="4">
        <f t="shared" si="167"/>
        <v>46771</v>
      </c>
      <c r="Y775" t="e" cm="1" vm="2">
        <f t="array" aca="1" ref="Y775" ca="1">HLOOKUP(E775+E775:E1774,F775,0)</f>
        <v>#VALUE!</v>
      </c>
      <c r="Z775" s="4">
        <f t="shared" si="168"/>
        <v>46771</v>
      </c>
    </row>
    <row r="776" spans="1:26" x14ac:dyDescent="0.3">
      <c r="A776" s="4">
        <v>1</v>
      </c>
      <c r="B776" t="s">
        <v>789</v>
      </c>
      <c r="C776">
        <v>32</v>
      </c>
      <c r="D776" t="s">
        <v>11</v>
      </c>
      <c r="E776" t="s">
        <v>7</v>
      </c>
      <c r="F776">
        <v>33702</v>
      </c>
      <c r="G776" s="2">
        <v>44057</v>
      </c>
      <c r="H776">
        <v>36894</v>
      </c>
      <c r="I776" t="s">
        <v>20</v>
      </c>
      <c r="J776">
        <v>55</v>
      </c>
      <c r="K776" t="str">
        <f t="shared" si="156"/>
        <v>Below 50,000</v>
      </c>
      <c r="L776" s="4" t="str" cm="1">
        <f t="array" ref="L776">_xlfn.IFS(J776&gt;=50,"Excellent",AND(J776&gt;=40,J776&lt;=49),"good",AND(J776&gt;=30,J776&lt;=39),"Average",J776&lt;30,"Poor")</f>
        <v>Excellent</v>
      </c>
      <c r="M776" s="4" t="str">
        <f t="shared" si="157"/>
        <v>False</v>
      </c>
      <c r="N776" s="4" t="str">
        <f t="shared" si="158"/>
        <v>False</v>
      </c>
      <c r="O776" s="4" t="str">
        <f t="shared" si="159"/>
        <v>Not From Marketing Department</v>
      </c>
      <c r="P776" s="4">
        <f>SUMIF(E776:$E$1001,"Sales",$F:$F)</f>
        <v>2147670</v>
      </c>
      <c r="Q776" s="4">
        <f t="shared" si="160"/>
        <v>7532860</v>
      </c>
      <c r="R776" s="4">
        <f t="shared" si="161"/>
        <v>180</v>
      </c>
      <c r="S776" s="4">
        <f t="shared" si="162"/>
        <v>97</v>
      </c>
      <c r="T776" s="4">
        <f t="shared" si="163"/>
        <v>55350.020304568527</v>
      </c>
      <c r="U776" s="4">
        <f t="shared" si="164"/>
        <v>25843.824817518249</v>
      </c>
      <c r="V776" s="4">
        <f t="shared" si="165"/>
        <v>79673</v>
      </c>
      <c r="W776" s="4">
        <f t="shared" si="166"/>
        <v>20</v>
      </c>
      <c r="X776" s="4">
        <f t="shared" si="167"/>
        <v>33702</v>
      </c>
      <c r="Y776" t="e" cm="1" vm="2">
        <f t="array" aca="1" ref="Y776" ca="1">HLOOKUP(E776+E776:E1775,F776,0)</f>
        <v>#VALUE!</v>
      </c>
      <c r="Z776" s="4">
        <f t="shared" si="168"/>
        <v>33702</v>
      </c>
    </row>
    <row r="777" spans="1:26" x14ac:dyDescent="0.3">
      <c r="A777" s="4">
        <v>1</v>
      </c>
      <c r="B777" t="s">
        <v>790</v>
      </c>
      <c r="C777">
        <v>49</v>
      </c>
      <c r="D777" t="s">
        <v>11</v>
      </c>
      <c r="E777" t="s">
        <v>12</v>
      </c>
      <c r="F777">
        <v>58480</v>
      </c>
      <c r="G777" s="2">
        <v>44058</v>
      </c>
      <c r="H777">
        <v>32634</v>
      </c>
      <c r="I777" t="s">
        <v>28</v>
      </c>
      <c r="J777">
        <v>30</v>
      </c>
      <c r="K777" t="str">
        <f t="shared" si="156"/>
        <v>Above 50,000</v>
      </c>
      <c r="L777" s="4" t="str" cm="1">
        <f t="array" ref="L777">_xlfn.IFS(J777&gt;=50,"Excellent",AND(J777&gt;=40,J777&lt;=49),"good",AND(J777&gt;=30,J777&lt;=39),"Average",J777&lt;30,"Poor")</f>
        <v>Average</v>
      </c>
      <c r="M777" s="4" t="str">
        <f t="shared" si="157"/>
        <v>False</v>
      </c>
      <c r="N777" s="4" t="str">
        <f t="shared" si="158"/>
        <v>False</v>
      </c>
      <c r="O777" s="4" t="str">
        <f t="shared" si="159"/>
        <v xml:space="preserve"> from Marketing Department</v>
      </c>
      <c r="P777" s="4">
        <f>SUMIF(E777:$E$1001,"Sales",$F:$F)</f>
        <v>2164861</v>
      </c>
      <c r="Q777" s="4">
        <f t="shared" si="160"/>
        <v>7532860</v>
      </c>
      <c r="R777" s="4">
        <f t="shared" si="161"/>
        <v>180</v>
      </c>
      <c r="S777" s="4">
        <f t="shared" si="162"/>
        <v>97</v>
      </c>
      <c r="T777" s="4">
        <f t="shared" si="163"/>
        <v>55350.020304568527</v>
      </c>
      <c r="U777" s="4">
        <f t="shared" si="164"/>
        <v>25843.824817518249</v>
      </c>
      <c r="V777" s="4">
        <f t="shared" si="165"/>
        <v>79673</v>
      </c>
      <c r="W777" s="4">
        <f t="shared" si="166"/>
        <v>20</v>
      </c>
      <c r="X777" s="4">
        <f t="shared" si="167"/>
        <v>58480</v>
      </c>
      <c r="Y777" t="e" cm="1" vm="2">
        <f t="array" aca="1" ref="Y777" ca="1">HLOOKUP(E777+E777:E1776,F777,0)</f>
        <v>#VALUE!</v>
      </c>
      <c r="Z777" s="4">
        <f t="shared" si="168"/>
        <v>58480</v>
      </c>
    </row>
    <row r="778" spans="1:26" x14ac:dyDescent="0.3">
      <c r="A778" s="4">
        <v>1</v>
      </c>
      <c r="B778" t="s">
        <v>791</v>
      </c>
      <c r="C778">
        <v>43</v>
      </c>
      <c r="D778" t="s">
        <v>11</v>
      </c>
      <c r="E778" t="s">
        <v>27</v>
      </c>
      <c r="F778">
        <v>36182</v>
      </c>
      <c r="G778" s="2">
        <v>44059</v>
      </c>
      <c r="H778">
        <v>36481</v>
      </c>
      <c r="I778" t="s">
        <v>13</v>
      </c>
      <c r="J778">
        <v>23</v>
      </c>
      <c r="K778" t="str">
        <f t="shared" si="156"/>
        <v>Below 50,000</v>
      </c>
      <c r="L778" s="4" t="str" cm="1">
        <f t="array" ref="L778">_xlfn.IFS(J778&gt;=50,"Excellent",AND(J778&gt;=40,J778&lt;=49),"good",AND(J778&gt;=30,J778&lt;=39),"Average",J778&lt;30,"Poor")</f>
        <v>Poor</v>
      </c>
      <c r="M778" s="4" t="str">
        <f t="shared" si="157"/>
        <v>True</v>
      </c>
      <c r="N778" s="4" t="str">
        <f t="shared" si="158"/>
        <v>True</v>
      </c>
      <c r="O778" s="4" t="str">
        <f t="shared" si="159"/>
        <v>Not From Marketing Department</v>
      </c>
      <c r="P778" s="4">
        <f>SUMIF(E778:$E$1001,"Sales",$F:$F)</f>
        <v>2353136</v>
      </c>
      <c r="Q778" s="4">
        <f t="shared" si="160"/>
        <v>7532860</v>
      </c>
      <c r="R778" s="4">
        <f t="shared" si="161"/>
        <v>180</v>
      </c>
      <c r="S778" s="4">
        <f t="shared" si="162"/>
        <v>97</v>
      </c>
      <c r="T778" s="4">
        <f t="shared" si="163"/>
        <v>55350.020304568527</v>
      </c>
      <c r="U778" s="4">
        <f t="shared" si="164"/>
        <v>25843.824817518249</v>
      </c>
      <c r="V778" s="4">
        <f t="shared" si="165"/>
        <v>79673</v>
      </c>
      <c r="W778" s="4">
        <f t="shared" si="166"/>
        <v>20</v>
      </c>
      <c r="X778" s="4">
        <f t="shared" si="167"/>
        <v>36182</v>
      </c>
      <c r="Y778" t="e" cm="1" vm="2">
        <f t="array" aca="1" ref="Y778" ca="1">HLOOKUP(E778+E778:E1777,F778,0)</f>
        <v>#VALUE!</v>
      </c>
      <c r="Z778" s="4">
        <f t="shared" si="168"/>
        <v>36182</v>
      </c>
    </row>
    <row r="779" spans="1:26" x14ac:dyDescent="0.3">
      <c r="A779" s="4">
        <v>1</v>
      </c>
      <c r="B779" t="s">
        <v>792</v>
      </c>
      <c r="C779">
        <v>57</v>
      </c>
      <c r="D779" t="s">
        <v>11</v>
      </c>
      <c r="E779" t="s">
        <v>12</v>
      </c>
      <c r="F779">
        <v>33174</v>
      </c>
      <c r="G779" s="2">
        <v>44060</v>
      </c>
      <c r="H779">
        <v>33693</v>
      </c>
      <c r="I779" t="s">
        <v>13</v>
      </c>
      <c r="J779">
        <v>44</v>
      </c>
      <c r="K779" t="str">
        <f t="shared" si="156"/>
        <v>Below 50,000</v>
      </c>
      <c r="L779" s="4" t="str" cm="1">
        <f t="array" ref="L779">_xlfn.IFS(J779&gt;=50,"Excellent",AND(J779&gt;=40,J779&lt;=49),"good",AND(J779&gt;=30,J779&lt;=39),"Average",J779&lt;30,"Poor")</f>
        <v>good</v>
      </c>
      <c r="M779" s="4" t="str">
        <f t="shared" si="157"/>
        <v>True</v>
      </c>
      <c r="N779" s="4" t="str">
        <f t="shared" si="158"/>
        <v>False</v>
      </c>
      <c r="O779" s="4" t="str">
        <f t="shared" si="159"/>
        <v xml:space="preserve"> from Marketing Department</v>
      </c>
      <c r="P779" s="4">
        <f>SUMIF(E779:$E$1001,"Sales",$F:$F)</f>
        <v>2186897</v>
      </c>
      <c r="Q779" s="4">
        <f t="shared" si="160"/>
        <v>7532860</v>
      </c>
      <c r="R779" s="4">
        <f t="shared" si="161"/>
        <v>180</v>
      </c>
      <c r="S779" s="4">
        <f t="shared" si="162"/>
        <v>97</v>
      </c>
      <c r="T779" s="4">
        <f t="shared" si="163"/>
        <v>55350.020304568527</v>
      </c>
      <c r="U779" s="4">
        <f t="shared" si="164"/>
        <v>25843.824817518249</v>
      </c>
      <c r="V779" s="4">
        <f t="shared" si="165"/>
        <v>79673</v>
      </c>
      <c r="W779" s="4">
        <f t="shared" si="166"/>
        <v>20</v>
      </c>
      <c r="X779" s="4">
        <f t="shared" si="167"/>
        <v>33174</v>
      </c>
      <c r="Y779" t="e" cm="1" vm="2">
        <f t="array" aca="1" ref="Y779" ca="1">HLOOKUP(E779+E779:E1778,F779,0)</f>
        <v>#VALUE!</v>
      </c>
      <c r="Z779" s="4">
        <f t="shared" si="168"/>
        <v>33174</v>
      </c>
    </row>
    <row r="780" spans="1:26" x14ac:dyDescent="0.3">
      <c r="A780" s="4">
        <v>1</v>
      </c>
      <c r="B780" t="s">
        <v>793</v>
      </c>
      <c r="C780">
        <v>52</v>
      </c>
      <c r="D780" t="s">
        <v>11</v>
      </c>
      <c r="E780" t="s">
        <v>22</v>
      </c>
      <c r="F780">
        <v>60727</v>
      </c>
      <c r="G780" s="2">
        <v>44061</v>
      </c>
      <c r="H780">
        <v>37806</v>
      </c>
      <c r="I780" t="s">
        <v>20</v>
      </c>
      <c r="J780">
        <v>51</v>
      </c>
      <c r="K780" t="str">
        <f t="shared" si="156"/>
        <v>Above 50,000</v>
      </c>
      <c r="L780" s="4" t="str" cm="1">
        <f t="array" ref="L780">_xlfn.IFS(J780&gt;=50,"Excellent",AND(J780&gt;=40,J780&lt;=49),"good",AND(J780&gt;=30,J780&lt;=39),"Average",J780&lt;30,"Poor")</f>
        <v>Excellent</v>
      </c>
      <c r="M780" s="4" t="str">
        <f t="shared" si="157"/>
        <v>False</v>
      </c>
      <c r="N780" s="4" t="str">
        <f t="shared" si="158"/>
        <v>True</v>
      </c>
      <c r="O780" s="4" t="str">
        <f t="shared" si="159"/>
        <v>Not From Marketing Department</v>
      </c>
      <c r="P780" s="4">
        <f>SUMIF(E780:$E$1001,"Sales",$F:$F)</f>
        <v>2251474</v>
      </c>
      <c r="Q780" s="4">
        <f t="shared" si="160"/>
        <v>7532860</v>
      </c>
      <c r="R780" s="4">
        <f t="shared" si="161"/>
        <v>180</v>
      </c>
      <c r="S780" s="4">
        <f t="shared" si="162"/>
        <v>97</v>
      </c>
      <c r="T780" s="4">
        <f t="shared" si="163"/>
        <v>55350.020304568527</v>
      </c>
      <c r="U780" s="4">
        <f t="shared" si="164"/>
        <v>25843.824817518249</v>
      </c>
      <c r="V780" s="4">
        <f t="shared" si="165"/>
        <v>79673</v>
      </c>
      <c r="W780" s="4">
        <f t="shared" si="166"/>
        <v>20</v>
      </c>
      <c r="X780" s="4">
        <f t="shared" si="167"/>
        <v>60727</v>
      </c>
      <c r="Y780" t="e" cm="1" vm="2">
        <f t="array" aca="1" ref="Y780" ca="1">HLOOKUP(E780+E780:E1779,F780,0)</f>
        <v>#VALUE!</v>
      </c>
      <c r="Z780" s="4">
        <f t="shared" si="168"/>
        <v>60727</v>
      </c>
    </row>
    <row r="781" spans="1:26" x14ac:dyDescent="0.3">
      <c r="A781" s="4">
        <v>1</v>
      </c>
      <c r="B781" t="s">
        <v>794</v>
      </c>
      <c r="C781">
        <v>58</v>
      </c>
      <c r="D781" t="s">
        <v>15</v>
      </c>
      <c r="E781" t="s">
        <v>12</v>
      </c>
      <c r="F781">
        <v>32329</v>
      </c>
      <c r="G781" s="2">
        <v>44062</v>
      </c>
      <c r="H781">
        <v>25324</v>
      </c>
      <c r="I781" t="s">
        <v>20</v>
      </c>
      <c r="J781">
        <v>43</v>
      </c>
      <c r="K781" t="str">
        <f t="shared" si="156"/>
        <v>Below 50,000</v>
      </c>
      <c r="L781" s="4" t="str" cm="1">
        <f t="array" ref="L781">_xlfn.IFS(J781&gt;=50,"Excellent",AND(J781&gt;=40,J781&lt;=49),"good",AND(J781&gt;=30,J781&lt;=39),"Average",J781&lt;30,"Poor")</f>
        <v>good</v>
      </c>
      <c r="M781" s="4" t="str">
        <f t="shared" si="157"/>
        <v>False</v>
      </c>
      <c r="N781" s="4" t="str">
        <f t="shared" si="158"/>
        <v>False</v>
      </c>
      <c r="O781" s="4" t="str">
        <f t="shared" si="159"/>
        <v xml:space="preserve"> from Marketing Department</v>
      </c>
      <c r="P781" s="4">
        <f>SUMIF(E781:$E$1001,"Sales",$F:$F)</f>
        <v>2167356</v>
      </c>
      <c r="Q781" s="4">
        <f t="shared" si="160"/>
        <v>7532860</v>
      </c>
      <c r="R781" s="4">
        <f t="shared" si="161"/>
        <v>180</v>
      </c>
      <c r="S781" s="4">
        <f t="shared" si="162"/>
        <v>97</v>
      </c>
      <c r="T781" s="4">
        <f t="shared" si="163"/>
        <v>55350.020304568527</v>
      </c>
      <c r="U781" s="4">
        <f t="shared" si="164"/>
        <v>25843.824817518249</v>
      </c>
      <c r="V781" s="4">
        <f t="shared" si="165"/>
        <v>79673</v>
      </c>
      <c r="W781" s="4">
        <f t="shared" si="166"/>
        <v>20</v>
      </c>
      <c r="X781" s="4">
        <f t="shared" si="167"/>
        <v>32329</v>
      </c>
      <c r="Y781" t="e" cm="1" vm="2">
        <f t="array" aca="1" ref="Y781" ca="1">HLOOKUP(E781+E781:E1780,F781,0)</f>
        <v>#VALUE!</v>
      </c>
      <c r="Z781" s="4">
        <f t="shared" si="168"/>
        <v>32329</v>
      </c>
    </row>
    <row r="782" spans="1:26" x14ac:dyDescent="0.3">
      <c r="A782" s="4">
        <v>1</v>
      </c>
      <c r="B782" t="s">
        <v>795</v>
      </c>
      <c r="C782">
        <v>24</v>
      </c>
      <c r="D782" t="s">
        <v>15</v>
      </c>
      <c r="E782" t="s">
        <v>16</v>
      </c>
      <c r="F782">
        <v>60441</v>
      </c>
      <c r="G782" s="2">
        <v>44063</v>
      </c>
      <c r="H782">
        <v>27015</v>
      </c>
      <c r="I782" t="s">
        <v>28</v>
      </c>
      <c r="J782">
        <v>48</v>
      </c>
      <c r="K782" t="str">
        <f t="shared" si="156"/>
        <v>Above 50,000</v>
      </c>
      <c r="L782" s="4" t="str" cm="1">
        <f t="array" ref="L782">_xlfn.IFS(J782&gt;=50,"Excellent",AND(J782&gt;=40,J782&lt;=49),"good",AND(J782&gt;=30,J782&lt;=39),"Average",J782&lt;30,"Poor")</f>
        <v>good</v>
      </c>
      <c r="M782" s="4" t="str">
        <f t="shared" si="157"/>
        <v>False</v>
      </c>
      <c r="N782" s="4" t="str">
        <f t="shared" si="158"/>
        <v>True</v>
      </c>
      <c r="O782" s="4" t="str">
        <f t="shared" si="159"/>
        <v>Not From Marketing Department</v>
      </c>
      <c r="P782" s="4">
        <f>SUMIF(E782:$E$1001,"Sales",$F:$F)</f>
        <v>2129881</v>
      </c>
      <c r="Q782" s="4">
        <f t="shared" si="160"/>
        <v>7532860</v>
      </c>
      <c r="R782" s="4">
        <f t="shared" si="161"/>
        <v>180</v>
      </c>
      <c r="S782" s="4">
        <f t="shared" si="162"/>
        <v>97</v>
      </c>
      <c r="T782" s="4">
        <f t="shared" si="163"/>
        <v>55350.020304568527</v>
      </c>
      <c r="U782" s="4">
        <f t="shared" si="164"/>
        <v>25843.824817518249</v>
      </c>
      <c r="V782" s="4">
        <f t="shared" si="165"/>
        <v>79673</v>
      </c>
      <c r="W782" s="4">
        <f t="shared" si="166"/>
        <v>20</v>
      </c>
      <c r="X782" s="4">
        <f t="shared" si="167"/>
        <v>60441</v>
      </c>
      <c r="Y782" t="e" cm="1" vm="2">
        <f t="array" aca="1" ref="Y782" ca="1">HLOOKUP(E782+E782:E1781,F782,0)</f>
        <v>#VALUE!</v>
      </c>
      <c r="Z782" s="4">
        <f t="shared" si="168"/>
        <v>60441</v>
      </c>
    </row>
    <row r="783" spans="1:26" x14ac:dyDescent="0.3">
      <c r="A783" s="4">
        <v>1</v>
      </c>
      <c r="B783" t="s">
        <v>796</v>
      </c>
      <c r="C783">
        <v>49</v>
      </c>
      <c r="D783" t="s">
        <v>15</v>
      </c>
      <c r="E783" t="s">
        <v>7</v>
      </c>
      <c r="F783">
        <v>71941</v>
      </c>
      <c r="G783" s="2">
        <v>44064</v>
      </c>
      <c r="H783">
        <v>31696</v>
      </c>
      <c r="I783" t="s">
        <v>28</v>
      </c>
      <c r="J783">
        <v>30</v>
      </c>
      <c r="K783" t="str">
        <f t="shared" si="156"/>
        <v>Above 50,000</v>
      </c>
      <c r="L783" s="4" t="str" cm="1">
        <f t="array" ref="L783">_xlfn.IFS(J783&gt;=50,"Excellent",AND(J783&gt;=40,J783&lt;=49),"good",AND(J783&gt;=30,J783&lt;=39),"Average",J783&lt;30,"Poor")</f>
        <v>Average</v>
      </c>
      <c r="M783" s="4" t="str">
        <f t="shared" si="157"/>
        <v>False</v>
      </c>
      <c r="N783" s="4" t="str">
        <f t="shared" si="158"/>
        <v>True</v>
      </c>
      <c r="O783" s="4" t="str">
        <f t="shared" si="159"/>
        <v>Not From Marketing Department</v>
      </c>
      <c r="P783" s="4">
        <f>SUMIF(E783:$E$1001,"Sales",$F:$F)</f>
        <v>2145909</v>
      </c>
      <c r="Q783" s="4">
        <f t="shared" si="160"/>
        <v>7532860</v>
      </c>
      <c r="R783" s="4">
        <f t="shared" si="161"/>
        <v>180</v>
      </c>
      <c r="S783" s="4">
        <f t="shared" si="162"/>
        <v>97</v>
      </c>
      <c r="T783" s="4">
        <f t="shared" si="163"/>
        <v>55350.020304568527</v>
      </c>
      <c r="U783" s="4">
        <f t="shared" si="164"/>
        <v>25843.824817518249</v>
      </c>
      <c r="V783" s="4">
        <f t="shared" si="165"/>
        <v>79673</v>
      </c>
      <c r="W783" s="4">
        <f t="shared" si="166"/>
        <v>20</v>
      </c>
      <c r="X783" s="4">
        <f t="shared" si="167"/>
        <v>71941</v>
      </c>
      <c r="Y783" t="e" cm="1" vm="2">
        <f t="array" aca="1" ref="Y783" ca="1">HLOOKUP(E783+E783:E1782,F783,0)</f>
        <v>#VALUE!</v>
      </c>
      <c r="Z783" s="4">
        <f t="shared" si="168"/>
        <v>71941</v>
      </c>
    </row>
    <row r="784" spans="1:26" x14ac:dyDescent="0.3">
      <c r="A784" s="4">
        <v>1</v>
      </c>
      <c r="B784" t="s">
        <v>797</v>
      </c>
      <c r="C784">
        <v>21</v>
      </c>
      <c r="D784" t="s">
        <v>11</v>
      </c>
      <c r="E784" t="s">
        <v>27</v>
      </c>
      <c r="F784">
        <v>51559</v>
      </c>
      <c r="G784" s="2">
        <v>44065</v>
      </c>
      <c r="H784">
        <v>35366</v>
      </c>
      <c r="I784" t="s">
        <v>20</v>
      </c>
      <c r="J784">
        <v>30</v>
      </c>
      <c r="K784" t="str">
        <f t="shared" si="156"/>
        <v>Above 50,000</v>
      </c>
      <c r="L784" s="4" t="str" cm="1">
        <f t="array" ref="L784">_xlfn.IFS(J784&gt;=50,"Excellent",AND(J784&gt;=40,J784&lt;=49),"good",AND(J784&gt;=30,J784&lt;=39),"Average",J784&lt;30,"Poor")</f>
        <v>Average</v>
      </c>
      <c r="M784" s="4" t="str">
        <f t="shared" si="157"/>
        <v>False</v>
      </c>
      <c r="N784" s="4" t="str">
        <f t="shared" si="158"/>
        <v>True</v>
      </c>
      <c r="O784" s="4" t="str">
        <f t="shared" si="159"/>
        <v>Not From Marketing Department</v>
      </c>
      <c r="P784" s="4">
        <f>SUMIF(E784:$E$1001,"Sales",$F:$F)</f>
        <v>2169526</v>
      </c>
      <c r="Q784" s="4">
        <f t="shared" si="160"/>
        <v>7532860</v>
      </c>
      <c r="R784" s="4">
        <f t="shared" si="161"/>
        <v>180</v>
      </c>
      <c r="S784" s="4">
        <f t="shared" si="162"/>
        <v>97</v>
      </c>
      <c r="T784" s="4">
        <f t="shared" si="163"/>
        <v>55350.020304568527</v>
      </c>
      <c r="U784" s="4">
        <f t="shared" si="164"/>
        <v>25843.824817518249</v>
      </c>
      <c r="V784" s="4">
        <f t="shared" si="165"/>
        <v>79673</v>
      </c>
      <c r="W784" s="4">
        <f t="shared" si="166"/>
        <v>20</v>
      </c>
      <c r="X784" s="4">
        <f t="shared" si="167"/>
        <v>51559</v>
      </c>
      <c r="Y784" t="e" cm="1" vm="2">
        <f t="array" aca="1" ref="Y784" ca="1">HLOOKUP(E784+E784:E1783,F784,0)</f>
        <v>#VALUE!</v>
      </c>
      <c r="Z784" s="4">
        <f t="shared" si="168"/>
        <v>51559</v>
      </c>
    </row>
    <row r="785" spans="1:26" x14ac:dyDescent="0.3">
      <c r="A785" s="4">
        <v>1</v>
      </c>
      <c r="B785" t="s">
        <v>798</v>
      </c>
      <c r="C785">
        <v>31</v>
      </c>
      <c r="D785" t="s">
        <v>11</v>
      </c>
      <c r="E785" t="s">
        <v>7</v>
      </c>
      <c r="F785">
        <v>47297</v>
      </c>
      <c r="G785" s="2">
        <v>44066</v>
      </c>
      <c r="H785">
        <v>35740</v>
      </c>
      <c r="I785" t="s">
        <v>18</v>
      </c>
      <c r="J785">
        <v>55</v>
      </c>
      <c r="K785" t="str">
        <f t="shared" si="156"/>
        <v>Below 50,000</v>
      </c>
      <c r="L785" s="4" t="str" cm="1">
        <f t="array" ref="L785">_xlfn.IFS(J785&gt;=50,"Excellent",AND(J785&gt;=40,J785&lt;=49),"good",AND(J785&gt;=30,J785&lt;=39),"Average",J785&lt;30,"Poor")</f>
        <v>Excellent</v>
      </c>
      <c r="M785" s="4" t="str">
        <f t="shared" si="157"/>
        <v>False</v>
      </c>
      <c r="N785" s="4" t="str">
        <f t="shared" si="158"/>
        <v>False</v>
      </c>
      <c r="O785" s="4" t="str">
        <f t="shared" si="159"/>
        <v>Not From Marketing Department</v>
      </c>
      <c r="P785" s="4">
        <f>SUMIF(E785:$E$1001,"Sales",$F:$F)</f>
        <v>2136168</v>
      </c>
      <c r="Q785" s="4">
        <f t="shared" si="160"/>
        <v>7532860</v>
      </c>
      <c r="R785" s="4">
        <f t="shared" si="161"/>
        <v>180</v>
      </c>
      <c r="S785" s="4">
        <f t="shared" si="162"/>
        <v>97</v>
      </c>
      <c r="T785" s="4">
        <f t="shared" si="163"/>
        <v>55350.020304568527</v>
      </c>
      <c r="U785" s="4">
        <f t="shared" si="164"/>
        <v>25843.824817518249</v>
      </c>
      <c r="V785" s="4">
        <f t="shared" si="165"/>
        <v>79673</v>
      </c>
      <c r="W785" s="4">
        <f t="shared" si="166"/>
        <v>20</v>
      </c>
      <c r="X785" s="4">
        <f t="shared" si="167"/>
        <v>47297</v>
      </c>
      <c r="Y785" t="e" cm="1" vm="2">
        <f t="array" aca="1" ref="Y785" ca="1">HLOOKUP(E785+E785:E1784,F785,0)</f>
        <v>#VALUE!</v>
      </c>
      <c r="Z785" s="4">
        <f t="shared" si="168"/>
        <v>47297</v>
      </c>
    </row>
    <row r="786" spans="1:26" x14ac:dyDescent="0.3">
      <c r="A786" s="4">
        <v>1</v>
      </c>
      <c r="B786" t="s">
        <v>799</v>
      </c>
      <c r="C786">
        <v>25</v>
      </c>
      <c r="D786" t="s">
        <v>15</v>
      </c>
      <c r="E786" t="s">
        <v>7</v>
      </c>
      <c r="F786">
        <v>60607</v>
      </c>
      <c r="G786" s="2">
        <v>44067</v>
      </c>
      <c r="H786">
        <v>21389</v>
      </c>
      <c r="I786" t="s">
        <v>28</v>
      </c>
      <c r="J786">
        <v>28</v>
      </c>
      <c r="K786" t="str">
        <f t="shared" si="156"/>
        <v>Above 50,000</v>
      </c>
      <c r="L786" s="4" t="str" cm="1">
        <f t="array" ref="L786">_xlfn.IFS(J786&gt;=50,"Excellent",AND(J786&gt;=40,J786&lt;=49),"good",AND(J786&gt;=30,J786&lt;=39),"Average",J786&lt;30,"Poor")</f>
        <v>Poor</v>
      </c>
      <c r="M786" s="4" t="str">
        <f t="shared" si="157"/>
        <v>False</v>
      </c>
      <c r="N786" s="4" t="str">
        <f t="shared" si="158"/>
        <v>True</v>
      </c>
      <c r="O786" s="4" t="str">
        <f t="shared" si="159"/>
        <v>Not From Marketing Department</v>
      </c>
      <c r="P786" s="4">
        <f>SUMIF(E786:$E$1001,"Sales",$F:$F)</f>
        <v>2085641</v>
      </c>
      <c r="Q786" s="4">
        <f t="shared" si="160"/>
        <v>7532860</v>
      </c>
      <c r="R786" s="4">
        <f t="shared" si="161"/>
        <v>180</v>
      </c>
      <c r="S786" s="4">
        <f t="shared" si="162"/>
        <v>97</v>
      </c>
      <c r="T786" s="4">
        <f t="shared" si="163"/>
        <v>55350.020304568527</v>
      </c>
      <c r="U786" s="4">
        <f t="shared" si="164"/>
        <v>25843.824817518249</v>
      </c>
      <c r="V786" s="4">
        <f t="shared" si="165"/>
        <v>79673</v>
      </c>
      <c r="W786" s="4">
        <f t="shared" si="166"/>
        <v>20</v>
      </c>
      <c r="X786" s="4">
        <f t="shared" si="167"/>
        <v>60607</v>
      </c>
      <c r="Y786" t="e" cm="1" vm="2">
        <f t="array" aca="1" ref="Y786" ca="1">HLOOKUP(E786+E786:E1785,F786,0)</f>
        <v>#VALUE!</v>
      </c>
      <c r="Z786" s="4">
        <f t="shared" si="168"/>
        <v>60607</v>
      </c>
    </row>
    <row r="787" spans="1:26" x14ac:dyDescent="0.3">
      <c r="A787" s="4">
        <v>1</v>
      </c>
      <c r="B787" t="s">
        <v>800</v>
      </c>
      <c r="C787">
        <v>27</v>
      </c>
      <c r="D787" t="s">
        <v>11</v>
      </c>
      <c r="E787" t="s">
        <v>7</v>
      </c>
      <c r="F787">
        <v>38120</v>
      </c>
      <c r="G787" s="2">
        <v>44068</v>
      </c>
      <c r="H787">
        <v>16436</v>
      </c>
      <c r="I787" t="s">
        <v>28</v>
      </c>
      <c r="J787">
        <v>47</v>
      </c>
      <c r="K787" t="str">
        <f t="shared" si="156"/>
        <v>Below 50,000</v>
      </c>
      <c r="L787" s="4" t="str" cm="1">
        <f t="array" ref="L787">_xlfn.IFS(J787&gt;=50,"Excellent",AND(J787&gt;=40,J787&lt;=49),"good",AND(J787&gt;=30,J787&lt;=39),"Average",J787&lt;30,"Poor")</f>
        <v>good</v>
      </c>
      <c r="M787" s="4" t="str">
        <f t="shared" si="157"/>
        <v>False</v>
      </c>
      <c r="N787" s="4" t="str">
        <f t="shared" si="158"/>
        <v>False</v>
      </c>
      <c r="O787" s="4" t="str">
        <f t="shared" si="159"/>
        <v>Not From Marketing Department</v>
      </c>
      <c r="P787" s="4">
        <f>SUMIF(E787:$E$1001,"Sales",$F:$F)</f>
        <v>2087074</v>
      </c>
      <c r="Q787" s="4">
        <f t="shared" si="160"/>
        <v>7532860</v>
      </c>
      <c r="R787" s="4">
        <f t="shared" si="161"/>
        <v>180</v>
      </c>
      <c r="S787" s="4">
        <f t="shared" si="162"/>
        <v>97</v>
      </c>
      <c r="T787" s="4">
        <f t="shared" si="163"/>
        <v>55350.020304568527</v>
      </c>
      <c r="U787" s="4">
        <f t="shared" si="164"/>
        <v>25843.824817518249</v>
      </c>
      <c r="V787" s="4">
        <f t="shared" si="165"/>
        <v>79673</v>
      </c>
      <c r="W787" s="4">
        <f t="shared" si="166"/>
        <v>20</v>
      </c>
      <c r="X787" s="4">
        <f t="shared" si="167"/>
        <v>38120</v>
      </c>
      <c r="Y787" t="e" cm="1" vm="2">
        <f t="array" aca="1" ref="Y787" ca="1">HLOOKUP(E787+E787:E1786,F787,0)</f>
        <v>#VALUE!</v>
      </c>
      <c r="Z787" s="4">
        <f t="shared" si="168"/>
        <v>38120</v>
      </c>
    </row>
    <row r="788" spans="1:26" x14ac:dyDescent="0.3">
      <c r="A788" s="4">
        <v>1</v>
      </c>
      <c r="B788" t="s">
        <v>801</v>
      </c>
      <c r="C788">
        <v>41</v>
      </c>
      <c r="D788" t="s">
        <v>11</v>
      </c>
      <c r="E788" t="s">
        <v>16</v>
      </c>
      <c r="F788">
        <v>37228</v>
      </c>
      <c r="G788" s="2">
        <v>44069</v>
      </c>
      <c r="H788">
        <v>26753</v>
      </c>
      <c r="I788" t="s">
        <v>13</v>
      </c>
      <c r="J788">
        <v>54</v>
      </c>
      <c r="K788" t="str">
        <f t="shared" si="156"/>
        <v>Below 50,000</v>
      </c>
      <c r="L788" s="4" t="str" cm="1">
        <f t="array" ref="L788">_xlfn.IFS(J788&gt;=50,"Excellent",AND(J788&gt;=40,J788&lt;=49),"good",AND(J788&gt;=30,J788&lt;=39),"Average",J788&lt;30,"Poor")</f>
        <v>Excellent</v>
      </c>
      <c r="M788" s="4" t="str">
        <f t="shared" si="157"/>
        <v>True</v>
      </c>
      <c r="N788" s="4" t="str">
        <f t="shared" si="158"/>
        <v>False</v>
      </c>
      <c r="O788" s="4" t="str">
        <f t="shared" si="159"/>
        <v>Not From Marketing Department</v>
      </c>
      <c r="P788" s="4">
        <f>SUMIF(E788:$E$1001,"Sales",$F:$F)</f>
        <v>2007569</v>
      </c>
      <c r="Q788" s="4">
        <f t="shared" si="160"/>
        <v>7532860</v>
      </c>
      <c r="R788" s="4">
        <f t="shared" si="161"/>
        <v>180</v>
      </c>
      <c r="S788" s="4">
        <f t="shared" si="162"/>
        <v>97</v>
      </c>
      <c r="T788" s="4">
        <f t="shared" si="163"/>
        <v>55350.020304568527</v>
      </c>
      <c r="U788" s="4">
        <f t="shared" si="164"/>
        <v>25843.824817518249</v>
      </c>
      <c r="V788" s="4">
        <f t="shared" si="165"/>
        <v>79673</v>
      </c>
      <c r="W788" s="4">
        <f t="shared" si="166"/>
        <v>20</v>
      </c>
      <c r="X788" s="4">
        <f t="shared" si="167"/>
        <v>37228</v>
      </c>
      <c r="Y788" t="e" cm="1" vm="2">
        <f t="array" aca="1" ref="Y788" ca="1">HLOOKUP(E788+E788:E1787,F788,0)</f>
        <v>#VALUE!</v>
      </c>
      <c r="Z788" s="4">
        <f t="shared" si="168"/>
        <v>37228</v>
      </c>
    </row>
    <row r="789" spans="1:26" x14ac:dyDescent="0.3">
      <c r="A789" s="4">
        <v>1</v>
      </c>
      <c r="B789" t="s">
        <v>802</v>
      </c>
      <c r="C789">
        <v>34</v>
      </c>
      <c r="D789" t="s">
        <v>15</v>
      </c>
      <c r="E789" t="s">
        <v>7</v>
      </c>
      <c r="F789">
        <v>69403</v>
      </c>
      <c r="G789" s="2">
        <v>44070</v>
      </c>
      <c r="H789">
        <v>14340</v>
      </c>
      <c r="I789" t="s">
        <v>28</v>
      </c>
      <c r="J789">
        <v>59</v>
      </c>
      <c r="K789" t="str">
        <f t="shared" si="156"/>
        <v>Above 50,000</v>
      </c>
      <c r="L789" s="4" t="str" cm="1">
        <f t="array" ref="L789">_xlfn.IFS(J789&gt;=50,"Excellent",AND(J789&gt;=40,J789&lt;=49),"good",AND(J789&gt;=30,J789&lt;=39),"Average",J789&lt;30,"Poor")</f>
        <v>Excellent</v>
      </c>
      <c r="M789" s="4" t="str">
        <f t="shared" si="157"/>
        <v>False</v>
      </c>
      <c r="N789" s="4" t="str">
        <f t="shared" si="158"/>
        <v>True</v>
      </c>
      <c r="O789" s="4" t="str">
        <f t="shared" si="159"/>
        <v>Not From Marketing Department</v>
      </c>
      <c r="P789" s="4">
        <f>SUMIF(E789:$E$1001,"Sales",$F:$F)</f>
        <v>1871217</v>
      </c>
      <c r="Q789" s="4">
        <f t="shared" si="160"/>
        <v>7532860</v>
      </c>
      <c r="R789" s="4">
        <f t="shared" si="161"/>
        <v>180</v>
      </c>
      <c r="S789" s="4">
        <f t="shared" si="162"/>
        <v>97</v>
      </c>
      <c r="T789" s="4">
        <f t="shared" si="163"/>
        <v>55350.020304568527</v>
      </c>
      <c r="U789" s="4">
        <f t="shared" si="164"/>
        <v>25843.824817518249</v>
      </c>
      <c r="V789" s="4">
        <f t="shared" si="165"/>
        <v>79673</v>
      </c>
      <c r="W789" s="4">
        <f t="shared" si="166"/>
        <v>20</v>
      </c>
      <c r="X789" s="4">
        <f t="shared" si="167"/>
        <v>69403</v>
      </c>
      <c r="Y789" t="e" cm="1" vm="2">
        <f t="array" aca="1" ref="Y789" ca="1">HLOOKUP(E789+E789:E1788,F789,0)</f>
        <v>#VALUE!</v>
      </c>
      <c r="Z789" s="4">
        <f t="shared" si="168"/>
        <v>69403</v>
      </c>
    </row>
    <row r="790" spans="1:26" x14ac:dyDescent="0.3">
      <c r="A790" s="4">
        <v>1</v>
      </c>
      <c r="B790" t="s">
        <v>803</v>
      </c>
      <c r="C790">
        <v>20</v>
      </c>
      <c r="D790" t="s">
        <v>11</v>
      </c>
      <c r="E790" t="s">
        <v>27</v>
      </c>
      <c r="F790">
        <v>55992</v>
      </c>
      <c r="G790" s="2">
        <v>44071</v>
      </c>
      <c r="H790">
        <v>10612</v>
      </c>
      <c r="I790" t="s">
        <v>13</v>
      </c>
      <c r="J790">
        <v>52</v>
      </c>
      <c r="K790" t="str">
        <f t="shared" si="156"/>
        <v>Above 50,000</v>
      </c>
      <c r="L790" s="4" t="str" cm="1">
        <f t="array" ref="L790">_xlfn.IFS(J790&gt;=50,"Excellent",AND(J790&gt;=40,J790&lt;=49),"good",AND(J790&gt;=30,J790&lt;=39),"Average",J790&lt;30,"Poor")</f>
        <v>Excellent</v>
      </c>
      <c r="M790" s="4" t="str">
        <f t="shared" si="157"/>
        <v>False</v>
      </c>
      <c r="N790" s="4" t="str">
        <f t="shared" si="158"/>
        <v>True</v>
      </c>
      <c r="O790" s="4" t="str">
        <f t="shared" si="159"/>
        <v>Not From Marketing Department</v>
      </c>
      <c r="P790" s="4">
        <f>SUMIF(E790:$E$1001,"Sales",$F:$F)</f>
        <v>1831857</v>
      </c>
      <c r="Q790" s="4">
        <f t="shared" si="160"/>
        <v>7532860</v>
      </c>
      <c r="R790" s="4">
        <f t="shared" si="161"/>
        <v>180</v>
      </c>
      <c r="S790" s="4">
        <f t="shared" si="162"/>
        <v>97</v>
      </c>
      <c r="T790" s="4">
        <f t="shared" si="163"/>
        <v>55350.020304568527</v>
      </c>
      <c r="U790" s="4">
        <f t="shared" si="164"/>
        <v>25843.824817518249</v>
      </c>
      <c r="V790" s="4">
        <f t="shared" si="165"/>
        <v>79673</v>
      </c>
      <c r="W790" s="4">
        <f t="shared" si="166"/>
        <v>20</v>
      </c>
      <c r="X790" s="4">
        <f t="shared" si="167"/>
        <v>55992</v>
      </c>
      <c r="Y790" t="e" cm="1" vm="2">
        <f t="array" aca="1" ref="Y790" ca="1">HLOOKUP(E790+E790:E1789,F790,0)</f>
        <v>#VALUE!</v>
      </c>
      <c r="Z790" s="4">
        <f t="shared" si="168"/>
        <v>55992</v>
      </c>
    </row>
    <row r="791" spans="1:26" x14ac:dyDescent="0.3">
      <c r="A791" s="4">
        <v>1</v>
      </c>
      <c r="B791" t="s">
        <v>804</v>
      </c>
      <c r="C791">
        <v>53</v>
      </c>
      <c r="D791" t="s">
        <v>11</v>
      </c>
      <c r="E791" t="s">
        <v>7</v>
      </c>
      <c r="F791">
        <v>59016</v>
      </c>
      <c r="G791" s="2">
        <v>44072</v>
      </c>
      <c r="H791">
        <v>27430</v>
      </c>
      <c r="I791" t="s">
        <v>13</v>
      </c>
      <c r="J791">
        <v>46</v>
      </c>
      <c r="K791" t="str">
        <f t="shared" si="156"/>
        <v>Above 50,000</v>
      </c>
      <c r="L791" s="4" t="str" cm="1">
        <f t="array" ref="L791">_xlfn.IFS(J791&gt;=50,"Excellent",AND(J791&gt;=40,J791&lt;=49),"good",AND(J791&gt;=30,J791&lt;=39),"Average",J791&lt;30,"Poor")</f>
        <v>good</v>
      </c>
      <c r="M791" s="4" t="str">
        <f t="shared" si="157"/>
        <v>True</v>
      </c>
      <c r="N791" s="4" t="str">
        <f t="shared" si="158"/>
        <v>False</v>
      </c>
      <c r="O791" s="4" t="str">
        <f t="shared" si="159"/>
        <v>Not From Marketing Department</v>
      </c>
      <c r="P791" s="4">
        <f>SUMIF(E791:$E$1001,"Sales",$F:$F)</f>
        <v>1945483</v>
      </c>
      <c r="Q791" s="4">
        <f t="shared" si="160"/>
        <v>7532860</v>
      </c>
      <c r="R791" s="4">
        <f t="shared" si="161"/>
        <v>180</v>
      </c>
      <c r="S791" s="4">
        <f t="shared" si="162"/>
        <v>97</v>
      </c>
      <c r="T791" s="4">
        <f t="shared" si="163"/>
        <v>55350.020304568527</v>
      </c>
      <c r="U791" s="4">
        <f t="shared" si="164"/>
        <v>25843.824817518249</v>
      </c>
      <c r="V791" s="4">
        <f t="shared" si="165"/>
        <v>79673</v>
      </c>
      <c r="W791" s="4">
        <f t="shared" si="166"/>
        <v>20</v>
      </c>
      <c r="X791" s="4">
        <f t="shared" si="167"/>
        <v>59016</v>
      </c>
      <c r="Y791" t="e" cm="1" vm="2">
        <f t="array" aca="1" ref="Y791" ca="1">HLOOKUP(E791+E791:E1790,F791,0)</f>
        <v>#VALUE!</v>
      </c>
      <c r="Z791" s="4">
        <f t="shared" si="168"/>
        <v>59016</v>
      </c>
    </row>
    <row r="792" spans="1:26" x14ac:dyDescent="0.3">
      <c r="A792" s="4">
        <v>1</v>
      </c>
      <c r="B792" t="s">
        <v>805</v>
      </c>
      <c r="C792">
        <v>45</v>
      </c>
      <c r="D792" t="s">
        <v>11</v>
      </c>
      <c r="E792" t="s">
        <v>12</v>
      </c>
      <c r="F792">
        <v>62394</v>
      </c>
      <c r="G792" s="2">
        <v>44073</v>
      </c>
      <c r="H792">
        <v>23946</v>
      </c>
      <c r="I792" t="s">
        <v>13</v>
      </c>
      <c r="J792">
        <v>47</v>
      </c>
      <c r="K792" t="str">
        <f t="shared" si="156"/>
        <v>Above 50,000</v>
      </c>
      <c r="L792" s="4" t="str" cm="1">
        <f t="array" ref="L792">_xlfn.IFS(J792&gt;=50,"Excellent",AND(J792&gt;=40,J792&lt;=49),"good",AND(J792&gt;=30,J792&lt;=39),"Average",J792&lt;30,"Poor")</f>
        <v>good</v>
      </c>
      <c r="M792" s="4" t="str">
        <f t="shared" si="157"/>
        <v>True</v>
      </c>
      <c r="N792" s="4" t="str">
        <f t="shared" si="158"/>
        <v>True</v>
      </c>
      <c r="O792" s="4" t="str">
        <f t="shared" si="159"/>
        <v xml:space="preserve"> from Marketing Department</v>
      </c>
      <c r="P792" s="4">
        <f>SUMIF(E792:$E$1001,"Sales",$F:$F)</f>
        <v>1909555</v>
      </c>
      <c r="Q792" s="4">
        <f t="shared" si="160"/>
        <v>7532860</v>
      </c>
      <c r="R792" s="4">
        <f t="shared" si="161"/>
        <v>180</v>
      </c>
      <c r="S792" s="4">
        <f t="shared" si="162"/>
        <v>97</v>
      </c>
      <c r="T792" s="4">
        <f t="shared" si="163"/>
        <v>55350.020304568527</v>
      </c>
      <c r="U792" s="4">
        <f t="shared" si="164"/>
        <v>25843.824817518249</v>
      </c>
      <c r="V792" s="4">
        <f t="shared" si="165"/>
        <v>79673</v>
      </c>
      <c r="W792" s="4">
        <f t="shared" si="166"/>
        <v>20</v>
      </c>
      <c r="X792" s="4">
        <f t="shared" si="167"/>
        <v>62394</v>
      </c>
      <c r="Y792" t="e" cm="1" vm="2">
        <f t="array" aca="1" ref="Y792" ca="1">HLOOKUP(E792+E792:E1791,F792,0)</f>
        <v>#VALUE!</v>
      </c>
      <c r="Z792" s="4">
        <f t="shared" si="168"/>
        <v>62394</v>
      </c>
    </row>
    <row r="793" spans="1:26" x14ac:dyDescent="0.3">
      <c r="A793" s="4">
        <v>1</v>
      </c>
      <c r="B793" t="s">
        <v>806</v>
      </c>
      <c r="C793">
        <v>24</v>
      </c>
      <c r="D793" t="s">
        <v>11</v>
      </c>
      <c r="E793" t="s">
        <v>27</v>
      </c>
      <c r="F793">
        <v>36075</v>
      </c>
      <c r="G793" s="2">
        <v>44074</v>
      </c>
      <c r="H793">
        <v>21861</v>
      </c>
      <c r="I793" t="s">
        <v>28</v>
      </c>
      <c r="J793">
        <v>26</v>
      </c>
      <c r="K793" t="str">
        <f t="shared" si="156"/>
        <v>Below 50,000</v>
      </c>
      <c r="L793" s="4" t="str" cm="1">
        <f t="array" ref="L793">_xlfn.IFS(J793&gt;=50,"Excellent",AND(J793&gt;=40,J793&lt;=49),"good",AND(J793&gt;=30,J793&lt;=39),"Average",J793&lt;30,"Poor")</f>
        <v>Poor</v>
      </c>
      <c r="M793" s="4" t="str">
        <f t="shared" si="157"/>
        <v>False</v>
      </c>
      <c r="N793" s="4" t="str">
        <f t="shared" si="158"/>
        <v>True</v>
      </c>
      <c r="O793" s="4" t="str">
        <f t="shared" si="159"/>
        <v>Not From Marketing Department</v>
      </c>
      <c r="P793" s="4">
        <f>SUMIF(E793:$E$1001,"Sales",$F:$F)</f>
        <v>1913701</v>
      </c>
      <c r="Q793" s="4">
        <f t="shared" si="160"/>
        <v>7532860</v>
      </c>
      <c r="R793" s="4">
        <f t="shared" si="161"/>
        <v>180</v>
      </c>
      <c r="S793" s="4">
        <f t="shared" si="162"/>
        <v>97</v>
      </c>
      <c r="T793" s="4">
        <f t="shared" si="163"/>
        <v>55350.020304568527</v>
      </c>
      <c r="U793" s="4">
        <f t="shared" si="164"/>
        <v>25843.824817518249</v>
      </c>
      <c r="V793" s="4">
        <f t="shared" si="165"/>
        <v>79673</v>
      </c>
      <c r="W793" s="4">
        <f t="shared" si="166"/>
        <v>20</v>
      </c>
      <c r="X793" s="4">
        <f t="shared" si="167"/>
        <v>36075</v>
      </c>
      <c r="Y793" t="e" cm="1" vm="2">
        <f t="array" aca="1" ref="Y793" ca="1">HLOOKUP(E793+E793:E1792,F793,0)</f>
        <v>#VALUE!</v>
      </c>
      <c r="Z793" s="4">
        <f t="shared" si="168"/>
        <v>36075</v>
      </c>
    </row>
    <row r="794" spans="1:26" x14ac:dyDescent="0.3">
      <c r="A794" s="4">
        <v>1</v>
      </c>
      <c r="B794" t="s">
        <v>807</v>
      </c>
      <c r="C794">
        <v>33</v>
      </c>
      <c r="D794" t="s">
        <v>11</v>
      </c>
      <c r="E794" t="s">
        <v>16</v>
      </c>
      <c r="F794">
        <v>46198</v>
      </c>
      <c r="G794" s="2">
        <v>44075</v>
      </c>
      <c r="H794">
        <v>18485</v>
      </c>
      <c r="I794" t="s">
        <v>28</v>
      </c>
      <c r="J794">
        <v>40</v>
      </c>
      <c r="K794" t="str">
        <f t="shared" si="156"/>
        <v>Below 50,000</v>
      </c>
      <c r="L794" s="4" t="str" cm="1">
        <f t="array" ref="L794">_xlfn.IFS(J794&gt;=50,"Excellent",AND(J794&gt;=40,J794&lt;=49),"good",AND(J794&gt;=30,J794&lt;=39),"Average",J794&lt;30,"Poor")</f>
        <v>good</v>
      </c>
      <c r="M794" s="4" t="str">
        <f t="shared" si="157"/>
        <v>False</v>
      </c>
      <c r="N794" s="4" t="str">
        <f t="shared" si="158"/>
        <v>False</v>
      </c>
      <c r="O794" s="4" t="str">
        <f t="shared" si="159"/>
        <v>Not From Marketing Department</v>
      </c>
      <c r="P794" s="4">
        <f>SUMIF(E794:$E$1001,"Sales",$F:$F)</f>
        <v>1931642</v>
      </c>
      <c r="Q794" s="4">
        <f t="shared" si="160"/>
        <v>7532860</v>
      </c>
      <c r="R794" s="4">
        <f t="shared" si="161"/>
        <v>180</v>
      </c>
      <c r="S794" s="4">
        <f t="shared" si="162"/>
        <v>97</v>
      </c>
      <c r="T794" s="4">
        <f t="shared" si="163"/>
        <v>55350.020304568527</v>
      </c>
      <c r="U794" s="4">
        <f t="shared" si="164"/>
        <v>25843.824817518249</v>
      </c>
      <c r="V794" s="4">
        <f t="shared" si="165"/>
        <v>79673</v>
      </c>
      <c r="W794" s="4">
        <f t="shared" si="166"/>
        <v>20</v>
      </c>
      <c r="X794" s="4">
        <f t="shared" si="167"/>
        <v>46198</v>
      </c>
      <c r="Y794" t="e" cm="1" vm="2">
        <f t="array" aca="1" ref="Y794" ca="1">HLOOKUP(E794+E794:E1793,F794,0)</f>
        <v>#VALUE!</v>
      </c>
      <c r="Z794" s="4">
        <f t="shared" si="168"/>
        <v>46198</v>
      </c>
    </row>
    <row r="795" spans="1:26" x14ac:dyDescent="0.3">
      <c r="A795" s="4">
        <v>1</v>
      </c>
      <c r="B795" t="s">
        <v>808</v>
      </c>
      <c r="C795">
        <v>32</v>
      </c>
      <c r="D795" t="s">
        <v>11</v>
      </c>
      <c r="E795" t="s">
        <v>12</v>
      </c>
      <c r="F795">
        <v>41276</v>
      </c>
      <c r="G795" s="2">
        <v>44076</v>
      </c>
      <c r="H795">
        <v>22659</v>
      </c>
      <c r="I795" t="s">
        <v>13</v>
      </c>
      <c r="J795">
        <v>24</v>
      </c>
      <c r="K795" t="str">
        <f t="shared" si="156"/>
        <v>Below 50,000</v>
      </c>
      <c r="L795" s="4" t="str" cm="1">
        <f t="array" ref="L795">_xlfn.IFS(J795&gt;=50,"Excellent",AND(J795&gt;=40,J795&lt;=49),"good",AND(J795&gt;=30,J795&lt;=39),"Average",J795&lt;30,"Poor")</f>
        <v>Poor</v>
      </c>
      <c r="M795" s="4" t="str">
        <f t="shared" si="157"/>
        <v>True</v>
      </c>
      <c r="N795" s="4" t="str">
        <f t="shared" si="158"/>
        <v>False</v>
      </c>
      <c r="O795" s="4" t="str">
        <f t="shared" si="159"/>
        <v xml:space="preserve"> from Marketing Department</v>
      </c>
      <c r="P795" s="4">
        <f>SUMIF(E795:$E$1001,"Sales",$F:$F)</f>
        <v>1830886</v>
      </c>
      <c r="Q795" s="4">
        <f t="shared" si="160"/>
        <v>7532860</v>
      </c>
      <c r="R795" s="4">
        <f t="shared" si="161"/>
        <v>180</v>
      </c>
      <c r="S795" s="4">
        <f t="shared" si="162"/>
        <v>97</v>
      </c>
      <c r="T795" s="4">
        <f t="shared" si="163"/>
        <v>55350.020304568527</v>
      </c>
      <c r="U795" s="4">
        <f t="shared" si="164"/>
        <v>25843.824817518249</v>
      </c>
      <c r="V795" s="4">
        <f t="shared" si="165"/>
        <v>79673</v>
      </c>
      <c r="W795" s="4">
        <f t="shared" si="166"/>
        <v>20</v>
      </c>
      <c r="X795" s="4">
        <f t="shared" si="167"/>
        <v>41276</v>
      </c>
      <c r="Y795" t="e" cm="1" vm="2">
        <f t="array" aca="1" ref="Y795" ca="1">HLOOKUP(E795+E795:E1794,F795,0)</f>
        <v>#VALUE!</v>
      </c>
      <c r="Z795" s="4">
        <f t="shared" si="168"/>
        <v>41276</v>
      </c>
    </row>
    <row r="796" spans="1:26" x14ac:dyDescent="0.3">
      <c r="A796" s="4">
        <v>1</v>
      </c>
      <c r="B796" t="s">
        <v>809</v>
      </c>
      <c r="C796">
        <v>55</v>
      </c>
      <c r="D796" t="s">
        <v>15</v>
      </c>
      <c r="E796" t="s">
        <v>12</v>
      </c>
      <c r="F796">
        <v>70940</v>
      </c>
      <c r="G796" s="2">
        <v>44077</v>
      </c>
      <c r="H796">
        <v>26209</v>
      </c>
      <c r="I796" t="s">
        <v>18</v>
      </c>
      <c r="J796">
        <v>23</v>
      </c>
      <c r="K796" t="str">
        <f t="shared" si="156"/>
        <v>Above 50,000</v>
      </c>
      <c r="L796" s="4" t="str" cm="1">
        <f t="array" ref="L796">_xlfn.IFS(J796&gt;=50,"Excellent",AND(J796&gt;=40,J796&lt;=49),"good",AND(J796&gt;=30,J796&lt;=39),"Average",J796&lt;30,"Poor")</f>
        <v>Poor</v>
      </c>
      <c r="M796" s="4" t="str">
        <f t="shared" si="157"/>
        <v>False</v>
      </c>
      <c r="N796" s="4" t="str">
        <f t="shared" si="158"/>
        <v>True</v>
      </c>
      <c r="O796" s="4" t="str">
        <f t="shared" si="159"/>
        <v xml:space="preserve"> from Marketing Department</v>
      </c>
      <c r="P796" s="4">
        <f>SUMIF(E796:$E$1001,"Sales",$F:$F)</f>
        <v>1893129</v>
      </c>
      <c r="Q796" s="4">
        <f t="shared" si="160"/>
        <v>7532860</v>
      </c>
      <c r="R796" s="4">
        <f t="shared" si="161"/>
        <v>180</v>
      </c>
      <c r="S796" s="4">
        <f t="shared" si="162"/>
        <v>97</v>
      </c>
      <c r="T796" s="4">
        <f t="shared" si="163"/>
        <v>55350.020304568527</v>
      </c>
      <c r="U796" s="4">
        <f t="shared" si="164"/>
        <v>25843.824817518249</v>
      </c>
      <c r="V796" s="4">
        <f t="shared" si="165"/>
        <v>79673</v>
      </c>
      <c r="W796" s="4">
        <f t="shared" si="166"/>
        <v>20</v>
      </c>
      <c r="X796" s="4">
        <f t="shared" si="167"/>
        <v>70940</v>
      </c>
      <c r="Y796" t="e" cm="1" vm="2">
        <f t="array" aca="1" ref="Y796" ca="1">HLOOKUP(E796+E796:E1795,F796,0)</f>
        <v>#VALUE!</v>
      </c>
      <c r="Z796" s="4">
        <f t="shared" si="168"/>
        <v>70940</v>
      </c>
    </row>
    <row r="797" spans="1:26" x14ac:dyDescent="0.3">
      <c r="A797" s="4">
        <v>1</v>
      </c>
      <c r="B797" t="s">
        <v>810</v>
      </c>
      <c r="C797">
        <v>30</v>
      </c>
      <c r="D797" t="s">
        <v>15</v>
      </c>
      <c r="E797" t="s">
        <v>12</v>
      </c>
      <c r="F797">
        <v>47478</v>
      </c>
      <c r="G797" s="2">
        <v>44078</v>
      </c>
      <c r="H797">
        <v>27531</v>
      </c>
      <c r="I797" t="s">
        <v>20</v>
      </c>
      <c r="J797">
        <v>41</v>
      </c>
      <c r="K797" t="str">
        <f t="shared" si="156"/>
        <v>Below 50,000</v>
      </c>
      <c r="L797" s="4" t="str" cm="1">
        <f t="array" ref="L797">_xlfn.IFS(J797&gt;=50,"Excellent",AND(J797&gt;=40,J797&lt;=49),"good",AND(J797&gt;=30,J797&lt;=39),"Average",J797&lt;30,"Poor")</f>
        <v>good</v>
      </c>
      <c r="M797" s="4" t="str">
        <f t="shared" si="157"/>
        <v>False</v>
      </c>
      <c r="N797" s="4" t="str">
        <f t="shared" si="158"/>
        <v>False</v>
      </c>
      <c r="O797" s="4" t="str">
        <f t="shared" si="159"/>
        <v xml:space="preserve"> from Marketing Department</v>
      </c>
      <c r="P797" s="4">
        <f>SUMIF(E797:$E$1001,"Sales",$F:$F)</f>
        <v>1902400</v>
      </c>
      <c r="Q797" s="4">
        <f t="shared" si="160"/>
        <v>7532860</v>
      </c>
      <c r="R797" s="4">
        <f t="shared" si="161"/>
        <v>180</v>
      </c>
      <c r="S797" s="4">
        <f t="shared" si="162"/>
        <v>97</v>
      </c>
      <c r="T797" s="4">
        <f t="shared" si="163"/>
        <v>55350.020304568527</v>
      </c>
      <c r="U797" s="4">
        <f t="shared" si="164"/>
        <v>25843.824817518249</v>
      </c>
      <c r="V797" s="4">
        <f t="shared" si="165"/>
        <v>79673</v>
      </c>
      <c r="W797" s="4">
        <f t="shared" si="166"/>
        <v>20</v>
      </c>
      <c r="X797" s="4">
        <f t="shared" si="167"/>
        <v>47478</v>
      </c>
      <c r="Y797" t="e" cm="1" vm="2">
        <f t="array" aca="1" ref="Y797" ca="1">HLOOKUP(E797+E797:E1796,F797,0)</f>
        <v>#VALUE!</v>
      </c>
      <c r="Z797" s="4">
        <f t="shared" si="168"/>
        <v>47478</v>
      </c>
    </row>
    <row r="798" spans="1:26" x14ac:dyDescent="0.3">
      <c r="A798" s="4">
        <v>1</v>
      </c>
      <c r="B798" t="s">
        <v>811</v>
      </c>
      <c r="C798">
        <v>53</v>
      </c>
      <c r="D798" t="s">
        <v>11</v>
      </c>
      <c r="E798" t="s">
        <v>22</v>
      </c>
      <c r="F798">
        <v>47384</v>
      </c>
      <c r="G798" s="2">
        <v>44079</v>
      </c>
      <c r="H798">
        <v>37437</v>
      </c>
      <c r="I798" t="s">
        <v>20</v>
      </c>
      <c r="J798">
        <v>46</v>
      </c>
      <c r="K798" t="str">
        <f t="shared" si="156"/>
        <v>Below 50,000</v>
      </c>
      <c r="L798" s="4" t="str" cm="1">
        <f t="array" ref="L798">_xlfn.IFS(J798&gt;=50,"Excellent",AND(J798&gt;=40,J798&lt;=49),"good",AND(J798&gt;=30,J798&lt;=39),"Average",J798&lt;30,"Poor")</f>
        <v>good</v>
      </c>
      <c r="M798" s="4" t="str">
        <f t="shared" si="157"/>
        <v>False</v>
      </c>
      <c r="N798" s="4" t="str">
        <f t="shared" si="158"/>
        <v>False</v>
      </c>
      <c r="O798" s="4" t="str">
        <f t="shared" si="159"/>
        <v>Not From Marketing Department</v>
      </c>
      <c r="P798" s="4">
        <f>SUMIF(E798:$E$1001,"Sales",$F:$F)</f>
        <v>1780052</v>
      </c>
      <c r="Q798" s="4">
        <f t="shared" si="160"/>
        <v>7532860</v>
      </c>
      <c r="R798" s="4">
        <f t="shared" si="161"/>
        <v>180</v>
      </c>
      <c r="S798" s="4">
        <f t="shared" si="162"/>
        <v>97</v>
      </c>
      <c r="T798" s="4">
        <f t="shared" si="163"/>
        <v>55350.020304568527</v>
      </c>
      <c r="U798" s="4">
        <f t="shared" si="164"/>
        <v>25843.824817518249</v>
      </c>
      <c r="V798" s="4">
        <f t="shared" si="165"/>
        <v>79673</v>
      </c>
      <c r="W798" s="4">
        <f t="shared" si="166"/>
        <v>20</v>
      </c>
      <c r="X798" s="4">
        <f t="shared" si="167"/>
        <v>47384</v>
      </c>
      <c r="Y798" t="e" cm="1" vm="2">
        <f t="array" aca="1" ref="Y798" ca="1">HLOOKUP(E798+E798:E1797,F798,0)</f>
        <v>#VALUE!</v>
      </c>
      <c r="Z798" s="4">
        <f t="shared" si="168"/>
        <v>47384</v>
      </c>
    </row>
    <row r="799" spans="1:26" x14ac:dyDescent="0.3">
      <c r="A799" s="4">
        <v>1</v>
      </c>
      <c r="B799" t="s">
        <v>812</v>
      </c>
      <c r="C799">
        <v>60</v>
      </c>
      <c r="D799" t="s">
        <v>15</v>
      </c>
      <c r="E799" t="s">
        <v>7</v>
      </c>
      <c r="F799">
        <v>72580</v>
      </c>
      <c r="G799" s="2">
        <v>44080</v>
      </c>
      <c r="H799">
        <v>20693</v>
      </c>
      <c r="I799" t="s">
        <v>13</v>
      </c>
      <c r="J799">
        <v>41</v>
      </c>
      <c r="K799" t="str">
        <f t="shared" si="156"/>
        <v>Above 50,000</v>
      </c>
      <c r="L799" s="4" t="str" cm="1">
        <f t="array" ref="L799">_xlfn.IFS(J799&gt;=50,"Excellent",AND(J799&gt;=40,J799&lt;=49),"good",AND(J799&gt;=30,J799&lt;=39),"Average",J799&lt;30,"Poor")</f>
        <v>good</v>
      </c>
      <c r="M799" s="4" t="str">
        <f t="shared" si="157"/>
        <v>True</v>
      </c>
      <c r="N799" s="4" t="str">
        <f t="shared" si="158"/>
        <v>True</v>
      </c>
      <c r="O799" s="4" t="str">
        <f t="shared" si="159"/>
        <v>Not From Marketing Department</v>
      </c>
      <c r="P799" s="4">
        <f>SUMIF(E799:$E$1001,"Sales",$F:$F)</f>
        <v>1880878</v>
      </c>
      <c r="Q799" s="4">
        <f t="shared" si="160"/>
        <v>7532860</v>
      </c>
      <c r="R799" s="4">
        <f t="shared" si="161"/>
        <v>180</v>
      </c>
      <c r="S799" s="4">
        <f t="shared" si="162"/>
        <v>97</v>
      </c>
      <c r="T799" s="4">
        <f t="shared" si="163"/>
        <v>55350.020304568527</v>
      </c>
      <c r="U799" s="4">
        <f t="shared" si="164"/>
        <v>25843.824817518249</v>
      </c>
      <c r="V799" s="4">
        <f t="shared" si="165"/>
        <v>79673</v>
      </c>
      <c r="W799" s="4">
        <f t="shared" si="166"/>
        <v>20</v>
      </c>
      <c r="X799" s="4">
        <f t="shared" si="167"/>
        <v>72580</v>
      </c>
      <c r="Y799" t="e" cm="1" vm="2">
        <f t="array" aca="1" ref="Y799" ca="1">HLOOKUP(E799+E799:E1798,F799,0)</f>
        <v>#VALUE!</v>
      </c>
      <c r="Z799" s="4">
        <f t="shared" si="168"/>
        <v>72580</v>
      </c>
    </row>
    <row r="800" spans="1:26" x14ac:dyDescent="0.3">
      <c r="A800" s="4">
        <v>1</v>
      </c>
      <c r="B800" t="s">
        <v>813</v>
      </c>
      <c r="C800">
        <v>21</v>
      </c>
      <c r="D800" t="s">
        <v>11</v>
      </c>
      <c r="E800" t="s">
        <v>16</v>
      </c>
      <c r="F800">
        <v>37733</v>
      </c>
      <c r="G800" s="2">
        <v>44081</v>
      </c>
      <c r="H800">
        <v>21655</v>
      </c>
      <c r="I800" t="s">
        <v>20</v>
      </c>
      <c r="J800">
        <v>55</v>
      </c>
      <c r="K800" t="str">
        <f t="shared" si="156"/>
        <v>Below 50,000</v>
      </c>
      <c r="L800" s="4" t="str" cm="1">
        <f t="array" ref="L800">_xlfn.IFS(J800&gt;=50,"Excellent",AND(J800&gt;=40,J800&lt;=49),"good",AND(J800&gt;=30,J800&lt;=39),"Average",J800&lt;30,"Poor")</f>
        <v>Excellent</v>
      </c>
      <c r="M800" s="4" t="str">
        <f t="shared" si="157"/>
        <v>False</v>
      </c>
      <c r="N800" s="4" t="str">
        <f t="shared" si="158"/>
        <v>False</v>
      </c>
      <c r="O800" s="4" t="str">
        <f t="shared" si="159"/>
        <v>Not From Marketing Department</v>
      </c>
      <c r="P800" s="4">
        <f>SUMIF(E800:$E$1001,"Sales",$F:$F)</f>
        <v>1662416</v>
      </c>
      <c r="Q800" s="4">
        <f t="shared" si="160"/>
        <v>7532860</v>
      </c>
      <c r="R800" s="4">
        <f t="shared" si="161"/>
        <v>180</v>
      </c>
      <c r="S800" s="4">
        <f t="shared" si="162"/>
        <v>97</v>
      </c>
      <c r="T800" s="4">
        <f t="shared" si="163"/>
        <v>55350.020304568527</v>
      </c>
      <c r="U800" s="4">
        <f t="shared" si="164"/>
        <v>25843.824817518249</v>
      </c>
      <c r="V800" s="4">
        <f t="shared" si="165"/>
        <v>79673</v>
      </c>
      <c r="W800" s="4">
        <f t="shared" si="166"/>
        <v>20</v>
      </c>
      <c r="X800" s="4">
        <f t="shared" si="167"/>
        <v>37733</v>
      </c>
      <c r="Y800" t="e" cm="1" vm="2">
        <f t="array" aca="1" ref="Y800" ca="1">HLOOKUP(E800+E800:E1799,F800,0)</f>
        <v>#VALUE!</v>
      </c>
      <c r="Z800" s="4">
        <f t="shared" si="168"/>
        <v>37733</v>
      </c>
    </row>
    <row r="801" spans="1:26" x14ac:dyDescent="0.3">
      <c r="A801" s="4">
        <v>1</v>
      </c>
      <c r="B801" t="s">
        <v>814</v>
      </c>
      <c r="C801">
        <v>52</v>
      </c>
      <c r="D801" t="s">
        <v>15</v>
      </c>
      <c r="E801" t="s">
        <v>12</v>
      </c>
      <c r="F801">
        <v>58535</v>
      </c>
      <c r="G801" s="2">
        <v>44082</v>
      </c>
      <c r="H801">
        <v>33043</v>
      </c>
      <c r="I801" t="s">
        <v>20</v>
      </c>
      <c r="J801">
        <v>51</v>
      </c>
      <c r="K801" t="str">
        <f t="shared" si="156"/>
        <v>Above 50,000</v>
      </c>
      <c r="L801" s="4" t="str" cm="1">
        <f t="array" ref="L801">_xlfn.IFS(J801&gt;=50,"Excellent",AND(J801&gt;=40,J801&lt;=49),"good",AND(J801&gt;=30,J801&lt;=39),"Average",J801&lt;30,"Poor")</f>
        <v>Excellent</v>
      </c>
      <c r="M801" s="4" t="str">
        <f t="shared" si="157"/>
        <v>False</v>
      </c>
      <c r="N801" s="4" t="str">
        <f t="shared" si="158"/>
        <v>False</v>
      </c>
      <c r="O801" s="4" t="str">
        <f t="shared" si="159"/>
        <v xml:space="preserve"> from Marketing Department</v>
      </c>
      <c r="P801" s="4">
        <f>SUMIF(E801:$E$1001,"Sales",$F:$F)</f>
        <v>1840728</v>
      </c>
      <c r="Q801" s="4">
        <f t="shared" si="160"/>
        <v>7532860</v>
      </c>
      <c r="R801" s="4">
        <f t="shared" si="161"/>
        <v>180</v>
      </c>
      <c r="S801" s="4">
        <f t="shared" si="162"/>
        <v>97</v>
      </c>
      <c r="T801" s="4">
        <f t="shared" si="163"/>
        <v>55350.020304568527</v>
      </c>
      <c r="U801" s="4">
        <f t="shared" si="164"/>
        <v>25843.824817518249</v>
      </c>
      <c r="V801" s="4">
        <f t="shared" si="165"/>
        <v>79673</v>
      </c>
      <c r="W801" s="4">
        <f t="shared" si="166"/>
        <v>20</v>
      </c>
      <c r="X801" s="4">
        <f t="shared" si="167"/>
        <v>58535</v>
      </c>
      <c r="Y801" t="e" cm="1" vm="2">
        <f t="array" aca="1" ref="Y801" ca="1">HLOOKUP(E801+E801:E1800,F801,0)</f>
        <v>#VALUE!</v>
      </c>
      <c r="Z801" s="4">
        <f t="shared" si="168"/>
        <v>58535</v>
      </c>
    </row>
    <row r="802" spans="1:26" x14ac:dyDescent="0.3">
      <c r="A802" s="4">
        <v>1</v>
      </c>
      <c r="B802" t="s">
        <v>815</v>
      </c>
      <c r="C802">
        <v>56</v>
      </c>
      <c r="D802" t="s">
        <v>15</v>
      </c>
      <c r="E802" t="s">
        <v>27</v>
      </c>
      <c r="F802">
        <v>31645</v>
      </c>
      <c r="G802" s="2">
        <v>44083</v>
      </c>
      <c r="H802">
        <v>10329</v>
      </c>
      <c r="I802" t="s">
        <v>13</v>
      </c>
      <c r="J802">
        <v>55</v>
      </c>
      <c r="K802" t="str">
        <f t="shared" si="156"/>
        <v>Below 50,000</v>
      </c>
      <c r="L802" s="4" t="str" cm="1">
        <f t="array" ref="L802">_xlfn.IFS(J802&gt;=50,"Excellent",AND(J802&gt;=40,J802&lt;=49),"good",AND(J802&gt;=30,J802&lt;=39),"Average",J802&lt;30,"Poor")</f>
        <v>Excellent</v>
      </c>
      <c r="M802" s="4" t="str">
        <f t="shared" si="157"/>
        <v>False</v>
      </c>
      <c r="N802" s="4" t="str">
        <f t="shared" si="158"/>
        <v>True</v>
      </c>
      <c r="O802" s="4" t="str">
        <f t="shared" si="159"/>
        <v>Not From Marketing Department</v>
      </c>
      <c r="P802" s="4">
        <f>SUMIF(E802:$E$1001,"Sales",$F:$F)</f>
        <v>1801723</v>
      </c>
      <c r="Q802" s="4">
        <f t="shared" si="160"/>
        <v>7532860</v>
      </c>
      <c r="R802" s="4">
        <f t="shared" si="161"/>
        <v>180</v>
      </c>
      <c r="S802" s="4">
        <f t="shared" si="162"/>
        <v>97</v>
      </c>
      <c r="T802" s="4">
        <f t="shared" si="163"/>
        <v>55350.020304568527</v>
      </c>
      <c r="U802" s="4">
        <f t="shared" si="164"/>
        <v>25843.824817518249</v>
      </c>
      <c r="V802" s="4">
        <f t="shared" si="165"/>
        <v>79673</v>
      </c>
      <c r="W802" s="4">
        <f t="shared" si="166"/>
        <v>20</v>
      </c>
      <c r="X802" s="4">
        <f t="shared" si="167"/>
        <v>31645</v>
      </c>
      <c r="Y802" t="e" cm="1" vm="2">
        <f t="array" aca="1" ref="Y802" ca="1">HLOOKUP(E802+E802:E1801,F802,0)</f>
        <v>#VALUE!</v>
      </c>
      <c r="Z802" s="4">
        <f t="shared" si="168"/>
        <v>31645</v>
      </c>
    </row>
    <row r="803" spans="1:26" x14ac:dyDescent="0.3">
      <c r="A803" s="4">
        <v>1</v>
      </c>
      <c r="B803" t="s">
        <v>816</v>
      </c>
      <c r="C803">
        <v>25</v>
      </c>
      <c r="D803" t="s">
        <v>15</v>
      </c>
      <c r="E803" t="s">
        <v>16</v>
      </c>
      <c r="F803">
        <v>57340</v>
      </c>
      <c r="G803" s="2">
        <v>44084</v>
      </c>
      <c r="H803">
        <v>27038</v>
      </c>
      <c r="I803" t="s">
        <v>20</v>
      </c>
      <c r="J803">
        <v>25</v>
      </c>
      <c r="K803" t="str">
        <f t="shared" si="156"/>
        <v>Above 50,000</v>
      </c>
      <c r="L803" s="4" t="str" cm="1">
        <f t="array" ref="L803">_xlfn.IFS(J803&gt;=50,"Excellent",AND(J803&gt;=40,J803&lt;=49),"good",AND(J803&gt;=30,J803&lt;=39),"Average",J803&lt;30,"Poor")</f>
        <v>Poor</v>
      </c>
      <c r="M803" s="4" t="str">
        <f t="shared" si="157"/>
        <v>False</v>
      </c>
      <c r="N803" s="4" t="str">
        <f t="shared" si="158"/>
        <v>False</v>
      </c>
      <c r="O803" s="4" t="str">
        <f t="shared" si="159"/>
        <v>Not From Marketing Department</v>
      </c>
      <c r="P803" s="4">
        <f>SUMIF(E803:$E$1001,"Sales",$F:$F)</f>
        <v>1892518</v>
      </c>
      <c r="Q803" s="4">
        <f t="shared" si="160"/>
        <v>7532860</v>
      </c>
      <c r="R803" s="4">
        <f t="shared" si="161"/>
        <v>180</v>
      </c>
      <c r="S803" s="4">
        <f t="shared" si="162"/>
        <v>97</v>
      </c>
      <c r="T803" s="4">
        <f t="shared" si="163"/>
        <v>55350.020304568527</v>
      </c>
      <c r="U803" s="4">
        <f t="shared" si="164"/>
        <v>25843.824817518249</v>
      </c>
      <c r="V803" s="4">
        <f t="shared" si="165"/>
        <v>79673</v>
      </c>
      <c r="W803" s="4">
        <f t="shared" si="166"/>
        <v>20</v>
      </c>
      <c r="X803" s="4">
        <f t="shared" si="167"/>
        <v>57340</v>
      </c>
      <c r="Y803" t="e" cm="1" vm="2">
        <f t="array" aca="1" ref="Y803" ca="1">HLOOKUP(E803+E803:E1802,F803,0)</f>
        <v>#VALUE!</v>
      </c>
      <c r="Z803" s="4">
        <f t="shared" si="168"/>
        <v>57340</v>
      </c>
    </row>
    <row r="804" spans="1:26" x14ac:dyDescent="0.3">
      <c r="A804" s="4">
        <v>1</v>
      </c>
      <c r="B804" t="s">
        <v>817</v>
      </c>
      <c r="C804">
        <v>44</v>
      </c>
      <c r="D804" t="s">
        <v>11</v>
      </c>
      <c r="E804" t="s">
        <v>16</v>
      </c>
      <c r="F804">
        <v>67951</v>
      </c>
      <c r="G804" s="2">
        <v>44085</v>
      </c>
      <c r="H804">
        <v>18511</v>
      </c>
      <c r="I804" t="s">
        <v>28</v>
      </c>
      <c r="J804">
        <v>31</v>
      </c>
      <c r="K804" t="str">
        <f t="shared" si="156"/>
        <v>Above 50,000</v>
      </c>
      <c r="L804" s="4" t="str" cm="1">
        <f t="array" ref="L804">_xlfn.IFS(J804&gt;=50,"Excellent",AND(J804&gt;=40,J804&lt;=49),"good",AND(J804&gt;=30,J804&lt;=39),"Average",J804&lt;30,"Poor")</f>
        <v>Average</v>
      </c>
      <c r="M804" s="4" t="str">
        <f t="shared" si="157"/>
        <v>False</v>
      </c>
      <c r="N804" s="4" t="str">
        <f t="shared" si="158"/>
        <v>True</v>
      </c>
      <c r="O804" s="4" t="str">
        <f t="shared" si="159"/>
        <v>Not From Marketing Department</v>
      </c>
      <c r="P804" s="4">
        <f>SUMIF(E804:$E$1001,"Sales",$F:$F)</f>
        <v>1889608</v>
      </c>
      <c r="Q804" s="4">
        <f t="shared" si="160"/>
        <v>7532860</v>
      </c>
      <c r="R804" s="4">
        <f t="shared" si="161"/>
        <v>180</v>
      </c>
      <c r="S804" s="4">
        <f t="shared" si="162"/>
        <v>97</v>
      </c>
      <c r="T804" s="4">
        <f t="shared" si="163"/>
        <v>55350.020304568527</v>
      </c>
      <c r="U804" s="4">
        <f t="shared" si="164"/>
        <v>25843.824817518249</v>
      </c>
      <c r="V804" s="4">
        <f t="shared" si="165"/>
        <v>79673</v>
      </c>
      <c r="W804" s="4">
        <f t="shared" si="166"/>
        <v>20</v>
      </c>
      <c r="X804" s="4">
        <f t="shared" si="167"/>
        <v>67951</v>
      </c>
      <c r="Y804" t="e" cm="1" vm="2">
        <f t="array" aca="1" ref="Y804" ca="1">HLOOKUP(E804+E804:E1803,F804,0)</f>
        <v>#VALUE!</v>
      </c>
      <c r="Z804" s="4">
        <f t="shared" si="168"/>
        <v>67951</v>
      </c>
    </row>
    <row r="805" spans="1:26" x14ac:dyDescent="0.3">
      <c r="A805" s="4">
        <v>1</v>
      </c>
      <c r="B805" t="s">
        <v>818</v>
      </c>
      <c r="C805">
        <v>58</v>
      </c>
      <c r="D805" t="s">
        <v>11</v>
      </c>
      <c r="E805" t="s">
        <v>16</v>
      </c>
      <c r="F805">
        <v>74994</v>
      </c>
      <c r="G805" s="2">
        <v>44086</v>
      </c>
      <c r="H805">
        <v>30882</v>
      </c>
      <c r="I805" t="s">
        <v>20</v>
      </c>
      <c r="J805">
        <v>44</v>
      </c>
      <c r="K805" t="str">
        <f t="shared" si="156"/>
        <v>Above 50,000</v>
      </c>
      <c r="L805" s="4" t="str" cm="1">
        <f t="array" ref="L805">_xlfn.IFS(J805&gt;=50,"Excellent",AND(J805&gt;=40,J805&lt;=49),"good",AND(J805&gt;=30,J805&lt;=39),"Average",J805&lt;30,"Poor")</f>
        <v>good</v>
      </c>
      <c r="M805" s="4" t="str">
        <f t="shared" si="157"/>
        <v>False</v>
      </c>
      <c r="N805" s="4" t="str">
        <f t="shared" si="158"/>
        <v>True</v>
      </c>
      <c r="O805" s="4" t="str">
        <f t="shared" si="159"/>
        <v>Not From Marketing Department</v>
      </c>
      <c r="P805" s="4">
        <f>SUMIF(E805:$E$1001,"Sales",$F:$F)</f>
        <v>1795577</v>
      </c>
      <c r="Q805" s="4">
        <f t="shared" si="160"/>
        <v>7532860</v>
      </c>
      <c r="R805" s="4">
        <f t="shared" si="161"/>
        <v>180</v>
      </c>
      <c r="S805" s="4">
        <f t="shared" si="162"/>
        <v>97</v>
      </c>
      <c r="T805" s="4">
        <f t="shared" si="163"/>
        <v>55350.020304568527</v>
      </c>
      <c r="U805" s="4">
        <f t="shared" si="164"/>
        <v>25843.824817518249</v>
      </c>
      <c r="V805" s="4">
        <f t="shared" si="165"/>
        <v>79673</v>
      </c>
      <c r="W805" s="4">
        <f t="shared" si="166"/>
        <v>20</v>
      </c>
      <c r="X805" s="4">
        <f t="shared" si="167"/>
        <v>74994</v>
      </c>
      <c r="Y805" t="e" cm="1" vm="2">
        <f t="array" aca="1" ref="Y805" ca="1">HLOOKUP(E805+E805:E1804,F805,0)</f>
        <v>#VALUE!</v>
      </c>
      <c r="Z805" s="4">
        <f t="shared" si="168"/>
        <v>74994</v>
      </c>
    </row>
    <row r="806" spans="1:26" x14ac:dyDescent="0.3">
      <c r="A806" s="4">
        <v>1</v>
      </c>
      <c r="B806" t="s">
        <v>819</v>
      </c>
      <c r="C806">
        <v>50</v>
      </c>
      <c r="D806" t="s">
        <v>11</v>
      </c>
      <c r="E806" t="s">
        <v>12</v>
      </c>
      <c r="F806">
        <v>65147</v>
      </c>
      <c r="G806" s="2">
        <v>44087</v>
      </c>
      <c r="H806">
        <v>31553</v>
      </c>
      <c r="I806" t="s">
        <v>13</v>
      </c>
      <c r="J806">
        <v>35</v>
      </c>
      <c r="K806" t="str">
        <f t="shared" si="156"/>
        <v>Above 50,000</v>
      </c>
      <c r="L806" s="4" t="str" cm="1">
        <f t="array" ref="L806">_xlfn.IFS(J806&gt;=50,"Excellent",AND(J806&gt;=40,J806&lt;=49),"good",AND(J806&gt;=30,J806&lt;=39),"Average",J806&lt;30,"Poor")</f>
        <v>Average</v>
      </c>
      <c r="M806" s="4" t="str">
        <f t="shared" si="157"/>
        <v>True</v>
      </c>
      <c r="N806" s="4" t="str">
        <f t="shared" si="158"/>
        <v>True</v>
      </c>
      <c r="O806" s="4" t="str">
        <f t="shared" si="159"/>
        <v xml:space="preserve"> from Marketing Department</v>
      </c>
      <c r="P806" s="4">
        <f>SUMIF(E806:$E$1001,"Sales",$F:$F)</f>
        <v>1691004</v>
      </c>
      <c r="Q806" s="4">
        <f t="shared" si="160"/>
        <v>7532860</v>
      </c>
      <c r="R806" s="4">
        <f t="shared" si="161"/>
        <v>180</v>
      </c>
      <c r="S806" s="4">
        <f t="shared" si="162"/>
        <v>97</v>
      </c>
      <c r="T806" s="4">
        <f t="shared" si="163"/>
        <v>55350.020304568527</v>
      </c>
      <c r="U806" s="4">
        <f t="shared" si="164"/>
        <v>25843.824817518249</v>
      </c>
      <c r="V806" s="4">
        <f t="shared" si="165"/>
        <v>79673</v>
      </c>
      <c r="W806" s="4">
        <f t="shared" si="166"/>
        <v>20</v>
      </c>
      <c r="X806" s="4">
        <f t="shared" si="167"/>
        <v>65147</v>
      </c>
      <c r="Y806" t="e" cm="1" vm="2">
        <f t="array" aca="1" ref="Y806" ca="1">HLOOKUP(E806+E806:E1805,F806,0)</f>
        <v>#VALUE!</v>
      </c>
      <c r="Z806" s="4">
        <f t="shared" si="168"/>
        <v>65147</v>
      </c>
    </row>
    <row r="807" spans="1:26" x14ac:dyDescent="0.3">
      <c r="A807" s="4">
        <v>1</v>
      </c>
      <c r="B807" t="s">
        <v>820</v>
      </c>
      <c r="C807">
        <v>29</v>
      </c>
      <c r="D807" t="s">
        <v>15</v>
      </c>
      <c r="E807" t="s">
        <v>7</v>
      </c>
      <c r="F807">
        <v>37846</v>
      </c>
      <c r="G807" s="2">
        <v>44088</v>
      </c>
      <c r="H807">
        <v>15130</v>
      </c>
      <c r="I807" t="s">
        <v>13</v>
      </c>
      <c r="J807">
        <v>54</v>
      </c>
      <c r="K807" t="str">
        <f t="shared" si="156"/>
        <v>Below 50,000</v>
      </c>
      <c r="L807" s="4" t="str" cm="1">
        <f t="array" ref="L807">_xlfn.IFS(J807&gt;=50,"Excellent",AND(J807&gt;=40,J807&lt;=49),"good",AND(J807&gt;=30,J807&lt;=39),"Average",J807&lt;30,"Poor")</f>
        <v>Excellent</v>
      </c>
      <c r="M807" s="4" t="str">
        <f t="shared" si="157"/>
        <v>True</v>
      </c>
      <c r="N807" s="4" t="str">
        <f t="shared" si="158"/>
        <v>False</v>
      </c>
      <c r="O807" s="4" t="str">
        <f t="shared" si="159"/>
        <v>Not From Marketing Department</v>
      </c>
      <c r="P807" s="4">
        <f>SUMIF(E807:$E$1001,"Sales",$F:$F)</f>
        <v>1575857</v>
      </c>
      <c r="Q807" s="4">
        <f t="shared" si="160"/>
        <v>7532860</v>
      </c>
      <c r="R807" s="4">
        <f t="shared" si="161"/>
        <v>180</v>
      </c>
      <c r="S807" s="4">
        <f t="shared" si="162"/>
        <v>97</v>
      </c>
      <c r="T807" s="4">
        <f t="shared" si="163"/>
        <v>55350.020304568527</v>
      </c>
      <c r="U807" s="4">
        <f t="shared" si="164"/>
        <v>25843.824817518249</v>
      </c>
      <c r="V807" s="4">
        <f t="shared" si="165"/>
        <v>79673</v>
      </c>
      <c r="W807" s="4">
        <f t="shared" si="166"/>
        <v>20</v>
      </c>
      <c r="X807" s="4">
        <f t="shared" si="167"/>
        <v>37846</v>
      </c>
      <c r="Y807" t="e" cm="1" vm="2">
        <f t="array" aca="1" ref="Y807" ca="1">HLOOKUP(E807+E807:E1806,F807,0)</f>
        <v>#VALUE!</v>
      </c>
      <c r="Z807" s="4">
        <f t="shared" si="168"/>
        <v>37846</v>
      </c>
    </row>
    <row r="808" spans="1:26" x14ac:dyDescent="0.3">
      <c r="A808" s="4">
        <v>1</v>
      </c>
      <c r="B808" t="s">
        <v>821</v>
      </c>
      <c r="C808">
        <v>53</v>
      </c>
      <c r="D808" t="s">
        <v>11</v>
      </c>
      <c r="E808" t="s">
        <v>27</v>
      </c>
      <c r="F808">
        <v>40230</v>
      </c>
      <c r="G808" s="2">
        <v>44089</v>
      </c>
      <c r="H808">
        <v>13523</v>
      </c>
      <c r="I808" t="s">
        <v>18</v>
      </c>
      <c r="J808">
        <v>55</v>
      </c>
      <c r="K808" t="str">
        <f t="shared" si="156"/>
        <v>Below 50,000</v>
      </c>
      <c r="L808" s="4" t="str" cm="1">
        <f t="array" ref="L808">_xlfn.IFS(J808&gt;=50,"Excellent",AND(J808&gt;=40,J808&lt;=49),"good",AND(J808&gt;=30,J808&lt;=39),"Average",J808&lt;30,"Poor")</f>
        <v>Excellent</v>
      </c>
      <c r="M808" s="4" t="str">
        <f t="shared" si="157"/>
        <v>False</v>
      </c>
      <c r="N808" s="4" t="str">
        <f t="shared" si="158"/>
        <v>True</v>
      </c>
      <c r="O808" s="4" t="str">
        <f t="shared" si="159"/>
        <v>Not From Marketing Department</v>
      </c>
      <c r="P808" s="4">
        <f>SUMIF(E808:$E$1001,"Sales",$F:$F)</f>
        <v>1729639</v>
      </c>
      <c r="Q808" s="4">
        <f t="shared" si="160"/>
        <v>7532860</v>
      </c>
      <c r="R808" s="4">
        <f t="shared" si="161"/>
        <v>180</v>
      </c>
      <c r="S808" s="4">
        <f t="shared" si="162"/>
        <v>97</v>
      </c>
      <c r="T808" s="4">
        <f t="shared" si="163"/>
        <v>55350.020304568527</v>
      </c>
      <c r="U808" s="4">
        <f t="shared" si="164"/>
        <v>25843.824817518249</v>
      </c>
      <c r="V808" s="4">
        <f t="shared" si="165"/>
        <v>79673</v>
      </c>
      <c r="W808" s="4">
        <f t="shared" si="166"/>
        <v>20</v>
      </c>
      <c r="X808" s="4">
        <f t="shared" si="167"/>
        <v>40230</v>
      </c>
      <c r="Y808" t="e" cm="1" vm="2">
        <f t="array" aca="1" ref="Y808" ca="1">HLOOKUP(E808+E808:E1807,F808,0)</f>
        <v>#VALUE!</v>
      </c>
      <c r="Z808" s="4">
        <f t="shared" si="168"/>
        <v>40230</v>
      </c>
    </row>
    <row r="809" spans="1:26" x14ac:dyDescent="0.3">
      <c r="A809" s="4">
        <v>1</v>
      </c>
      <c r="B809" t="s">
        <v>822</v>
      </c>
      <c r="C809">
        <v>49</v>
      </c>
      <c r="D809" t="s">
        <v>15</v>
      </c>
      <c r="E809" t="s">
        <v>27</v>
      </c>
      <c r="F809">
        <v>75856</v>
      </c>
      <c r="G809" s="2">
        <v>44090</v>
      </c>
      <c r="H809">
        <v>29685</v>
      </c>
      <c r="I809" t="s">
        <v>20</v>
      </c>
      <c r="J809">
        <v>28</v>
      </c>
      <c r="K809" t="str">
        <f t="shared" si="156"/>
        <v>Above 50,000</v>
      </c>
      <c r="L809" s="4" t="str" cm="1">
        <f t="array" ref="L809">_xlfn.IFS(J809&gt;=50,"Excellent",AND(J809&gt;=40,J809&lt;=49),"good",AND(J809&gt;=30,J809&lt;=39),"Average",J809&lt;30,"Poor")</f>
        <v>Poor</v>
      </c>
      <c r="M809" s="4" t="str">
        <f t="shared" si="157"/>
        <v>False</v>
      </c>
      <c r="N809" s="4" t="str">
        <f t="shared" si="158"/>
        <v>True</v>
      </c>
      <c r="O809" s="4" t="str">
        <f t="shared" si="159"/>
        <v>Not From Marketing Department</v>
      </c>
      <c r="P809" s="4">
        <f>SUMIF(E809:$E$1001,"Sales",$F:$F)</f>
        <v>1812383</v>
      </c>
      <c r="Q809" s="4">
        <f t="shared" si="160"/>
        <v>7532860</v>
      </c>
      <c r="R809" s="4">
        <f t="shared" si="161"/>
        <v>180</v>
      </c>
      <c r="S809" s="4">
        <f t="shared" si="162"/>
        <v>97</v>
      </c>
      <c r="T809" s="4">
        <f t="shared" si="163"/>
        <v>55350.020304568527</v>
      </c>
      <c r="U809" s="4">
        <f t="shared" si="164"/>
        <v>25843.824817518249</v>
      </c>
      <c r="V809" s="4">
        <f t="shared" si="165"/>
        <v>79673</v>
      </c>
      <c r="W809" s="4">
        <f t="shared" si="166"/>
        <v>20</v>
      </c>
      <c r="X809" s="4">
        <f t="shared" si="167"/>
        <v>75856</v>
      </c>
      <c r="Y809" t="e" cm="1" vm="2">
        <f t="array" aca="1" ref="Y809" ca="1">HLOOKUP(E809+E809:E1808,F809,0)</f>
        <v>#VALUE!</v>
      </c>
      <c r="Z809" s="4">
        <f t="shared" si="168"/>
        <v>75856</v>
      </c>
    </row>
    <row r="810" spans="1:26" x14ac:dyDescent="0.3">
      <c r="A810" s="4">
        <v>1</v>
      </c>
      <c r="B810" t="s">
        <v>823</v>
      </c>
      <c r="C810">
        <v>49</v>
      </c>
      <c r="D810" t="s">
        <v>11</v>
      </c>
      <c r="E810" t="s">
        <v>16</v>
      </c>
      <c r="F810">
        <v>70823</v>
      </c>
      <c r="G810" s="2">
        <v>44091</v>
      </c>
      <c r="H810">
        <v>32034</v>
      </c>
      <c r="I810" t="s">
        <v>20</v>
      </c>
      <c r="J810">
        <v>47</v>
      </c>
      <c r="K810" t="str">
        <f t="shared" si="156"/>
        <v>Above 50,000</v>
      </c>
      <c r="L810" s="4" t="str" cm="1">
        <f t="array" ref="L810">_xlfn.IFS(J810&gt;=50,"Excellent",AND(J810&gt;=40,J810&lt;=49),"good",AND(J810&gt;=30,J810&lt;=39),"Average",J810&lt;30,"Poor")</f>
        <v>good</v>
      </c>
      <c r="M810" s="4" t="str">
        <f t="shared" si="157"/>
        <v>False</v>
      </c>
      <c r="N810" s="4" t="str">
        <f t="shared" si="158"/>
        <v>True</v>
      </c>
      <c r="O810" s="4" t="str">
        <f t="shared" si="159"/>
        <v>Not From Marketing Department</v>
      </c>
      <c r="P810" s="4">
        <f>SUMIF(E810:$E$1001,"Sales",$F:$F)</f>
        <v>1802439</v>
      </c>
      <c r="Q810" s="4">
        <f t="shared" si="160"/>
        <v>7532860</v>
      </c>
      <c r="R810" s="4">
        <f t="shared" si="161"/>
        <v>180</v>
      </c>
      <c r="S810" s="4">
        <f t="shared" si="162"/>
        <v>97</v>
      </c>
      <c r="T810" s="4">
        <f t="shared" si="163"/>
        <v>55350.020304568527</v>
      </c>
      <c r="U810" s="4">
        <f t="shared" si="164"/>
        <v>25843.824817518249</v>
      </c>
      <c r="V810" s="4">
        <f t="shared" si="165"/>
        <v>79673</v>
      </c>
      <c r="W810" s="4">
        <f t="shared" si="166"/>
        <v>20</v>
      </c>
      <c r="X810" s="4">
        <f t="shared" si="167"/>
        <v>70823</v>
      </c>
      <c r="Y810" t="e" cm="1" vm="2">
        <f t="array" aca="1" ref="Y810" ca="1">HLOOKUP(E810+E810:E1809,F810,0)</f>
        <v>#VALUE!</v>
      </c>
      <c r="Z810" s="4">
        <f t="shared" si="168"/>
        <v>70823</v>
      </c>
    </row>
    <row r="811" spans="1:26" x14ac:dyDescent="0.3">
      <c r="A811" s="4">
        <v>1</v>
      </c>
      <c r="B811" t="s">
        <v>824</v>
      </c>
      <c r="C811">
        <v>49</v>
      </c>
      <c r="D811" t="s">
        <v>11</v>
      </c>
      <c r="E811" t="s">
        <v>16</v>
      </c>
      <c r="F811">
        <v>48373</v>
      </c>
      <c r="G811" s="2">
        <v>44092</v>
      </c>
      <c r="H811">
        <v>10389</v>
      </c>
      <c r="I811" t="s">
        <v>20</v>
      </c>
      <c r="J811">
        <v>23</v>
      </c>
      <c r="K811" t="str">
        <f t="shared" si="156"/>
        <v>Below 50,000</v>
      </c>
      <c r="L811" s="4" t="str" cm="1">
        <f t="array" ref="L811">_xlfn.IFS(J811&gt;=50,"Excellent",AND(J811&gt;=40,J811&lt;=49),"good",AND(J811&gt;=30,J811&lt;=39),"Average",J811&lt;30,"Poor")</f>
        <v>Poor</v>
      </c>
      <c r="M811" s="4" t="str">
        <f t="shared" si="157"/>
        <v>False</v>
      </c>
      <c r="N811" s="4" t="str">
        <f t="shared" si="158"/>
        <v>False</v>
      </c>
      <c r="O811" s="4" t="str">
        <f t="shared" si="159"/>
        <v>Not From Marketing Department</v>
      </c>
      <c r="P811" s="4">
        <f>SUMIF(E811:$E$1001,"Sales",$F:$F)</f>
        <v>1705101</v>
      </c>
      <c r="Q811" s="4">
        <f t="shared" si="160"/>
        <v>7532860</v>
      </c>
      <c r="R811" s="4">
        <f t="shared" si="161"/>
        <v>180</v>
      </c>
      <c r="S811" s="4">
        <f t="shared" si="162"/>
        <v>97</v>
      </c>
      <c r="T811" s="4">
        <f t="shared" si="163"/>
        <v>55350.020304568527</v>
      </c>
      <c r="U811" s="4">
        <f t="shared" si="164"/>
        <v>25843.824817518249</v>
      </c>
      <c r="V811" s="4">
        <f t="shared" si="165"/>
        <v>79673</v>
      </c>
      <c r="W811" s="4">
        <f t="shared" si="166"/>
        <v>20</v>
      </c>
      <c r="X811" s="4">
        <f t="shared" si="167"/>
        <v>48373</v>
      </c>
      <c r="Y811" t="e" cm="1" vm="2">
        <f t="array" aca="1" ref="Y811" ca="1">HLOOKUP(E811+E811:E1810,F811,0)</f>
        <v>#VALUE!</v>
      </c>
      <c r="Z811" s="4">
        <f t="shared" si="168"/>
        <v>48373</v>
      </c>
    </row>
    <row r="812" spans="1:26" x14ac:dyDescent="0.3">
      <c r="A812" s="4">
        <v>1</v>
      </c>
      <c r="B812" t="s">
        <v>825</v>
      </c>
      <c r="C812">
        <v>60</v>
      </c>
      <c r="D812" t="s">
        <v>15</v>
      </c>
      <c r="E812" t="s">
        <v>7</v>
      </c>
      <c r="F812">
        <v>47030</v>
      </c>
      <c r="G812" s="2">
        <v>44093</v>
      </c>
      <c r="H812">
        <v>27453</v>
      </c>
      <c r="I812" t="s">
        <v>18</v>
      </c>
      <c r="J812">
        <v>49</v>
      </c>
      <c r="K812" t="str">
        <f t="shared" si="156"/>
        <v>Below 50,000</v>
      </c>
      <c r="L812" s="4" t="str" cm="1">
        <f t="array" ref="L812">_xlfn.IFS(J812&gt;=50,"Excellent",AND(J812&gt;=40,J812&lt;=49),"good",AND(J812&gt;=30,J812&lt;=39),"Average",J812&lt;30,"Poor")</f>
        <v>good</v>
      </c>
      <c r="M812" s="4" t="str">
        <f t="shared" si="157"/>
        <v>False</v>
      </c>
      <c r="N812" s="4" t="str">
        <f t="shared" si="158"/>
        <v>False</v>
      </c>
      <c r="O812" s="4" t="str">
        <f t="shared" si="159"/>
        <v>Not From Marketing Department</v>
      </c>
      <c r="P812" s="4">
        <f>SUMIF(E812:$E$1001,"Sales",$F:$F)</f>
        <v>1669715</v>
      </c>
      <c r="Q812" s="4">
        <f t="shared" si="160"/>
        <v>7532860</v>
      </c>
      <c r="R812" s="4">
        <f t="shared" si="161"/>
        <v>180</v>
      </c>
      <c r="S812" s="4">
        <f t="shared" si="162"/>
        <v>97</v>
      </c>
      <c r="T812" s="4">
        <f t="shared" si="163"/>
        <v>55350.020304568527</v>
      </c>
      <c r="U812" s="4">
        <f t="shared" si="164"/>
        <v>25843.824817518249</v>
      </c>
      <c r="V812" s="4">
        <f t="shared" si="165"/>
        <v>79673</v>
      </c>
      <c r="W812" s="4">
        <f t="shared" si="166"/>
        <v>20</v>
      </c>
      <c r="X812" s="4">
        <f t="shared" si="167"/>
        <v>47030</v>
      </c>
      <c r="Y812" t="e" cm="1" vm="2">
        <f t="array" aca="1" ref="Y812" ca="1">HLOOKUP(E812+E812:E1811,F812,0)</f>
        <v>#VALUE!</v>
      </c>
      <c r="Z812" s="4">
        <f t="shared" si="168"/>
        <v>47030</v>
      </c>
    </row>
    <row r="813" spans="1:26" x14ac:dyDescent="0.3">
      <c r="A813" s="4">
        <v>1</v>
      </c>
      <c r="B813" t="s">
        <v>826</v>
      </c>
      <c r="C813">
        <v>22</v>
      </c>
      <c r="D813" t="s">
        <v>15</v>
      </c>
      <c r="E813" t="s">
        <v>16</v>
      </c>
      <c r="F813">
        <v>63643</v>
      </c>
      <c r="G813" s="2">
        <v>44094</v>
      </c>
      <c r="H813">
        <v>17232</v>
      </c>
      <c r="I813" t="s">
        <v>28</v>
      </c>
      <c r="J813">
        <v>28</v>
      </c>
      <c r="K813" t="str">
        <f t="shared" si="156"/>
        <v>Above 50,000</v>
      </c>
      <c r="L813" s="4" t="str" cm="1">
        <f t="array" ref="L813">_xlfn.IFS(J813&gt;=50,"Excellent",AND(J813&gt;=40,J813&lt;=49),"good",AND(J813&gt;=30,J813&lt;=39),"Average",J813&lt;30,"Poor")</f>
        <v>Poor</v>
      </c>
      <c r="M813" s="4" t="str">
        <f t="shared" si="157"/>
        <v>False</v>
      </c>
      <c r="N813" s="4" t="str">
        <f t="shared" si="158"/>
        <v>True</v>
      </c>
      <c r="O813" s="4" t="str">
        <f t="shared" si="159"/>
        <v>Not From Marketing Department</v>
      </c>
      <c r="P813" s="4">
        <f>SUMIF(E813:$E$1001,"Sales",$F:$F)</f>
        <v>1741770</v>
      </c>
      <c r="Q813" s="4">
        <f t="shared" si="160"/>
        <v>7532860</v>
      </c>
      <c r="R813" s="4">
        <f t="shared" si="161"/>
        <v>180</v>
      </c>
      <c r="S813" s="4">
        <f t="shared" si="162"/>
        <v>97</v>
      </c>
      <c r="T813" s="4">
        <f t="shared" si="163"/>
        <v>55350.020304568527</v>
      </c>
      <c r="U813" s="4">
        <f t="shared" si="164"/>
        <v>25843.824817518249</v>
      </c>
      <c r="V813" s="4">
        <f t="shared" si="165"/>
        <v>79673</v>
      </c>
      <c r="W813" s="4">
        <f t="shared" si="166"/>
        <v>20</v>
      </c>
      <c r="X813" s="4">
        <f t="shared" si="167"/>
        <v>63643</v>
      </c>
      <c r="Y813" t="e" cm="1" vm="2">
        <f t="array" aca="1" ref="Y813" ca="1">HLOOKUP(E813+E813:E1812,F813,0)</f>
        <v>#VALUE!</v>
      </c>
      <c r="Z813" s="4">
        <f t="shared" si="168"/>
        <v>63643</v>
      </c>
    </row>
    <row r="814" spans="1:26" x14ac:dyDescent="0.3">
      <c r="A814" s="4">
        <v>1</v>
      </c>
      <c r="B814" t="s">
        <v>827</v>
      </c>
      <c r="C814">
        <v>28</v>
      </c>
      <c r="D814" t="s">
        <v>11</v>
      </c>
      <c r="E814" t="s">
        <v>12</v>
      </c>
      <c r="F814">
        <v>75973</v>
      </c>
      <c r="G814" s="2">
        <v>44095</v>
      </c>
      <c r="H814">
        <v>10904</v>
      </c>
      <c r="I814" t="s">
        <v>18</v>
      </c>
      <c r="J814">
        <v>49</v>
      </c>
      <c r="K814" t="str">
        <f t="shared" si="156"/>
        <v>Above 50,000</v>
      </c>
      <c r="L814" s="4" t="str" cm="1">
        <f t="array" ref="L814">_xlfn.IFS(J814&gt;=50,"Excellent",AND(J814&gt;=40,J814&lt;=49),"good",AND(J814&gt;=30,J814&lt;=39),"Average",J814&lt;30,"Poor")</f>
        <v>good</v>
      </c>
      <c r="M814" s="4" t="str">
        <f t="shared" si="157"/>
        <v>False</v>
      </c>
      <c r="N814" s="4" t="str">
        <f t="shared" si="158"/>
        <v>True</v>
      </c>
      <c r="O814" s="4" t="str">
        <f t="shared" si="159"/>
        <v xml:space="preserve"> from Marketing Department</v>
      </c>
      <c r="P814" s="4">
        <f>SUMIF(E814:$E$1001,"Sales",$F:$F)</f>
        <v>1712455</v>
      </c>
      <c r="Q814" s="4">
        <f t="shared" si="160"/>
        <v>7532860</v>
      </c>
      <c r="R814" s="4">
        <f t="shared" si="161"/>
        <v>180</v>
      </c>
      <c r="S814" s="4">
        <f t="shared" si="162"/>
        <v>97</v>
      </c>
      <c r="T814" s="4">
        <f t="shared" si="163"/>
        <v>55350.020304568527</v>
      </c>
      <c r="U814" s="4">
        <f t="shared" si="164"/>
        <v>25843.824817518249</v>
      </c>
      <c r="V814" s="4">
        <f t="shared" si="165"/>
        <v>79673</v>
      </c>
      <c r="W814" s="4">
        <f t="shared" si="166"/>
        <v>20</v>
      </c>
      <c r="X814" s="4">
        <f t="shared" si="167"/>
        <v>75973</v>
      </c>
      <c r="Y814" t="e" cm="1" vm="2">
        <f t="array" aca="1" ref="Y814" ca="1">HLOOKUP(E814+E814:E1813,F814,0)</f>
        <v>#VALUE!</v>
      </c>
      <c r="Z814" s="4">
        <f t="shared" si="168"/>
        <v>75973</v>
      </c>
    </row>
    <row r="815" spans="1:26" x14ac:dyDescent="0.3">
      <c r="A815" s="4">
        <v>1</v>
      </c>
      <c r="B815" t="s">
        <v>828</v>
      </c>
      <c r="C815">
        <v>30</v>
      </c>
      <c r="D815" t="s">
        <v>11</v>
      </c>
      <c r="E815" t="s">
        <v>16</v>
      </c>
      <c r="F815">
        <v>64379</v>
      </c>
      <c r="G815" s="2">
        <v>44096</v>
      </c>
      <c r="H815">
        <v>27106</v>
      </c>
      <c r="I815" t="s">
        <v>20</v>
      </c>
      <c r="J815">
        <v>28</v>
      </c>
      <c r="K815" t="str">
        <f t="shared" si="156"/>
        <v>Above 50,000</v>
      </c>
      <c r="L815" s="4" t="str" cm="1">
        <f t="array" ref="L815">_xlfn.IFS(J815&gt;=50,"Excellent",AND(J815&gt;=40,J815&lt;=49),"good",AND(J815&gt;=30,J815&lt;=39),"Average",J815&lt;30,"Poor")</f>
        <v>Poor</v>
      </c>
      <c r="M815" s="4" t="str">
        <f t="shared" si="157"/>
        <v>False</v>
      </c>
      <c r="N815" s="4" t="str">
        <f t="shared" si="158"/>
        <v>True</v>
      </c>
      <c r="O815" s="4" t="str">
        <f t="shared" si="159"/>
        <v>Not From Marketing Department</v>
      </c>
      <c r="P815" s="4">
        <f>SUMIF(E815:$E$1001,"Sales",$F:$F)</f>
        <v>1659666</v>
      </c>
      <c r="Q815" s="4">
        <f t="shared" si="160"/>
        <v>7532860</v>
      </c>
      <c r="R815" s="4">
        <f t="shared" si="161"/>
        <v>180</v>
      </c>
      <c r="S815" s="4">
        <f t="shared" si="162"/>
        <v>97</v>
      </c>
      <c r="T815" s="4">
        <f t="shared" si="163"/>
        <v>55350.020304568527</v>
      </c>
      <c r="U815" s="4">
        <f t="shared" si="164"/>
        <v>25843.824817518249</v>
      </c>
      <c r="V815" s="4">
        <f t="shared" si="165"/>
        <v>79673</v>
      </c>
      <c r="W815" s="4">
        <f t="shared" si="166"/>
        <v>20</v>
      </c>
      <c r="X815" s="4">
        <f t="shared" si="167"/>
        <v>64379</v>
      </c>
      <c r="Y815" t="e" cm="1" vm="2">
        <f t="array" aca="1" ref="Y815" ca="1">HLOOKUP(E815+E815:E1814,F815,0)</f>
        <v>#VALUE!</v>
      </c>
      <c r="Z815" s="4">
        <f t="shared" si="168"/>
        <v>64379</v>
      </c>
    </row>
    <row r="816" spans="1:26" x14ac:dyDescent="0.3">
      <c r="A816" s="4">
        <v>1</v>
      </c>
      <c r="B816" t="s">
        <v>829</v>
      </c>
      <c r="C816">
        <v>47</v>
      </c>
      <c r="D816" t="s">
        <v>15</v>
      </c>
      <c r="E816" t="s">
        <v>22</v>
      </c>
      <c r="F816">
        <v>48831</v>
      </c>
      <c r="G816" s="2">
        <v>44097</v>
      </c>
      <c r="H816">
        <v>27379</v>
      </c>
      <c r="I816" t="s">
        <v>18</v>
      </c>
      <c r="J816">
        <v>41</v>
      </c>
      <c r="K816" t="str">
        <f t="shared" si="156"/>
        <v>Below 50,000</v>
      </c>
      <c r="L816" s="4" t="str" cm="1">
        <f t="array" ref="L816">_xlfn.IFS(J816&gt;=50,"Excellent",AND(J816&gt;=40,J816&lt;=49),"good",AND(J816&gt;=30,J816&lt;=39),"Average",J816&lt;30,"Poor")</f>
        <v>good</v>
      </c>
      <c r="M816" s="4" t="str">
        <f t="shared" si="157"/>
        <v>False</v>
      </c>
      <c r="N816" s="4" t="str">
        <f t="shared" si="158"/>
        <v>False</v>
      </c>
      <c r="O816" s="4" t="str">
        <f t="shared" si="159"/>
        <v>Not From Marketing Department</v>
      </c>
      <c r="P816" s="4">
        <f>SUMIF(E816:$E$1001,"Sales",$F:$F)</f>
        <v>1666086</v>
      </c>
      <c r="Q816" s="4">
        <f t="shared" si="160"/>
        <v>7532860</v>
      </c>
      <c r="R816" s="4">
        <f t="shared" si="161"/>
        <v>180</v>
      </c>
      <c r="S816" s="4">
        <f t="shared" si="162"/>
        <v>97</v>
      </c>
      <c r="T816" s="4">
        <f t="shared" si="163"/>
        <v>55350.020304568527</v>
      </c>
      <c r="U816" s="4">
        <f t="shared" si="164"/>
        <v>25843.824817518249</v>
      </c>
      <c r="V816" s="4">
        <f t="shared" si="165"/>
        <v>79673</v>
      </c>
      <c r="W816" s="4">
        <f t="shared" si="166"/>
        <v>20</v>
      </c>
      <c r="X816" s="4">
        <f t="shared" si="167"/>
        <v>48831</v>
      </c>
      <c r="Y816" t="e" cm="1" vm="2">
        <f t="array" aca="1" ref="Y816" ca="1">HLOOKUP(E816+E816:E1815,F816,0)</f>
        <v>#VALUE!</v>
      </c>
      <c r="Z816" s="4">
        <f t="shared" si="168"/>
        <v>48831</v>
      </c>
    </row>
    <row r="817" spans="1:26" x14ac:dyDescent="0.3">
      <c r="A817" s="4">
        <v>1</v>
      </c>
      <c r="B817" t="s">
        <v>830</v>
      </c>
      <c r="C817">
        <v>56</v>
      </c>
      <c r="D817" t="s">
        <v>11</v>
      </c>
      <c r="E817" t="s">
        <v>27</v>
      </c>
      <c r="F817">
        <v>49401</v>
      </c>
      <c r="G817" s="2">
        <v>44098</v>
      </c>
      <c r="H817">
        <v>35973</v>
      </c>
      <c r="I817" t="s">
        <v>20</v>
      </c>
      <c r="J817">
        <v>55</v>
      </c>
      <c r="K817" t="str">
        <f t="shared" si="156"/>
        <v>Below 50,000</v>
      </c>
      <c r="L817" s="4" t="str" cm="1">
        <f t="array" ref="L817">_xlfn.IFS(J817&gt;=50,"Excellent",AND(J817&gt;=40,J817&lt;=49),"good",AND(J817&gt;=30,J817&lt;=39),"Average",J817&lt;30,"Poor")</f>
        <v>Excellent</v>
      </c>
      <c r="M817" s="4" t="str">
        <f t="shared" si="157"/>
        <v>False</v>
      </c>
      <c r="N817" s="4" t="str">
        <f t="shared" si="158"/>
        <v>True</v>
      </c>
      <c r="O817" s="4" t="str">
        <f t="shared" si="159"/>
        <v>Not From Marketing Department</v>
      </c>
      <c r="P817" s="4">
        <f>SUMIF(E817:$E$1001,"Sales",$F:$F)</f>
        <v>1762213</v>
      </c>
      <c r="Q817" s="4">
        <f t="shared" si="160"/>
        <v>7532860</v>
      </c>
      <c r="R817" s="4">
        <f t="shared" si="161"/>
        <v>180</v>
      </c>
      <c r="S817" s="4">
        <f t="shared" si="162"/>
        <v>97</v>
      </c>
      <c r="T817" s="4">
        <f t="shared" si="163"/>
        <v>55350.020304568527</v>
      </c>
      <c r="U817" s="4">
        <f t="shared" si="164"/>
        <v>25843.824817518249</v>
      </c>
      <c r="V817" s="4">
        <f t="shared" si="165"/>
        <v>79673</v>
      </c>
      <c r="W817" s="4">
        <f t="shared" si="166"/>
        <v>20</v>
      </c>
      <c r="X817" s="4">
        <f t="shared" si="167"/>
        <v>49401</v>
      </c>
      <c r="Y817" t="e" cm="1" vm="2">
        <f t="array" aca="1" ref="Y817" ca="1">HLOOKUP(E817+E817:E1816,F817,0)</f>
        <v>#VALUE!</v>
      </c>
      <c r="Z817" s="4">
        <f t="shared" si="168"/>
        <v>49401</v>
      </c>
    </row>
    <row r="818" spans="1:26" x14ac:dyDescent="0.3">
      <c r="A818" s="4">
        <v>1</v>
      </c>
      <c r="B818" t="s">
        <v>831</v>
      </c>
      <c r="C818">
        <v>55</v>
      </c>
      <c r="D818" t="s">
        <v>11</v>
      </c>
      <c r="E818" t="s">
        <v>7</v>
      </c>
      <c r="F818">
        <v>78449</v>
      </c>
      <c r="G818" s="2">
        <v>44099</v>
      </c>
      <c r="H818">
        <v>24989</v>
      </c>
      <c r="I818" t="s">
        <v>20</v>
      </c>
      <c r="J818">
        <v>40</v>
      </c>
      <c r="K818" t="str">
        <f t="shared" si="156"/>
        <v>Above 50,000</v>
      </c>
      <c r="L818" s="4" t="str" cm="1">
        <f t="array" ref="L818">_xlfn.IFS(J818&gt;=50,"Excellent",AND(J818&gt;=40,J818&lt;=49),"good",AND(J818&gt;=30,J818&lt;=39),"Average",J818&lt;30,"Poor")</f>
        <v>good</v>
      </c>
      <c r="M818" s="4" t="str">
        <f t="shared" si="157"/>
        <v>False</v>
      </c>
      <c r="N818" s="4" t="str">
        <f t="shared" si="158"/>
        <v>True</v>
      </c>
      <c r="O818" s="4" t="str">
        <f t="shared" si="159"/>
        <v>Not From Marketing Department</v>
      </c>
      <c r="P818" s="4">
        <f>SUMIF(E818:$E$1001,"Sales",$F:$F)</f>
        <v>1580686</v>
      </c>
      <c r="Q818" s="4">
        <f t="shared" si="160"/>
        <v>7532860</v>
      </c>
      <c r="R818" s="4">
        <f t="shared" si="161"/>
        <v>180</v>
      </c>
      <c r="S818" s="4">
        <f t="shared" si="162"/>
        <v>97</v>
      </c>
      <c r="T818" s="4">
        <f t="shared" si="163"/>
        <v>55350.020304568527</v>
      </c>
      <c r="U818" s="4">
        <f t="shared" si="164"/>
        <v>25843.824817518249</v>
      </c>
      <c r="V818" s="4">
        <f t="shared" si="165"/>
        <v>79673</v>
      </c>
      <c r="W818" s="4">
        <f t="shared" si="166"/>
        <v>20</v>
      </c>
      <c r="X818" s="4">
        <f t="shared" si="167"/>
        <v>78449</v>
      </c>
      <c r="Y818" t="e" cm="1" vm="2">
        <f t="array" aca="1" ref="Y818" ca="1">HLOOKUP(E818+E818:E1817,F818,0)</f>
        <v>#VALUE!</v>
      </c>
      <c r="Z818" s="4">
        <f t="shared" si="168"/>
        <v>78449</v>
      </c>
    </row>
    <row r="819" spans="1:26" x14ac:dyDescent="0.3">
      <c r="A819" s="4">
        <v>1</v>
      </c>
      <c r="B819" t="s">
        <v>832</v>
      </c>
      <c r="C819">
        <v>58</v>
      </c>
      <c r="D819" t="s">
        <v>11</v>
      </c>
      <c r="E819" t="s">
        <v>16</v>
      </c>
      <c r="F819">
        <v>33304</v>
      </c>
      <c r="G819" s="2">
        <v>44100</v>
      </c>
      <c r="H819">
        <v>21668</v>
      </c>
      <c r="I819" t="s">
        <v>20</v>
      </c>
      <c r="J819">
        <v>39</v>
      </c>
      <c r="K819" t="str">
        <f t="shared" si="156"/>
        <v>Below 50,000</v>
      </c>
      <c r="L819" s="4" t="str" cm="1">
        <f t="array" ref="L819">_xlfn.IFS(J819&gt;=50,"Excellent",AND(J819&gt;=40,J819&lt;=49),"good",AND(J819&gt;=30,J819&lt;=39),"Average",J819&lt;30,"Poor")</f>
        <v>Average</v>
      </c>
      <c r="M819" s="4" t="str">
        <f t="shared" si="157"/>
        <v>False</v>
      </c>
      <c r="N819" s="4" t="str">
        <f t="shared" si="158"/>
        <v>False</v>
      </c>
      <c r="O819" s="4" t="str">
        <f t="shared" si="159"/>
        <v>Not From Marketing Department</v>
      </c>
      <c r="P819" s="4">
        <f>SUMIF(E819:$E$1001,"Sales",$F:$F)</f>
        <v>1562131</v>
      </c>
      <c r="Q819" s="4">
        <f t="shared" si="160"/>
        <v>7532860</v>
      </c>
      <c r="R819" s="4">
        <f t="shared" si="161"/>
        <v>180</v>
      </c>
      <c r="S819" s="4">
        <f t="shared" si="162"/>
        <v>97</v>
      </c>
      <c r="T819" s="4">
        <f t="shared" si="163"/>
        <v>55350.020304568527</v>
      </c>
      <c r="U819" s="4">
        <f t="shared" si="164"/>
        <v>25843.824817518249</v>
      </c>
      <c r="V819" s="4">
        <f t="shared" si="165"/>
        <v>79673</v>
      </c>
      <c r="W819" s="4">
        <f t="shared" si="166"/>
        <v>20</v>
      </c>
      <c r="X819" s="4">
        <f t="shared" si="167"/>
        <v>33304</v>
      </c>
      <c r="Y819" t="e" cm="1" vm="2">
        <f t="array" aca="1" ref="Y819" ca="1">HLOOKUP(E819+E819:E1818,F819,0)</f>
        <v>#VALUE!</v>
      </c>
      <c r="Z819" s="4">
        <f t="shared" si="168"/>
        <v>33304</v>
      </c>
    </row>
    <row r="820" spans="1:26" x14ac:dyDescent="0.3">
      <c r="A820" s="4">
        <v>1</v>
      </c>
      <c r="B820" t="s">
        <v>833</v>
      </c>
      <c r="C820">
        <v>26</v>
      </c>
      <c r="D820" t="s">
        <v>11</v>
      </c>
      <c r="E820" t="s">
        <v>27</v>
      </c>
      <c r="F820">
        <v>60065</v>
      </c>
      <c r="G820" s="2">
        <v>44101</v>
      </c>
      <c r="H820">
        <v>12689</v>
      </c>
      <c r="I820" t="s">
        <v>28</v>
      </c>
      <c r="J820">
        <v>29</v>
      </c>
      <c r="K820" t="str">
        <f t="shared" si="156"/>
        <v>Above 50,000</v>
      </c>
      <c r="L820" s="4" t="str" cm="1">
        <f t="array" ref="L820">_xlfn.IFS(J820&gt;=50,"Excellent",AND(J820&gt;=40,J820&lt;=49),"good",AND(J820&gt;=30,J820&lt;=39),"Average",J820&lt;30,"Poor")</f>
        <v>Poor</v>
      </c>
      <c r="M820" s="4" t="str">
        <f t="shared" si="157"/>
        <v>False</v>
      </c>
      <c r="N820" s="4" t="str">
        <f t="shared" si="158"/>
        <v>True</v>
      </c>
      <c r="O820" s="4" t="str">
        <f t="shared" si="159"/>
        <v>Not From Marketing Department</v>
      </c>
      <c r="P820" s="4">
        <f>SUMIF(E820:$E$1001,"Sales",$F:$F)</f>
        <v>1585732</v>
      </c>
      <c r="Q820" s="4">
        <f t="shared" si="160"/>
        <v>7532860</v>
      </c>
      <c r="R820" s="4">
        <f t="shared" si="161"/>
        <v>180</v>
      </c>
      <c r="S820" s="4">
        <f t="shared" si="162"/>
        <v>97</v>
      </c>
      <c r="T820" s="4">
        <f t="shared" si="163"/>
        <v>55350.020304568527</v>
      </c>
      <c r="U820" s="4">
        <f t="shared" si="164"/>
        <v>25843.824817518249</v>
      </c>
      <c r="V820" s="4">
        <f t="shared" si="165"/>
        <v>79673</v>
      </c>
      <c r="W820" s="4">
        <f t="shared" si="166"/>
        <v>20</v>
      </c>
      <c r="X820" s="4">
        <f t="shared" si="167"/>
        <v>60065</v>
      </c>
      <c r="Y820" t="e" cm="1" vm="2">
        <f t="array" aca="1" ref="Y820" ca="1">HLOOKUP(E820+E820:E1819,F820,0)</f>
        <v>#VALUE!</v>
      </c>
      <c r="Z820" s="4">
        <f t="shared" si="168"/>
        <v>60065</v>
      </c>
    </row>
    <row r="821" spans="1:26" x14ac:dyDescent="0.3">
      <c r="A821" s="4">
        <v>1</v>
      </c>
      <c r="B821" t="s">
        <v>834</v>
      </c>
      <c r="C821">
        <v>27</v>
      </c>
      <c r="D821" t="s">
        <v>11</v>
      </c>
      <c r="E821" t="s">
        <v>22</v>
      </c>
      <c r="F821">
        <v>62504</v>
      </c>
      <c r="G821" s="2">
        <v>44102</v>
      </c>
      <c r="H821">
        <v>16103</v>
      </c>
      <c r="I821" t="s">
        <v>28</v>
      </c>
      <c r="J821">
        <v>44</v>
      </c>
      <c r="K821" t="str">
        <f t="shared" si="156"/>
        <v>Above 50,000</v>
      </c>
      <c r="L821" s="4" t="str" cm="1">
        <f t="array" ref="L821">_xlfn.IFS(J821&gt;=50,"Excellent",AND(J821&gt;=40,J821&lt;=49),"good",AND(J821&gt;=30,J821&lt;=39),"Average",J821&lt;30,"Poor")</f>
        <v>good</v>
      </c>
      <c r="M821" s="4" t="str">
        <f t="shared" si="157"/>
        <v>False</v>
      </c>
      <c r="N821" s="4" t="str">
        <f t="shared" si="158"/>
        <v>True</v>
      </c>
      <c r="O821" s="4" t="str">
        <f t="shared" si="159"/>
        <v>Not From Marketing Department</v>
      </c>
      <c r="P821" s="4">
        <f>SUMIF(E821:$E$1001,"Sales",$F:$F)</f>
        <v>1530903</v>
      </c>
      <c r="Q821" s="4">
        <f t="shared" si="160"/>
        <v>7532860</v>
      </c>
      <c r="R821" s="4">
        <f t="shared" si="161"/>
        <v>180</v>
      </c>
      <c r="S821" s="4">
        <f t="shared" si="162"/>
        <v>97</v>
      </c>
      <c r="T821" s="4">
        <f t="shared" si="163"/>
        <v>55350.020304568527</v>
      </c>
      <c r="U821" s="4">
        <f t="shared" si="164"/>
        <v>25843.824817518249</v>
      </c>
      <c r="V821" s="4">
        <f t="shared" si="165"/>
        <v>79673</v>
      </c>
      <c r="W821" s="4">
        <f t="shared" si="166"/>
        <v>20</v>
      </c>
      <c r="X821" s="4">
        <f t="shared" si="167"/>
        <v>62504</v>
      </c>
      <c r="Y821" t="e" cm="1" vm="2">
        <f t="array" aca="1" ref="Y821" ca="1">HLOOKUP(E821+E821:E1820,F821,0)</f>
        <v>#VALUE!</v>
      </c>
      <c r="Z821" s="4">
        <f t="shared" si="168"/>
        <v>62504</v>
      </c>
    </row>
    <row r="822" spans="1:26" x14ac:dyDescent="0.3">
      <c r="A822" s="4">
        <v>1</v>
      </c>
      <c r="B822" t="s">
        <v>835</v>
      </c>
      <c r="C822">
        <v>26</v>
      </c>
      <c r="D822" t="s">
        <v>11</v>
      </c>
      <c r="E822" t="s">
        <v>22</v>
      </c>
      <c r="F822">
        <v>54834</v>
      </c>
      <c r="G822" s="2">
        <v>44103</v>
      </c>
      <c r="H822">
        <v>19308</v>
      </c>
      <c r="I822" t="s">
        <v>28</v>
      </c>
      <c r="J822">
        <v>47</v>
      </c>
      <c r="K822" t="str">
        <f t="shared" si="156"/>
        <v>Above 50,000</v>
      </c>
      <c r="L822" s="4" t="str" cm="1">
        <f t="array" ref="L822">_xlfn.IFS(J822&gt;=50,"Excellent",AND(J822&gt;=40,J822&lt;=49),"good",AND(J822&gt;=30,J822&lt;=39),"Average",J822&lt;30,"Poor")</f>
        <v>good</v>
      </c>
      <c r="M822" s="4" t="str">
        <f t="shared" si="157"/>
        <v>False</v>
      </c>
      <c r="N822" s="4" t="str">
        <f t="shared" si="158"/>
        <v>False</v>
      </c>
      <c r="O822" s="4" t="str">
        <f t="shared" si="159"/>
        <v>Not From Marketing Department</v>
      </c>
      <c r="P822" s="4">
        <f>SUMIF(E822:$E$1001,"Sales",$F:$F)</f>
        <v>1674657</v>
      </c>
      <c r="Q822" s="4">
        <f t="shared" si="160"/>
        <v>7532860</v>
      </c>
      <c r="R822" s="4">
        <f t="shared" si="161"/>
        <v>180</v>
      </c>
      <c r="S822" s="4">
        <f t="shared" si="162"/>
        <v>97</v>
      </c>
      <c r="T822" s="4">
        <f t="shared" si="163"/>
        <v>55350.020304568527</v>
      </c>
      <c r="U822" s="4">
        <f t="shared" si="164"/>
        <v>25843.824817518249</v>
      </c>
      <c r="V822" s="4">
        <f t="shared" si="165"/>
        <v>79673</v>
      </c>
      <c r="W822" s="4">
        <f t="shared" si="166"/>
        <v>20</v>
      </c>
      <c r="X822" s="4">
        <f t="shared" si="167"/>
        <v>54834</v>
      </c>
      <c r="Y822" t="e" cm="1" vm="2">
        <f t="array" aca="1" ref="Y822" ca="1">HLOOKUP(E822+E822:E1821,F822,0)</f>
        <v>#VALUE!</v>
      </c>
      <c r="Z822" s="4">
        <f t="shared" si="168"/>
        <v>54834</v>
      </c>
    </row>
    <row r="823" spans="1:26" x14ac:dyDescent="0.3">
      <c r="A823" s="4">
        <v>1</v>
      </c>
      <c r="B823" t="s">
        <v>836</v>
      </c>
      <c r="C823">
        <v>58</v>
      </c>
      <c r="D823" t="s">
        <v>15</v>
      </c>
      <c r="E823" t="s">
        <v>7</v>
      </c>
      <c r="F823">
        <v>51556</v>
      </c>
      <c r="G823" s="2">
        <v>44104</v>
      </c>
      <c r="H823">
        <v>36370</v>
      </c>
      <c r="I823" t="s">
        <v>13</v>
      </c>
      <c r="J823">
        <v>53</v>
      </c>
      <c r="K823" t="str">
        <f t="shared" si="156"/>
        <v>Above 50,000</v>
      </c>
      <c r="L823" s="4" t="str" cm="1">
        <f t="array" ref="L823">_xlfn.IFS(J823&gt;=50,"Excellent",AND(J823&gt;=40,J823&lt;=49),"good",AND(J823&gt;=30,J823&lt;=39),"Average",J823&lt;30,"Poor")</f>
        <v>Excellent</v>
      </c>
      <c r="M823" s="4" t="str">
        <f t="shared" si="157"/>
        <v>True</v>
      </c>
      <c r="N823" s="4" t="str">
        <f t="shared" si="158"/>
        <v>False</v>
      </c>
      <c r="O823" s="4" t="str">
        <f t="shared" si="159"/>
        <v>Not From Marketing Department</v>
      </c>
      <c r="P823" s="4">
        <f>SUMIF(E823:$E$1001,"Sales",$F:$F)</f>
        <v>1435692</v>
      </c>
      <c r="Q823" s="4">
        <f t="shared" si="160"/>
        <v>7532860</v>
      </c>
      <c r="R823" s="4">
        <f t="shared" si="161"/>
        <v>180</v>
      </c>
      <c r="S823" s="4">
        <f t="shared" si="162"/>
        <v>97</v>
      </c>
      <c r="T823" s="4">
        <f t="shared" si="163"/>
        <v>55350.020304568527</v>
      </c>
      <c r="U823" s="4">
        <f t="shared" si="164"/>
        <v>25843.824817518249</v>
      </c>
      <c r="V823" s="4">
        <f t="shared" si="165"/>
        <v>79673</v>
      </c>
      <c r="W823" s="4">
        <f t="shared" si="166"/>
        <v>20</v>
      </c>
      <c r="X823" s="4">
        <f t="shared" si="167"/>
        <v>51556</v>
      </c>
      <c r="Y823" t="e" cm="1" vm="2">
        <f t="array" aca="1" ref="Y823" ca="1">HLOOKUP(E823+E823:E1822,F823,0)</f>
        <v>#VALUE!</v>
      </c>
      <c r="Z823" s="4">
        <f t="shared" si="168"/>
        <v>51556</v>
      </c>
    </row>
    <row r="824" spans="1:26" x14ac:dyDescent="0.3">
      <c r="A824" s="4">
        <v>1</v>
      </c>
      <c r="B824" t="s">
        <v>837</v>
      </c>
      <c r="C824">
        <v>52</v>
      </c>
      <c r="D824" t="s">
        <v>11</v>
      </c>
      <c r="E824" t="s">
        <v>7</v>
      </c>
      <c r="F824">
        <v>67014</v>
      </c>
      <c r="G824" s="2">
        <v>44105</v>
      </c>
      <c r="H824">
        <v>36165</v>
      </c>
      <c r="I824" t="s">
        <v>18</v>
      </c>
      <c r="J824">
        <v>34</v>
      </c>
      <c r="K824" t="str">
        <f t="shared" si="156"/>
        <v>Above 50,000</v>
      </c>
      <c r="L824" s="4" t="str" cm="1">
        <f t="array" ref="L824">_xlfn.IFS(J824&gt;=50,"Excellent",AND(J824&gt;=40,J824&lt;=49),"good",AND(J824&gt;=30,J824&lt;=39),"Average",J824&lt;30,"Poor")</f>
        <v>Average</v>
      </c>
      <c r="M824" s="4" t="str">
        <f t="shared" si="157"/>
        <v>False</v>
      </c>
      <c r="N824" s="4" t="str">
        <f t="shared" si="158"/>
        <v>True</v>
      </c>
      <c r="O824" s="4" t="str">
        <f t="shared" si="159"/>
        <v>Not From Marketing Department</v>
      </c>
      <c r="P824" s="4">
        <f>SUMIF(E824:$E$1001,"Sales",$F:$F)</f>
        <v>1472400</v>
      </c>
      <c r="Q824" s="4">
        <f t="shared" si="160"/>
        <v>7532860</v>
      </c>
      <c r="R824" s="4">
        <f t="shared" si="161"/>
        <v>180</v>
      </c>
      <c r="S824" s="4">
        <f t="shared" si="162"/>
        <v>97</v>
      </c>
      <c r="T824" s="4">
        <f t="shared" si="163"/>
        <v>55350.020304568527</v>
      </c>
      <c r="U824" s="4">
        <f t="shared" si="164"/>
        <v>25843.824817518249</v>
      </c>
      <c r="V824" s="4">
        <f t="shared" si="165"/>
        <v>79673</v>
      </c>
      <c r="W824" s="4">
        <f t="shared" si="166"/>
        <v>20</v>
      </c>
      <c r="X824" s="4">
        <f t="shared" si="167"/>
        <v>67014</v>
      </c>
      <c r="Y824" t="e" cm="1" vm="2">
        <f t="array" aca="1" ref="Y824" ca="1">HLOOKUP(E824+E824:E1823,F824,0)</f>
        <v>#VALUE!</v>
      </c>
      <c r="Z824" s="4">
        <f t="shared" si="168"/>
        <v>67014</v>
      </c>
    </row>
    <row r="825" spans="1:26" x14ac:dyDescent="0.3">
      <c r="A825" s="4">
        <v>1</v>
      </c>
      <c r="B825" t="s">
        <v>838</v>
      </c>
      <c r="C825">
        <v>41</v>
      </c>
      <c r="D825" t="s">
        <v>15</v>
      </c>
      <c r="E825" t="s">
        <v>12</v>
      </c>
      <c r="F825">
        <v>57553</v>
      </c>
      <c r="G825" s="2">
        <v>44106</v>
      </c>
      <c r="H825">
        <v>13489</v>
      </c>
      <c r="I825" t="s">
        <v>28</v>
      </c>
      <c r="J825">
        <v>20</v>
      </c>
      <c r="K825" t="str">
        <f t="shared" si="156"/>
        <v>Above 50,000</v>
      </c>
      <c r="L825" s="4" t="str" cm="1">
        <f t="array" ref="L825">_xlfn.IFS(J825&gt;=50,"Excellent",AND(J825&gt;=40,J825&lt;=49),"good",AND(J825&gt;=30,J825&lt;=39),"Average",J825&lt;30,"Poor")</f>
        <v>Poor</v>
      </c>
      <c r="M825" s="4" t="str">
        <f t="shared" si="157"/>
        <v>False</v>
      </c>
      <c r="N825" s="4" t="str">
        <f t="shared" si="158"/>
        <v>False</v>
      </c>
      <c r="O825" s="4" t="str">
        <f t="shared" si="159"/>
        <v xml:space="preserve"> from Marketing Department</v>
      </c>
      <c r="P825" s="4">
        <f>SUMIF(E825:$E$1001,"Sales",$F:$F)</f>
        <v>1452834</v>
      </c>
      <c r="Q825" s="4">
        <f t="shared" si="160"/>
        <v>7532860</v>
      </c>
      <c r="R825" s="4">
        <f t="shared" si="161"/>
        <v>180</v>
      </c>
      <c r="S825" s="4">
        <f t="shared" si="162"/>
        <v>97</v>
      </c>
      <c r="T825" s="4">
        <f t="shared" si="163"/>
        <v>55350.020304568527</v>
      </c>
      <c r="U825" s="4">
        <f t="shared" si="164"/>
        <v>25843.824817518249</v>
      </c>
      <c r="V825" s="4">
        <f t="shared" si="165"/>
        <v>79673</v>
      </c>
      <c r="W825" s="4">
        <f t="shared" si="166"/>
        <v>20</v>
      </c>
      <c r="X825" s="4">
        <f t="shared" si="167"/>
        <v>57553</v>
      </c>
      <c r="Y825" t="e" cm="1" vm="2">
        <f t="array" aca="1" ref="Y825" ca="1">HLOOKUP(E825+E825:E1824,F825,0)</f>
        <v>#VALUE!</v>
      </c>
      <c r="Z825" s="4">
        <f t="shared" si="168"/>
        <v>57553</v>
      </c>
    </row>
    <row r="826" spans="1:26" x14ac:dyDescent="0.3">
      <c r="A826" s="4">
        <v>1</v>
      </c>
      <c r="B826" t="s">
        <v>839</v>
      </c>
      <c r="C826">
        <v>46</v>
      </c>
      <c r="D826" t="s">
        <v>15</v>
      </c>
      <c r="E826" t="s">
        <v>12</v>
      </c>
      <c r="F826">
        <v>76973</v>
      </c>
      <c r="G826" s="2">
        <v>44107</v>
      </c>
      <c r="H826">
        <v>36118</v>
      </c>
      <c r="I826" t="s">
        <v>20</v>
      </c>
      <c r="J826">
        <v>55</v>
      </c>
      <c r="K826" t="str">
        <f t="shared" si="156"/>
        <v>Above 50,000</v>
      </c>
      <c r="L826" s="4" t="str" cm="1">
        <f t="array" ref="L826">_xlfn.IFS(J826&gt;=50,"Excellent",AND(J826&gt;=40,J826&lt;=49),"good",AND(J826&gt;=30,J826&lt;=39),"Average",J826&lt;30,"Poor")</f>
        <v>Excellent</v>
      </c>
      <c r="M826" s="4" t="str">
        <f t="shared" si="157"/>
        <v>False</v>
      </c>
      <c r="N826" s="4" t="str">
        <f t="shared" si="158"/>
        <v>True</v>
      </c>
      <c r="O826" s="4" t="str">
        <f t="shared" si="159"/>
        <v xml:space="preserve"> from Marketing Department</v>
      </c>
      <c r="P826" s="4">
        <f>SUMIF(E826:$E$1001,"Sales",$F:$F)</f>
        <v>1641595</v>
      </c>
      <c r="Q826" s="4">
        <f t="shared" si="160"/>
        <v>7532860</v>
      </c>
      <c r="R826" s="4">
        <f t="shared" si="161"/>
        <v>180</v>
      </c>
      <c r="S826" s="4">
        <f t="shared" si="162"/>
        <v>97</v>
      </c>
      <c r="T826" s="4">
        <f t="shared" si="163"/>
        <v>55350.020304568527</v>
      </c>
      <c r="U826" s="4">
        <f t="shared" si="164"/>
        <v>25843.824817518249</v>
      </c>
      <c r="V826" s="4">
        <f t="shared" si="165"/>
        <v>79673</v>
      </c>
      <c r="W826" s="4">
        <f t="shared" si="166"/>
        <v>20</v>
      </c>
      <c r="X826" s="4">
        <f t="shared" si="167"/>
        <v>76973</v>
      </c>
      <c r="Y826" t="e" cm="1" vm="2">
        <f t="array" aca="1" ref="Y826" ca="1">HLOOKUP(E826+E826:E1825,F826,0)</f>
        <v>#VALUE!</v>
      </c>
      <c r="Z826" s="4">
        <f t="shared" si="168"/>
        <v>76973</v>
      </c>
    </row>
    <row r="827" spans="1:26" x14ac:dyDescent="0.3">
      <c r="A827" s="4">
        <v>1</v>
      </c>
      <c r="B827" t="s">
        <v>840</v>
      </c>
      <c r="C827">
        <v>51</v>
      </c>
      <c r="D827" t="s">
        <v>11</v>
      </c>
      <c r="E827" t="s">
        <v>12</v>
      </c>
      <c r="F827">
        <v>62743</v>
      </c>
      <c r="G827" s="2">
        <v>44108</v>
      </c>
      <c r="H827">
        <v>12102</v>
      </c>
      <c r="I827" t="s">
        <v>18</v>
      </c>
      <c r="J827">
        <v>58</v>
      </c>
      <c r="K827" t="str">
        <f t="shared" si="156"/>
        <v>Above 50,000</v>
      </c>
      <c r="L827" s="4" t="str" cm="1">
        <f t="array" ref="L827">_xlfn.IFS(J827&gt;=50,"Excellent",AND(J827&gt;=40,J827&lt;=49),"good",AND(J827&gt;=30,J827&lt;=39),"Average",J827&lt;30,"Poor")</f>
        <v>Excellent</v>
      </c>
      <c r="M827" s="4" t="str">
        <f t="shared" si="157"/>
        <v>False</v>
      </c>
      <c r="N827" s="4" t="str">
        <f t="shared" si="158"/>
        <v>True</v>
      </c>
      <c r="O827" s="4" t="str">
        <f t="shared" si="159"/>
        <v xml:space="preserve"> from Marketing Department</v>
      </c>
      <c r="P827" s="4">
        <f>SUMIF(E827:$E$1001,"Sales",$F:$F)</f>
        <v>1468322</v>
      </c>
      <c r="Q827" s="4">
        <f t="shared" si="160"/>
        <v>7532860</v>
      </c>
      <c r="R827" s="4">
        <f t="shared" si="161"/>
        <v>180</v>
      </c>
      <c r="S827" s="4">
        <f t="shared" si="162"/>
        <v>97</v>
      </c>
      <c r="T827" s="4">
        <f t="shared" si="163"/>
        <v>55350.020304568527</v>
      </c>
      <c r="U827" s="4">
        <f t="shared" si="164"/>
        <v>25843.824817518249</v>
      </c>
      <c r="V827" s="4">
        <f t="shared" si="165"/>
        <v>79673</v>
      </c>
      <c r="W827" s="4">
        <f t="shared" si="166"/>
        <v>20</v>
      </c>
      <c r="X827" s="4">
        <f t="shared" si="167"/>
        <v>62743</v>
      </c>
      <c r="Y827" t="e" cm="1" vm="2">
        <f t="array" aca="1" ref="Y827" ca="1">HLOOKUP(E827+E827:E1826,F827,0)</f>
        <v>#VALUE!</v>
      </c>
      <c r="Z827" s="4">
        <f t="shared" si="168"/>
        <v>62743</v>
      </c>
    </row>
    <row r="828" spans="1:26" x14ac:dyDescent="0.3">
      <c r="A828" s="4">
        <v>1</v>
      </c>
      <c r="B828" t="s">
        <v>841</v>
      </c>
      <c r="C828">
        <v>53</v>
      </c>
      <c r="D828" t="s">
        <v>11</v>
      </c>
      <c r="E828" t="s">
        <v>27</v>
      </c>
      <c r="F828">
        <v>42786</v>
      </c>
      <c r="G828" s="2">
        <v>44109</v>
      </c>
      <c r="H828">
        <v>14463</v>
      </c>
      <c r="I828" t="s">
        <v>13</v>
      </c>
      <c r="J828">
        <v>48</v>
      </c>
      <c r="K828" t="str">
        <f t="shared" si="156"/>
        <v>Below 50,000</v>
      </c>
      <c r="L828" s="4" t="str" cm="1">
        <f t="array" ref="L828">_xlfn.IFS(J828&gt;=50,"Excellent",AND(J828&gt;=40,J828&lt;=49),"good",AND(J828&gt;=30,J828&lt;=39),"Average",J828&lt;30,"Poor")</f>
        <v>good</v>
      </c>
      <c r="M828" s="4" t="str">
        <f t="shared" si="157"/>
        <v>False</v>
      </c>
      <c r="N828" s="4" t="str">
        <f t="shared" si="158"/>
        <v>True</v>
      </c>
      <c r="O828" s="4" t="str">
        <f t="shared" si="159"/>
        <v>Not From Marketing Department</v>
      </c>
      <c r="P828" s="4">
        <f>SUMIF(E828:$E$1001,"Sales",$F:$F)</f>
        <v>1412702</v>
      </c>
      <c r="Q828" s="4">
        <f t="shared" si="160"/>
        <v>7532860</v>
      </c>
      <c r="R828" s="4">
        <f t="shared" si="161"/>
        <v>180</v>
      </c>
      <c r="S828" s="4">
        <f t="shared" si="162"/>
        <v>97</v>
      </c>
      <c r="T828" s="4">
        <f t="shared" si="163"/>
        <v>55350.020304568527</v>
      </c>
      <c r="U828" s="4">
        <f t="shared" si="164"/>
        <v>25843.824817518249</v>
      </c>
      <c r="V828" s="4">
        <f t="shared" si="165"/>
        <v>79673</v>
      </c>
      <c r="W828" s="4">
        <f t="shared" si="166"/>
        <v>20</v>
      </c>
      <c r="X828" s="4">
        <f t="shared" si="167"/>
        <v>42786</v>
      </c>
      <c r="Y828" t="e" cm="1" vm="2">
        <f t="array" aca="1" ref="Y828" ca="1">HLOOKUP(E828+E828:E1827,F828,0)</f>
        <v>#VALUE!</v>
      </c>
      <c r="Z828" s="4">
        <f t="shared" si="168"/>
        <v>42786</v>
      </c>
    </row>
    <row r="829" spans="1:26" x14ac:dyDescent="0.3">
      <c r="A829" s="4">
        <v>1</v>
      </c>
      <c r="B829" t="s">
        <v>842</v>
      </c>
      <c r="C829">
        <v>23</v>
      </c>
      <c r="D829" t="s">
        <v>15</v>
      </c>
      <c r="E829" t="s">
        <v>12</v>
      </c>
      <c r="F829">
        <v>59707</v>
      </c>
      <c r="G829" s="2">
        <v>44110</v>
      </c>
      <c r="H829">
        <v>20351</v>
      </c>
      <c r="I829" t="s">
        <v>28</v>
      </c>
      <c r="J829">
        <v>25</v>
      </c>
      <c r="K829" t="str">
        <f t="shared" si="156"/>
        <v>Above 50,000</v>
      </c>
      <c r="L829" s="4" t="str" cm="1">
        <f t="array" ref="L829">_xlfn.IFS(J829&gt;=50,"Excellent",AND(J829&gt;=40,J829&lt;=49),"good",AND(J829&gt;=30,J829&lt;=39),"Average",J829&lt;30,"Poor")</f>
        <v>Poor</v>
      </c>
      <c r="M829" s="4" t="str">
        <f t="shared" si="157"/>
        <v>False</v>
      </c>
      <c r="N829" s="4" t="str">
        <f t="shared" si="158"/>
        <v>False</v>
      </c>
      <c r="O829" s="4" t="str">
        <f t="shared" si="159"/>
        <v xml:space="preserve"> from Marketing Department</v>
      </c>
      <c r="P829" s="4">
        <f>SUMIF(E829:$E$1001,"Sales",$F:$F)</f>
        <v>1535427</v>
      </c>
      <c r="Q829" s="4">
        <f t="shared" si="160"/>
        <v>7532860</v>
      </c>
      <c r="R829" s="4">
        <f t="shared" si="161"/>
        <v>180</v>
      </c>
      <c r="S829" s="4">
        <f t="shared" si="162"/>
        <v>97</v>
      </c>
      <c r="T829" s="4">
        <f t="shared" si="163"/>
        <v>55350.020304568527</v>
      </c>
      <c r="U829" s="4">
        <f t="shared" si="164"/>
        <v>25843.824817518249</v>
      </c>
      <c r="V829" s="4">
        <f t="shared" si="165"/>
        <v>79673</v>
      </c>
      <c r="W829" s="4">
        <f t="shared" si="166"/>
        <v>20</v>
      </c>
      <c r="X829" s="4">
        <f t="shared" si="167"/>
        <v>59707</v>
      </c>
      <c r="Y829" t="e" cm="1" vm="2">
        <f t="array" aca="1" ref="Y829" ca="1">HLOOKUP(E829+E829:E1828,F829,0)</f>
        <v>#VALUE!</v>
      </c>
      <c r="Z829" s="4">
        <f t="shared" si="168"/>
        <v>59707</v>
      </c>
    </row>
    <row r="830" spans="1:26" x14ac:dyDescent="0.3">
      <c r="A830" s="4">
        <v>1</v>
      </c>
      <c r="B830" t="s">
        <v>843</v>
      </c>
      <c r="C830">
        <v>40</v>
      </c>
      <c r="D830" t="s">
        <v>15</v>
      </c>
      <c r="E830" t="s">
        <v>22</v>
      </c>
      <c r="F830">
        <v>77407</v>
      </c>
      <c r="G830" s="2">
        <v>44111</v>
      </c>
      <c r="H830">
        <v>25740</v>
      </c>
      <c r="I830" t="s">
        <v>13</v>
      </c>
      <c r="J830">
        <v>26</v>
      </c>
      <c r="K830" t="str">
        <f t="shared" si="156"/>
        <v>Above 50,000</v>
      </c>
      <c r="L830" s="4" t="str" cm="1">
        <f t="array" ref="L830">_xlfn.IFS(J830&gt;=50,"Excellent",AND(J830&gt;=40,J830&lt;=49),"good",AND(J830&gt;=30,J830&lt;=39),"Average",J830&lt;30,"Poor")</f>
        <v>Poor</v>
      </c>
      <c r="M830" s="4" t="str">
        <f t="shared" si="157"/>
        <v>True</v>
      </c>
      <c r="N830" s="4" t="str">
        <f t="shared" si="158"/>
        <v>True</v>
      </c>
      <c r="O830" s="4" t="str">
        <f t="shared" si="159"/>
        <v>Not From Marketing Department</v>
      </c>
      <c r="P830" s="4">
        <f>SUMIF(E830:$E$1001,"Sales",$F:$F)</f>
        <v>1418142</v>
      </c>
      <c r="Q830" s="4">
        <f t="shared" si="160"/>
        <v>7532860</v>
      </c>
      <c r="R830" s="4">
        <f t="shared" si="161"/>
        <v>180</v>
      </c>
      <c r="S830" s="4">
        <f t="shared" si="162"/>
        <v>97</v>
      </c>
      <c r="T830" s="4">
        <f t="shared" si="163"/>
        <v>55350.020304568527</v>
      </c>
      <c r="U830" s="4">
        <f t="shared" si="164"/>
        <v>25843.824817518249</v>
      </c>
      <c r="V830" s="4">
        <f t="shared" si="165"/>
        <v>79673</v>
      </c>
      <c r="W830" s="4">
        <f t="shared" si="166"/>
        <v>20</v>
      </c>
      <c r="X830" s="4">
        <f t="shared" si="167"/>
        <v>77407</v>
      </c>
      <c r="Y830" t="e" cm="1" vm="2">
        <f t="array" aca="1" ref="Y830" ca="1">HLOOKUP(E830+E830:E1829,F830,0)</f>
        <v>#VALUE!</v>
      </c>
      <c r="Z830" s="4">
        <f t="shared" si="168"/>
        <v>77407</v>
      </c>
    </row>
    <row r="831" spans="1:26" x14ac:dyDescent="0.3">
      <c r="A831" s="4">
        <v>1</v>
      </c>
      <c r="B831" t="s">
        <v>844</v>
      </c>
      <c r="C831">
        <v>37</v>
      </c>
      <c r="D831" t="s">
        <v>15</v>
      </c>
      <c r="E831" t="s">
        <v>27</v>
      </c>
      <c r="F831">
        <v>51222</v>
      </c>
      <c r="G831" s="2">
        <v>44112</v>
      </c>
      <c r="H831">
        <v>39968</v>
      </c>
      <c r="I831" t="s">
        <v>13</v>
      </c>
      <c r="J831">
        <v>58</v>
      </c>
      <c r="K831" t="str">
        <f t="shared" si="156"/>
        <v>Above 50,000</v>
      </c>
      <c r="L831" s="4" t="str" cm="1">
        <f t="array" ref="L831">_xlfn.IFS(J831&gt;=50,"Excellent",AND(J831&gt;=40,J831&lt;=49),"good",AND(J831&gt;=30,J831&lt;=39),"Average",J831&lt;30,"Poor")</f>
        <v>Excellent</v>
      </c>
      <c r="M831" s="4" t="str">
        <f t="shared" si="157"/>
        <v>True</v>
      </c>
      <c r="N831" s="4" t="str">
        <f t="shared" si="158"/>
        <v>True</v>
      </c>
      <c r="O831" s="4" t="str">
        <f t="shared" si="159"/>
        <v>Not From Marketing Department</v>
      </c>
      <c r="P831" s="4">
        <f>SUMIF(E831:$E$1001,"Sales",$F:$F)</f>
        <v>1618258</v>
      </c>
      <c r="Q831" s="4">
        <f t="shared" si="160"/>
        <v>7532860</v>
      </c>
      <c r="R831" s="4">
        <f t="shared" si="161"/>
        <v>180</v>
      </c>
      <c r="S831" s="4">
        <f t="shared" si="162"/>
        <v>97</v>
      </c>
      <c r="T831" s="4">
        <f t="shared" si="163"/>
        <v>55350.020304568527</v>
      </c>
      <c r="U831" s="4">
        <f t="shared" si="164"/>
        <v>25843.824817518249</v>
      </c>
      <c r="V831" s="4">
        <f t="shared" si="165"/>
        <v>79673</v>
      </c>
      <c r="W831" s="4">
        <f t="shared" si="166"/>
        <v>20</v>
      </c>
      <c r="X831" s="4">
        <f t="shared" si="167"/>
        <v>51222</v>
      </c>
      <c r="Y831" t="e" cm="1" vm="2">
        <f t="array" aca="1" ref="Y831" ca="1">HLOOKUP(E831+E831:E1830,F831,0)</f>
        <v>#VALUE!</v>
      </c>
      <c r="Z831" s="4">
        <f t="shared" si="168"/>
        <v>51222</v>
      </c>
    </row>
    <row r="832" spans="1:26" x14ac:dyDescent="0.3">
      <c r="A832" s="4">
        <v>1</v>
      </c>
      <c r="B832" t="s">
        <v>845</v>
      </c>
      <c r="C832">
        <v>26</v>
      </c>
      <c r="D832" t="s">
        <v>15</v>
      </c>
      <c r="E832" t="s">
        <v>12</v>
      </c>
      <c r="F832">
        <v>38245</v>
      </c>
      <c r="G832" s="2">
        <v>44113</v>
      </c>
      <c r="H832">
        <v>14331</v>
      </c>
      <c r="I832" t="s">
        <v>20</v>
      </c>
      <c r="J832">
        <v>57</v>
      </c>
      <c r="K832" t="str">
        <f t="shared" si="156"/>
        <v>Below 50,000</v>
      </c>
      <c r="L832" s="4" t="str" cm="1">
        <f t="array" ref="L832">_xlfn.IFS(J832&gt;=50,"Excellent",AND(J832&gt;=40,J832&lt;=49),"good",AND(J832&gt;=30,J832&lt;=39),"Average",J832&lt;30,"Poor")</f>
        <v>Excellent</v>
      </c>
      <c r="M832" s="4" t="str">
        <f t="shared" si="157"/>
        <v>False</v>
      </c>
      <c r="N832" s="4" t="str">
        <f t="shared" si="158"/>
        <v>False</v>
      </c>
      <c r="O832" s="4" t="str">
        <f t="shared" si="159"/>
        <v xml:space="preserve"> from Marketing Department</v>
      </c>
      <c r="P832" s="4">
        <f>SUMIF(E832:$E$1001,"Sales",$F:$F)</f>
        <v>1485537</v>
      </c>
      <c r="Q832" s="4">
        <f t="shared" si="160"/>
        <v>7532860</v>
      </c>
      <c r="R832" s="4">
        <f t="shared" si="161"/>
        <v>180</v>
      </c>
      <c r="S832" s="4">
        <f t="shared" si="162"/>
        <v>97</v>
      </c>
      <c r="T832" s="4">
        <f t="shared" si="163"/>
        <v>55350.020304568527</v>
      </c>
      <c r="U832" s="4">
        <f t="shared" si="164"/>
        <v>25843.824817518249</v>
      </c>
      <c r="V832" s="4">
        <f t="shared" si="165"/>
        <v>79673</v>
      </c>
      <c r="W832" s="4">
        <f t="shared" si="166"/>
        <v>20</v>
      </c>
      <c r="X832" s="4">
        <f t="shared" si="167"/>
        <v>38245</v>
      </c>
      <c r="Y832" t="e" cm="1" vm="2">
        <f t="array" aca="1" ref="Y832" ca="1">HLOOKUP(E832+E832:E1831,F832,0)</f>
        <v>#VALUE!</v>
      </c>
      <c r="Z832" s="4">
        <f t="shared" si="168"/>
        <v>38245</v>
      </c>
    </row>
    <row r="833" spans="1:26" x14ac:dyDescent="0.3">
      <c r="A833" s="4">
        <v>1</v>
      </c>
      <c r="B833" t="s">
        <v>846</v>
      </c>
      <c r="C833">
        <v>36</v>
      </c>
      <c r="D833" t="s">
        <v>15</v>
      </c>
      <c r="E833" t="s">
        <v>22</v>
      </c>
      <c r="F833">
        <v>53005</v>
      </c>
      <c r="G833" s="2">
        <v>44114</v>
      </c>
      <c r="H833">
        <v>15871</v>
      </c>
      <c r="I833" t="s">
        <v>13</v>
      </c>
      <c r="J833">
        <v>36</v>
      </c>
      <c r="K833" t="str">
        <f t="shared" si="156"/>
        <v>Above 50,000</v>
      </c>
      <c r="L833" s="4" t="str" cm="1">
        <f t="array" ref="L833">_xlfn.IFS(J833&gt;=50,"Excellent",AND(J833&gt;=40,J833&lt;=49),"good",AND(J833&gt;=30,J833&lt;=39),"Average",J833&lt;30,"Poor")</f>
        <v>Average</v>
      </c>
      <c r="M833" s="4" t="str">
        <f t="shared" si="157"/>
        <v>True</v>
      </c>
      <c r="N833" s="4" t="str">
        <f t="shared" si="158"/>
        <v>False</v>
      </c>
      <c r="O833" s="4" t="str">
        <f t="shared" si="159"/>
        <v>Not From Marketing Department</v>
      </c>
      <c r="P833" s="4">
        <f>SUMIF(E833:$E$1001,"Sales",$F:$F)</f>
        <v>1503974</v>
      </c>
      <c r="Q833" s="4">
        <f t="shared" si="160"/>
        <v>7532860</v>
      </c>
      <c r="R833" s="4">
        <f t="shared" si="161"/>
        <v>180</v>
      </c>
      <c r="S833" s="4">
        <f t="shared" si="162"/>
        <v>97</v>
      </c>
      <c r="T833" s="4">
        <f t="shared" si="163"/>
        <v>55350.020304568527</v>
      </c>
      <c r="U833" s="4">
        <f t="shared" si="164"/>
        <v>25843.824817518249</v>
      </c>
      <c r="V833" s="4">
        <f t="shared" si="165"/>
        <v>79673</v>
      </c>
      <c r="W833" s="4">
        <f t="shared" si="166"/>
        <v>20</v>
      </c>
      <c r="X833" s="4">
        <f t="shared" si="167"/>
        <v>53005</v>
      </c>
      <c r="Y833" t="e" cm="1" vm="2">
        <f t="array" aca="1" ref="Y833" ca="1">HLOOKUP(E833+E833:E1832,F833,0)</f>
        <v>#VALUE!</v>
      </c>
      <c r="Z833" s="4">
        <f t="shared" si="168"/>
        <v>53005</v>
      </c>
    </row>
    <row r="834" spans="1:26" x14ac:dyDescent="0.3">
      <c r="A834" s="4">
        <v>1</v>
      </c>
      <c r="B834" t="s">
        <v>847</v>
      </c>
      <c r="C834">
        <v>29</v>
      </c>
      <c r="D834" t="s">
        <v>11</v>
      </c>
      <c r="E834" t="s">
        <v>22</v>
      </c>
      <c r="F834">
        <v>67563</v>
      </c>
      <c r="G834" s="2">
        <v>44115</v>
      </c>
      <c r="H834">
        <v>26489</v>
      </c>
      <c r="I834" t="s">
        <v>18</v>
      </c>
      <c r="J834">
        <v>60</v>
      </c>
      <c r="K834" t="str">
        <f t="shared" si="156"/>
        <v>Above 50,000</v>
      </c>
      <c r="L834" s="4" t="str" cm="1">
        <f t="array" ref="L834">_xlfn.IFS(J834&gt;=50,"Excellent",AND(J834&gt;=40,J834&lt;=49),"good",AND(J834&gt;=30,J834&lt;=39),"Average",J834&lt;30,"Poor")</f>
        <v>Excellent</v>
      </c>
      <c r="M834" s="4" t="str">
        <f t="shared" si="157"/>
        <v>False</v>
      </c>
      <c r="N834" s="4" t="str">
        <f t="shared" si="158"/>
        <v>True</v>
      </c>
      <c r="O834" s="4" t="str">
        <f t="shared" si="159"/>
        <v>Not From Marketing Department</v>
      </c>
      <c r="P834" s="4">
        <f>SUMIF(E834:$E$1001,"Sales",$F:$F)</f>
        <v>1435225</v>
      </c>
      <c r="Q834" s="4">
        <f t="shared" si="160"/>
        <v>7532860</v>
      </c>
      <c r="R834" s="4">
        <f t="shared" si="161"/>
        <v>180</v>
      </c>
      <c r="S834" s="4">
        <f t="shared" si="162"/>
        <v>97</v>
      </c>
      <c r="T834" s="4">
        <f t="shared" si="163"/>
        <v>55350.020304568527</v>
      </c>
      <c r="U834" s="4">
        <f t="shared" si="164"/>
        <v>25843.824817518249</v>
      </c>
      <c r="V834" s="4">
        <f t="shared" si="165"/>
        <v>79673</v>
      </c>
      <c r="W834" s="4">
        <f t="shared" si="166"/>
        <v>20</v>
      </c>
      <c r="X834" s="4">
        <f t="shared" si="167"/>
        <v>67563</v>
      </c>
      <c r="Y834" t="e" cm="1" vm="2">
        <f t="array" aca="1" ref="Y834" ca="1">HLOOKUP(E834+E834:E1833,F834,0)</f>
        <v>#VALUE!</v>
      </c>
      <c r="Z834" s="4">
        <f t="shared" si="168"/>
        <v>67563</v>
      </c>
    </row>
    <row r="835" spans="1:26" x14ac:dyDescent="0.3">
      <c r="A835" s="4">
        <v>1</v>
      </c>
      <c r="B835" t="s">
        <v>848</v>
      </c>
      <c r="C835">
        <v>22</v>
      </c>
      <c r="D835" t="s">
        <v>15</v>
      </c>
      <c r="E835" t="s">
        <v>27</v>
      </c>
      <c r="F835">
        <v>32721</v>
      </c>
      <c r="G835" s="2">
        <v>44116</v>
      </c>
      <c r="H835">
        <v>21064</v>
      </c>
      <c r="I835" t="s">
        <v>13</v>
      </c>
      <c r="J835">
        <v>22</v>
      </c>
      <c r="K835" t="str">
        <f t="shared" ref="K835:K898" si="169">IF(F835 &gt; 50000, "Above 50,000", "Below 50,000")</f>
        <v>Below 50,000</v>
      </c>
      <c r="L835" s="4" t="str" cm="1">
        <f t="array" ref="L835">_xlfn.IFS(J835&gt;=50,"Excellent",AND(J835&gt;=40,J835&lt;=49),"good",AND(J835&gt;=30,J835&lt;=39),"Average",J835&lt;30,"Poor")</f>
        <v>Poor</v>
      </c>
      <c r="M835" s="4" t="str">
        <f t="shared" ref="M835:M898" si="170">IF(AND(H835&gt;=15000,I835="North"),"True","False")</f>
        <v>True</v>
      </c>
      <c r="N835" s="4" t="str">
        <f t="shared" ref="N835:N898" si="171">IF(OR(E835="IT",F835&gt;=60000),"True","False")</f>
        <v>True</v>
      </c>
      <c r="O835" s="4" t="str">
        <f t="shared" ref="O835:O898" si="172">IF(E835="Marketing"," from Marketing Department","Not From Marketing Department")</f>
        <v>Not From Marketing Department</v>
      </c>
      <c r="P835" s="4">
        <f>SUMIF(E835:$E$1001,"Sales",$F:$F)</f>
        <v>1572221</v>
      </c>
      <c r="Q835" s="4">
        <f t="shared" ref="Q835:Q898" si="173">SUMIFS($F$2:$F$1001,$E$2:$E$1001,"IT",$J$2:$J$1001,"&gt;35")</f>
        <v>7532860</v>
      </c>
      <c r="R835" s="4">
        <f t="shared" ref="R835:R898" si="174">COUNTIF($E$2:$E$1001,"HR")</f>
        <v>180</v>
      </c>
      <c r="S835" s="4">
        <f t="shared" ref="S835:S898" si="175">COUNTIFS($D$2:$D$1001,"F",$E$2:$E$1001,"Finance")</f>
        <v>97</v>
      </c>
      <c r="T835" s="4">
        <f t="shared" ref="T835:T898" si="176">AVERAGEIF($E$2:$E$1001,"Marketing",$F$2:$F$1001)</f>
        <v>55350.020304568527</v>
      </c>
      <c r="U835" s="4">
        <f t="shared" ref="U835:U898" si="177">AVERAGEIFS($H$2:$H$1001,$I$2:$I$1001,"North",$J$2:$J$1001,"&gt;40")</f>
        <v>25843.824817518249</v>
      </c>
      <c r="V835" s="4">
        <f t="shared" ref="V835:V898" si="178">_xlfn.MAXIFS($F$2:$F$1001,$I$2:$I$1001,"South")</f>
        <v>79673</v>
      </c>
      <c r="W835" s="4">
        <f t="shared" ref="W835:W898" si="179">_xlfn.MINIFS($J$2:$J$1001,$E$2:$E$1001,"Finance")</f>
        <v>20</v>
      </c>
      <c r="X835" s="4">
        <f t="shared" ref="X835:X898" si="180">VLOOKUP(A835,A835:X1834,6,FALSE)</f>
        <v>32721</v>
      </c>
      <c r="Y835" t="e" cm="1" vm="2">
        <f t="array" aca="1" ref="Y835" ca="1">HLOOKUP(E835+E835:E1834,F835,0)</f>
        <v>#VALUE!</v>
      </c>
      <c r="Z835" s="4">
        <f t="shared" ref="Z835:Z898" si="181">X835</f>
        <v>32721</v>
      </c>
    </row>
    <row r="836" spans="1:26" x14ac:dyDescent="0.3">
      <c r="A836" s="4">
        <v>1</v>
      </c>
      <c r="B836" t="s">
        <v>849</v>
      </c>
      <c r="C836">
        <v>57</v>
      </c>
      <c r="D836" t="s">
        <v>15</v>
      </c>
      <c r="E836" t="s">
        <v>27</v>
      </c>
      <c r="F836">
        <v>31854</v>
      </c>
      <c r="G836" s="2">
        <v>44117</v>
      </c>
      <c r="H836">
        <v>17280</v>
      </c>
      <c r="I836" t="s">
        <v>20</v>
      </c>
      <c r="J836">
        <v>49</v>
      </c>
      <c r="K836" t="str">
        <f t="shared" si="169"/>
        <v>Below 50,000</v>
      </c>
      <c r="L836" s="4" t="str" cm="1">
        <f t="array" ref="L836">_xlfn.IFS(J836&gt;=50,"Excellent",AND(J836&gt;=40,J836&lt;=49),"good",AND(J836&gt;=30,J836&lt;=39),"Average",J836&lt;30,"Poor")</f>
        <v>good</v>
      </c>
      <c r="M836" s="4" t="str">
        <f t="shared" si="170"/>
        <v>False</v>
      </c>
      <c r="N836" s="4" t="str">
        <f t="shared" si="171"/>
        <v>True</v>
      </c>
      <c r="O836" s="4" t="str">
        <f t="shared" si="172"/>
        <v>Not From Marketing Department</v>
      </c>
      <c r="P836" s="4">
        <f>SUMIF(E836:$E$1001,"Sales",$F:$F)</f>
        <v>1682683</v>
      </c>
      <c r="Q836" s="4">
        <f t="shared" si="173"/>
        <v>7532860</v>
      </c>
      <c r="R836" s="4">
        <f t="shared" si="174"/>
        <v>180</v>
      </c>
      <c r="S836" s="4">
        <f t="shared" si="175"/>
        <v>97</v>
      </c>
      <c r="T836" s="4">
        <f t="shared" si="176"/>
        <v>55350.020304568527</v>
      </c>
      <c r="U836" s="4">
        <f t="shared" si="177"/>
        <v>25843.824817518249</v>
      </c>
      <c r="V836" s="4">
        <f t="shared" si="178"/>
        <v>79673</v>
      </c>
      <c r="W836" s="4">
        <f t="shared" si="179"/>
        <v>20</v>
      </c>
      <c r="X836" s="4">
        <f t="shared" si="180"/>
        <v>31854</v>
      </c>
      <c r="Y836" t="e" cm="1" vm="2">
        <f t="array" aca="1" ref="Y836" ca="1">HLOOKUP(E836+E836:E1835,F836,0)</f>
        <v>#VALUE!</v>
      </c>
      <c r="Z836" s="4">
        <f t="shared" si="181"/>
        <v>31854</v>
      </c>
    </row>
    <row r="837" spans="1:26" x14ac:dyDescent="0.3">
      <c r="A837" s="4">
        <v>1</v>
      </c>
      <c r="B837" t="s">
        <v>850</v>
      </c>
      <c r="C837">
        <v>40</v>
      </c>
      <c r="D837" t="s">
        <v>11</v>
      </c>
      <c r="E837" t="s">
        <v>27</v>
      </c>
      <c r="F837">
        <v>45908</v>
      </c>
      <c r="G837" s="2">
        <v>44118</v>
      </c>
      <c r="H837">
        <v>25710</v>
      </c>
      <c r="I837" t="s">
        <v>28</v>
      </c>
      <c r="J837">
        <v>53</v>
      </c>
      <c r="K837" t="str">
        <f t="shared" si="169"/>
        <v>Below 50,000</v>
      </c>
      <c r="L837" s="4" t="str" cm="1">
        <f t="array" ref="L837">_xlfn.IFS(J837&gt;=50,"Excellent",AND(J837&gt;=40,J837&lt;=49),"good",AND(J837&gt;=30,J837&lt;=39),"Average",J837&lt;30,"Poor")</f>
        <v>Excellent</v>
      </c>
      <c r="M837" s="4" t="str">
        <f t="shared" si="170"/>
        <v>False</v>
      </c>
      <c r="N837" s="4" t="str">
        <f t="shared" si="171"/>
        <v>True</v>
      </c>
      <c r="O837" s="4" t="str">
        <f t="shared" si="172"/>
        <v>Not From Marketing Department</v>
      </c>
      <c r="P837" s="4">
        <f>SUMIF(E837:$E$1001,"Sales",$F:$F)</f>
        <v>1475292</v>
      </c>
      <c r="Q837" s="4">
        <f t="shared" si="173"/>
        <v>7532860</v>
      </c>
      <c r="R837" s="4">
        <f t="shared" si="174"/>
        <v>180</v>
      </c>
      <c r="S837" s="4">
        <f t="shared" si="175"/>
        <v>97</v>
      </c>
      <c r="T837" s="4">
        <f t="shared" si="176"/>
        <v>55350.020304568527</v>
      </c>
      <c r="U837" s="4">
        <f t="shared" si="177"/>
        <v>25843.824817518249</v>
      </c>
      <c r="V837" s="4">
        <f t="shared" si="178"/>
        <v>79673</v>
      </c>
      <c r="W837" s="4">
        <f t="shared" si="179"/>
        <v>20</v>
      </c>
      <c r="X837" s="4">
        <f t="shared" si="180"/>
        <v>45908</v>
      </c>
      <c r="Y837" t="e" cm="1" vm="2">
        <f t="array" aca="1" ref="Y837" ca="1">HLOOKUP(E837+E837:E1836,F837,0)</f>
        <v>#VALUE!</v>
      </c>
      <c r="Z837" s="4">
        <f t="shared" si="181"/>
        <v>45908</v>
      </c>
    </row>
    <row r="838" spans="1:26" x14ac:dyDescent="0.3">
      <c r="A838" s="4">
        <v>1</v>
      </c>
      <c r="B838" t="s">
        <v>851</v>
      </c>
      <c r="C838">
        <v>52</v>
      </c>
      <c r="D838" t="s">
        <v>11</v>
      </c>
      <c r="E838" t="s">
        <v>12</v>
      </c>
      <c r="F838">
        <v>35598</v>
      </c>
      <c r="G838" s="2">
        <v>44119</v>
      </c>
      <c r="H838">
        <v>32104</v>
      </c>
      <c r="I838" t="s">
        <v>18</v>
      </c>
      <c r="J838">
        <v>25</v>
      </c>
      <c r="K838" t="str">
        <f t="shared" si="169"/>
        <v>Below 50,000</v>
      </c>
      <c r="L838" s="4" t="str" cm="1">
        <f t="array" ref="L838">_xlfn.IFS(J838&gt;=50,"Excellent",AND(J838&gt;=40,J838&lt;=49),"good",AND(J838&gt;=30,J838&lt;=39),"Average",J838&lt;30,"Poor")</f>
        <v>Poor</v>
      </c>
      <c r="M838" s="4" t="str">
        <f t="shared" si="170"/>
        <v>False</v>
      </c>
      <c r="N838" s="4" t="str">
        <f t="shared" si="171"/>
        <v>False</v>
      </c>
      <c r="O838" s="4" t="str">
        <f t="shared" si="172"/>
        <v xml:space="preserve"> from Marketing Department</v>
      </c>
      <c r="P838" s="4">
        <f>SUMIF(E838:$E$1001,"Sales",$F:$F)</f>
        <v>1466117</v>
      </c>
      <c r="Q838" s="4">
        <f t="shared" si="173"/>
        <v>7532860</v>
      </c>
      <c r="R838" s="4">
        <f t="shared" si="174"/>
        <v>180</v>
      </c>
      <c r="S838" s="4">
        <f t="shared" si="175"/>
        <v>97</v>
      </c>
      <c r="T838" s="4">
        <f t="shared" si="176"/>
        <v>55350.020304568527</v>
      </c>
      <c r="U838" s="4">
        <f t="shared" si="177"/>
        <v>25843.824817518249</v>
      </c>
      <c r="V838" s="4">
        <f t="shared" si="178"/>
        <v>79673</v>
      </c>
      <c r="W838" s="4">
        <f t="shared" si="179"/>
        <v>20</v>
      </c>
      <c r="X838" s="4">
        <f t="shared" si="180"/>
        <v>35598</v>
      </c>
      <c r="Y838" t="e" cm="1" vm="2">
        <f t="array" aca="1" ref="Y838" ca="1">HLOOKUP(E838+E838:E1837,F838,0)</f>
        <v>#VALUE!</v>
      </c>
      <c r="Z838" s="4">
        <f t="shared" si="181"/>
        <v>35598</v>
      </c>
    </row>
    <row r="839" spans="1:26" x14ac:dyDescent="0.3">
      <c r="A839" s="4">
        <v>1</v>
      </c>
      <c r="B839" t="s">
        <v>852</v>
      </c>
      <c r="C839">
        <v>50</v>
      </c>
      <c r="D839" t="s">
        <v>15</v>
      </c>
      <c r="E839" t="s">
        <v>22</v>
      </c>
      <c r="F839">
        <v>52201</v>
      </c>
      <c r="G839" s="2">
        <v>44120</v>
      </c>
      <c r="H839">
        <v>22557</v>
      </c>
      <c r="I839" t="s">
        <v>28</v>
      </c>
      <c r="J839">
        <v>26</v>
      </c>
      <c r="K839" t="str">
        <f t="shared" si="169"/>
        <v>Above 50,000</v>
      </c>
      <c r="L839" s="4" t="str" cm="1">
        <f t="array" ref="L839">_xlfn.IFS(J839&gt;=50,"Excellent",AND(J839&gt;=40,J839&lt;=49),"good",AND(J839&gt;=30,J839&lt;=39),"Average",J839&lt;30,"Poor")</f>
        <v>Poor</v>
      </c>
      <c r="M839" s="4" t="str">
        <f t="shared" si="170"/>
        <v>False</v>
      </c>
      <c r="N839" s="4" t="str">
        <f t="shared" si="171"/>
        <v>False</v>
      </c>
      <c r="O839" s="4" t="str">
        <f t="shared" si="172"/>
        <v>Not From Marketing Department</v>
      </c>
      <c r="P839" s="4">
        <f>SUMIF(E839:$E$1001,"Sales",$F:$F)</f>
        <v>1490266</v>
      </c>
      <c r="Q839" s="4">
        <f t="shared" si="173"/>
        <v>7532860</v>
      </c>
      <c r="R839" s="4">
        <f t="shared" si="174"/>
        <v>180</v>
      </c>
      <c r="S839" s="4">
        <f t="shared" si="175"/>
        <v>97</v>
      </c>
      <c r="T839" s="4">
        <f t="shared" si="176"/>
        <v>55350.020304568527</v>
      </c>
      <c r="U839" s="4">
        <f t="shared" si="177"/>
        <v>25843.824817518249</v>
      </c>
      <c r="V839" s="4">
        <f t="shared" si="178"/>
        <v>79673</v>
      </c>
      <c r="W839" s="4">
        <f t="shared" si="179"/>
        <v>20</v>
      </c>
      <c r="X839" s="4">
        <f t="shared" si="180"/>
        <v>52201</v>
      </c>
      <c r="Y839" t="e" cm="1" vm="2">
        <f t="array" aca="1" ref="Y839" ca="1">HLOOKUP(E839+E839:E1838,F839,0)</f>
        <v>#VALUE!</v>
      </c>
      <c r="Z839" s="4">
        <f t="shared" si="181"/>
        <v>52201</v>
      </c>
    </row>
    <row r="840" spans="1:26" x14ac:dyDescent="0.3">
      <c r="A840" s="4">
        <v>1</v>
      </c>
      <c r="B840" t="s">
        <v>853</v>
      </c>
      <c r="C840">
        <v>35</v>
      </c>
      <c r="D840" t="s">
        <v>15</v>
      </c>
      <c r="E840" t="s">
        <v>27</v>
      </c>
      <c r="F840">
        <v>58384</v>
      </c>
      <c r="G840" s="2">
        <v>44121</v>
      </c>
      <c r="H840">
        <v>23579</v>
      </c>
      <c r="I840" t="s">
        <v>20</v>
      </c>
      <c r="J840">
        <v>38</v>
      </c>
      <c r="K840" t="str">
        <f t="shared" si="169"/>
        <v>Above 50,000</v>
      </c>
      <c r="L840" s="4" t="str" cm="1">
        <f t="array" ref="L840">_xlfn.IFS(J840&gt;=50,"Excellent",AND(J840&gt;=40,J840&lt;=49),"good",AND(J840&gt;=30,J840&lt;=39),"Average",J840&lt;30,"Poor")</f>
        <v>Average</v>
      </c>
      <c r="M840" s="4" t="str">
        <f t="shared" si="170"/>
        <v>False</v>
      </c>
      <c r="N840" s="4" t="str">
        <f t="shared" si="171"/>
        <v>True</v>
      </c>
      <c r="O840" s="4" t="str">
        <f t="shared" si="172"/>
        <v>Not From Marketing Department</v>
      </c>
      <c r="P840" s="4">
        <f>SUMIF(E840:$E$1001,"Sales",$F:$F)</f>
        <v>1641711</v>
      </c>
      <c r="Q840" s="4">
        <f t="shared" si="173"/>
        <v>7532860</v>
      </c>
      <c r="R840" s="4">
        <f t="shared" si="174"/>
        <v>180</v>
      </c>
      <c r="S840" s="4">
        <f t="shared" si="175"/>
        <v>97</v>
      </c>
      <c r="T840" s="4">
        <f t="shared" si="176"/>
        <v>55350.020304568527</v>
      </c>
      <c r="U840" s="4">
        <f t="shared" si="177"/>
        <v>25843.824817518249</v>
      </c>
      <c r="V840" s="4">
        <f t="shared" si="178"/>
        <v>79673</v>
      </c>
      <c r="W840" s="4">
        <f t="shared" si="179"/>
        <v>20</v>
      </c>
      <c r="X840" s="4">
        <f t="shared" si="180"/>
        <v>58384</v>
      </c>
      <c r="Y840" t="e" cm="1" vm="2">
        <f t="array" aca="1" ref="Y840" ca="1">HLOOKUP(E840+E840:E1839,F840,0)</f>
        <v>#VALUE!</v>
      </c>
      <c r="Z840" s="4">
        <f t="shared" si="181"/>
        <v>58384</v>
      </c>
    </row>
    <row r="841" spans="1:26" x14ac:dyDescent="0.3">
      <c r="A841" s="4">
        <v>1</v>
      </c>
      <c r="B841" t="s">
        <v>854</v>
      </c>
      <c r="C841">
        <v>52</v>
      </c>
      <c r="D841" t="s">
        <v>11</v>
      </c>
      <c r="E841" t="s">
        <v>22</v>
      </c>
      <c r="F841">
        <v>53441</v>
      </c>
      <c r="G841" s="2">
        <v>44122</v>
      </c>
      <c r="H841">
        <v>10421</v>
      </c>
      <c r="I841" t="s">
        <v>20</v>
      </c>
      <c r="J841">
        <v>53</v>
      </c>
      <c r="K841" t="str">
        <f t="shared" si="169"/>
        <v>Above 50,000</v>
      </c>
      <c r="L841" s="4" t="str" cm="1">
        <f t="array" ref="L841">_xlfn.IFS(J841&gt;=50,"Excellent",AND(J841&gt;=40,J841&lt;=49),"good",AND(J841&gt;=30,J841&lt;=39),"Average",J841&lt;30,"Poor")</f>
        <v>Excellent</v>
      </c>
      <c r="M841" s="4" t="str">
        <f t="shared" si="170"/>
        <v>False</v>
      </c>
      <c r="N841" s="4" t="str">
        <f t="shared" si="171"/>
        <v>False</v>
      </c>
      <c r="O841" s="4" t="str">
        <f t="shared" si="172"/>
        <v>Not From Marketing Department</v>
      </c>
      <c r="P841" s="4">
        <f>SUMIF(E841:$E$1001,"Sales",$F:$F)</f>
        <v>1613414</v>
      </c>
      <c r="Q841" s="4">
        <f t="shared" si="173"/>
        <v>7532860</v>
      </c>
      <c r="R841" s="4">
        <f t="shared" si="174"/>
        <v>180</v>
      </c>
      <c r="S841" s="4">
        <f t="shared" si="175"/>
        <v>97</v>
      </c>
      <c r="T841" s="4">
        <f t="shared" si="176"/>
        <v>55350.020304568527</v>
      </c>
      <c r="U841" s="4">
        <f t="shared" si="177"/>
        <v>25843.824817518249</v>
      </c>
      <c r="V841" s="4">
        <f t="shared" si="178"/>
        <v>79673</v>
      </c>
      <c r="W841" s="4">
        <f t="shared" si="179"/>
        <v>20</v>
      </c>
      <c r="X841" s="4">
        <f t="shared" si="180"/>
        <v>53441</v>
      </c>
      <c r="Y841" t="e" cm="1" vm="2">
        <f t="array" aca="1" ref="Y841" ca="1">HLOOKUP(E841+E841:E1840,F841,0)</f>
        <v>#VALUE!</v>
      </c>
      <c r="Z841" s="4">
        <f t="shared" si="181"/>
        <v>53441</v>
      </c>
    </row>
    <row r="842" spans="1:26" x14ac:dyDescent="0.3">
      <c r="A842" s="4">
        <v>1</v>
      </c>
      <c r="B842" t="s">
        <v>855</v>
      </c>
      <c r="C842">
        <v>37</v>
      </c>
      <c r="D842" t="s">
        <v>11</v>
      </c>
      <c r="E842" t="s">
        <v>7</v>
      </c>
      <c r="F842">
        <v>67675</v>
      </c>
      <c r="G842" s="2">
        <v>44123</v>
      </c>
      <c r="H842">
        <v>23038</v>
      </c>
      <c r="I842" t="s">
        <v>20</v>
      </c>
      <c r="J842">
        <v>33</v>
      </c>
      <c r="K842" t="str">
        <f t="shared" si="169"/>
        <v>Above 50,000</v>
      </c>
      <c r="L842" s="4" t="str" cm="1">
        <f t="array" ref="L842">_xlfn.IFS(J842&gt;=50,"Excellent",AND(J842&gt;=40,J842&lt;=49),"good",AND(J842&gt;=30,J842&lt;=39),"Average",J842&lt;30,"Poor")</f>
        <v>Average</v>
      </c>
      <c r="M842" s="4" t="str">
        <f t="shared" si="170"/>
        <v>False</v>
      </c>
      <c r="N842" s="4" t="str">
        <f t="shared" si="171"/>
        <v>True</v>
      </c>
      <c r="O842" s="4" t="str">
        <f t="shared" si="172"/>
        <v>Not From Marketing Department</v>
      </c>
      <c r="P842" s="4">
        <f>SUMIF(E842:$E$1001,"Sales",$F:$F)</f>
        <v>1497143</v>
      </c>
      <c r="Q842" s="4">
        <f t="shared" si="173"/>
        <v>7532860</v>
      </c>
      <c r="R842" s="4">
        <f t="shared" si="174"/>
        <v>180</v>
      </c>
      <c r="S842" s="4">
        <f t="shared" si="175"/>
        <v>97</v>
      </c>
      <c r="T842" s="4">
        <f t="shared" si="176"/>
        <v>55350.020304568527</v>
      </c>
      <c r="U842" s="4">
        <f t="shared" si="177"/>
        <v>25843.824817518249</v>
      </c>
      <c r="V842" s="4">
        <f t="shared" si="178"/>
        <v>79673</v>
      </c>
      <c r="W842" s="4">
        <f t="shared" si="179"/>
        <v>20</v>
      </c>
      <c r="X842" s="4">
        <f t="shared" si="180"/>
        <v>67675</v>
      </c>
      <c r="Y842" t="e" cm="1" vm="2">
        <f t="array" aca="1" ref="Y842" ca="1">HLOOKUP(E842+E842:E1841,F842,0)</f>
        <v>#VALUE!</v>
      </c>
      <c r="Z842" s="4">
        <f t="shared" si="181"/>
        <v>67675</v>
      </c>
    </row>
    <row r="843" spans="1:26" x14ac:dyDescent="0.3">
      <c r="A843" s="4">
        <v>1</v>
      </c>
      <c r="B843" t="s">
        <v>856</v>
      </c>
      <c r="C843">
        <v>59</v>
      </c>
      <c r="D843" t="s">
        <v>11</v>
      </c>
      <c r="E843" t="s">
        <v>12</v>
      </c>
      <c r="F843">
        <v>45055</v>
      </c>
      <c r="G843" s="2">
        <v>44124</v>
      </c>
      <c r="H843">
        <v>31858</v>
      </c>
      <c r="I843" t="s">
        <v>18</v>
      </c>
      <c r="J843">
        <v>37</v>
      </c>
      <c r="K843" t="str">
        <f t="shared" si="169"/>
        <v>Below 50,000</v>
      </c>
      <c r="L843" s="4" t="str" cm="1">
        <f t="array" ref="L843">_xlfn.IFS(J843&gt;=50,"Excellent",AND(J843&gt;=40,J843&lt;=49),"good",AND(J843&gt;=30,J843&lt;=39),"Average",J843&lt;30,"Poor")</f>
        <v>Average</v>
      </c>
      <c r="M843" s="4" t="str">
        <f t="shared" si="170"/>
        <v>False</v>
      </c>
      <c r="N843" s="4" t="str">
        <f t="shared" si="171"/>
        <v>False</v>
      </c>
      <c r="O843" s="4" t="str">
        <f t="shared" si="172"/>
        <v xml:space="preserve"> from Marketing Department</v>
      </c>
      <c r="P843" s="4">
        <f>SUMIF(E843:$E$1001,"Sales",$F:$F)</f>
        <v>1505097</v>
      </c>
      <c r="Q843" s="4">
        <f t="shared" si="173"/>
        <v>7532860</v>
      </c>
      <c r="R843" s="4">
        <f t="shared" si="174"/>
        <v>180</v>
      </c>
      <c r="S843" s="4">
        <f t="shared" si="175"/>
        <v>97</v>
      </c>
      <c r="T843" s="4">
        <f t="shared" si="176"/>
        <v>55350.020304568527</v>
      </c>
      <c r="U843" s="4">
        <f t="shared" si="177"/>
        <v>25843.824817518249</v>
      </c>
      <c r="V843" s="4">
        <f t="shared" si="178"/>
        <v>79673</v>
      </c>
      <c r="W843" s="4">
        <f t="shared" si="179"/>
        <v>20</v>
      </c>
      <c r="X843" s="4">
        <f t="shared" si="180"/>
        <v>45055</v>
      </c>
      <c r="Y843" t="e" cm="1" vm="2">
        <f t="array" aca="1" ref="Y843" ca="1">HLOOKUP(E843+E843:E1842,F843,0)</f>
        <v>#VALUE!</v>
      </c>
      <c r="Z843" s="4">
        <f t="shared" si="181"/>
        <v>45055</v>
      </c>
    </row>
    <row r="844" spans="1:26" x14ac:dyDescent="0.3">
      <c r="A844" s="4">
        <v>1</v>
      </c>
      <c r="B844" t="s">
        <v>857</v>
      </c>
      <c r="C844">
        <v>24</v>
      </c>
      <c r="D844" t="s">
        <v>15</v>
      </c>
      <c r="E844" t="s">
        <v>22</v>
      </c>
      <c r="F844">
        <v>39346</v>
      </c>
      <c r="G844" s="2">
        <v>44125</v>
      </c>
      <c r="H844">
        <v>23877</v>
      </c>
      <c r="I844" t="s">
        <v>20</v>
      </c>
      <c r="J844">
        <v>38</v>
      </c>
      <c r="K844" t="str">
        <f t="shared" si="169"/>
        <v>Below 50,000</v>
      </c>
      <c r="L844" s="4" t="str" cm="1">
        <f t="array" ref="L844">_xlfn.IFS(J844&gt;=50,"Excellent",AND(J844&gt;=40,J844&lt;=49),"good",AND(J844&gt;=30,J844&lt;=39),"Average",J844&lt;30,"Poor")</f>
        <v>Average</v>
      </c>
      <c r="M844" s="4" t="str">
        <f t="shared" si="170"/>
        <v>False</v>
      </c>
      <c r="N844" s="4" t="str">
        <f t="shared" si="171"/>
        <v>False</v>
      </c>
      <c r="O844" s="4" t="str">
        <f t="shared" si="172"/>
        <v>Not From Marketing Department</v>
      </c>
      <c r="P844" s="4">
        <f>SUMIF(E844:$E$1001,"Sales",$F:$F)</f>
        <v>1468353</v>
      </c>
      <c r="Q844" s="4">
        <f t="shared" si="173"/>
        <v>7532860</v>
      </c>
      <c r="R844" s="4">
        <f t="shared" si="174"/>
        <v>180</v>
      </c>
      <c r="S844" s="4">
        <f t="shared" si="175"/>
        <v>97</v>
      </c>
      <c r="T844" s="4">
        <f t="shared" si="176"/>
        <v>55350.020304568527</v>
      </c>
      <c r="U844" s="4">
        <f t="shared" si="177"/>
        <v>25843.824817518249</v>
      </c>
      <c r="V844" s="4">
        <f t="shared" si="178"/>
        <v>79673</v>
      </c>
      <c r="W844" s="4">
        <f t="shared" si="179"/>
        <v>20</v>
      </c>
      <c r="X844" s="4">
        <f t="shared" si="180"/>
        <v>39346</v>
      </c>
      <c r="Y844" t="e" cm="1" vm="2">
        <f t="array" aca="1" ref="Y844" ca="1">HLOOKUP(E844+E844:E1843,F844,0)</f>
        <v>#VALUE!</v>
      </c>
      <c r="Z844" s="4">
        <f t="shared" si="181"/>
        <v>39346</v>
      </c>
    </row>
    <row r="845" spans="1:26" x14ac:dyDescent="0.3">
      <c r="A845" s="4">
        <v>1</v>
      </c>
      <c r="B845" t="s">
        <v>858</v>
      </c>
      <c r="C845">
        <v>22</v>
      </c>
      <c r="D845" t="s">
        <v>15</v>
      </c>
      <c r="E845" t="s">
        <v>22</v>
      </c>
      <c r="F845">
        <v>45601</v>
      </c>
      <c r="G845" s="2">
        <v>44126</v>
      </c>
      <c r="H845">
        <v>10147</v>
      </c>
      <c r="I845" t="s">
        <v>18</v>
      </c>
      <c r="J845">
        <v>56</v>
      </c>
      <c r="K845" t="str">
        <f t="shared" si="169"/>
        <v>Below 50,000</v>
      </c>
      <c r="L845" s="4" t="str" cm="1">
        <f t="array" ref="L845">_xlfn.IFS(J845&gt;=50,"Excellent",AND(J845&gt;=40,J845&lt;=49),"good",AND(J845&gt;=30,J845&lt;=39),"Average",J845&lt;30,"Poor")</f>
        <v>Excellent</v>
      </c>
      <c r="M845" s="4" t="str">
        <f t="shared" si="170"/>
        <v>False</v>
      </c>
      <c r="N845" s="4" t="str">
        <f t="shared" si="171"/>
        <v>False</v>
      </c>
      <c r="O845" s="4" t="str">
        <f t="shared" si="172"/>
        <v>Not From Marketing Department</v>
      </c>
      <c r="P845" s="4">
        <f>SUMIF(E845:$E$1001,"Sales",$F:$F)</f>
        <v>1470305</v>
      </c>
      <c r="Q845" s="4">
        <f t="shared" si="173"/>
        <v>7532860</v>
      </c>
      <c r="R845" s="4">
        <f t="shared" si="174"/>
        <v>180</v>
      </c>
      <c r="S845" s="4">
        <f t="shared" si="175"/>
        <v>97</v>
      </c>
      <c r="T845" s="4">
        <f t="shared" si="176"/>
        <v>55350.020304568527</v>
      </c>
      <c r="U845" s="4">
        <f t="shared" si="177"/>
        <v>25843.824817518249</v>
      </c>
      <c r="V845" s="4">
        <f t="shared" si="178"/>
        <v>79673</v>
      </c>
      <c r="W845" s="4">
        <f t="shared" si="179"/>
        <v>20</v>
      </c>
      <c r="X845" s="4">
        <f t="shared" si="180"/>
        <v>45601</v>
      </c>
      <c r="Y845" t="e" cm="1" vm="2">
        <f t="array" aca="1" ref="Y845" ca="1">HLOOKUP(E845+E845:E1844,F845,0)</f>
        <v>#VALUE!</v>
      </c>
      <c r="Z845" s="4">
        <f t="shared" si="181"/>
        <v>45601</v>
      </c>
    </row>
    <row r="846" spans="1:26" x14ac:dyDescent="0.3">
      <c r="A846" s="4">
        <v>1</v>
      </c>
      <c r="B846" t="s">
        <v>859</v>
      </c>
      <c r="C846">
        <v>57</v>
      </c>
      <c r="D846" t="s">
        <v>11</v>
      </c>
      <c r="E846" t="s">
        <v>22</v>
      </c>
      <c r="F846">
        <v>56339</v>
      </c>
      <c r="G846" s="2">
        <v>44127</v>
      </c>
      <c r="H846">
        <v>36341</v>
      </c>
      <c r="I846" t="s">
        <v>28</v>
      </c>
      <c r="J846">
        <v>25</v>
      </c>
      <c r="K846" t="str">
        <f t="shared" si="169"/>
        <v>Above 50,000</v>
      </c>
      <c r="L846" s="4" t="str" cm="1">
        <f t="array" ref="L846">_xlfn.IFS(J846&gt;=50,"Excellent",AND(J846&gt;=40,J846&lt;=49),"good",AND(J846&gt;=30,J846&lt;=39),"Average",J846&lt;30,"Poor")</f>
        <v>Poor</v>
      </c>
      <c r="M846" s="4" t="str">
        <f t="shared" si="170"/>
        <v>False</v>
      </c>
      <c r="N846" s="4" t="str">
        <f t="shared" si="171"/>
        <v>False</v>
      </c>
      <c r="O846" s="4" t="str">
        <f t="shared" si="172"/>
        <v>Not From Marketing Department</v>
      </c>
      <c r="P846" s="4">
        <f>SUMIF(E846:$E$1001,"Sales",$F:$F)</f>
        <v>1431894</v>
      </c>
      <c r="Q846" s="4">
        <f t="shared" si="173"/>
        <v>7532860</v>
      </c>
      <c r="R846" s="4">
        <f t="shared" si="174"/>
        <v>180</v>
      </c>
      <c r="S846" s="4">
        <f t="shared" si="175"/>
        <v>97</v>
      </c>
      <c r="T846" s="4">
        <f t="shared" si="176"/>
        <v>55350.020304568527</v>
      </c>
      <c r="U846" s="4">
        <f t="shared" si="177"/>
        <v>25843.824817518249</v>
      </c>
      <c r="V846" s="4">
        <f t="shared" si="178"/>
        <v>79673</v>
      </c>
      <c r="W846" s="4">
        <f t="shared" si="179"/>
        <v>20</v>
      </c>
      <c r="X846" s="4">
        <f t="shared" si="180"/>
        <v>56339</v>
      </c>
      <c r="Y846" t="e" cm="1" vm="2">
        <f t="array" aca="1" ref="Y846" ca="1">HLOOKUP(E846+E846:E1845,F846,0)</f>
        <v>#VALUE!</v>
      </c>
      <c r="Z846" s="4">
        <f t="shared" si="181"/>
        <v>56339</v>
      </c>
    </row>
    <row r="847" spans="1:26" x14ac:dyDescent="0.3">
      <c r="A847" s="4">
        <v>1</v>
      </c>
      <c r="B847" t="s">
        <v>860</v>
      </c>
      <c r="C847">
        <v>42</v>
      </c>
      <c r="D847" t="s">
        <v>15</v>
      </c>
      <c r="E847" t="s">
        <v>7</v>
      </c>
      <c r="F847">
        <v>77031</v>
      </c>
      <c r="G847" s="2">
        <v>44128</v>
      </c>
      <c r="H847">
        <v>17991</v>
      </c>
      <c r="I847" t="s">
        <v>13</v>
      </c>
      <c r="J847">
        <v>33</v>
      </c>
      <c r="K847" t="str">
        <f t="shared" si="169"/>
        <v>Above 50,000</v>
      </c>
      <c r="L847" s="4" t="str" cm="1">
        <f t="array" ref="L847">_xlfn.IFS(J847&gt;=50,"Excellent",AND(J847&gt;=40,J847&lt;=49),"good",AND(J847&gt;=30,J847&lt;=39),"Average",J847&lt;30,"Poor")</f>
        <v>Average</v>
      </c>
      <c r="M847" s="4" t="str">
        <f t="shared" si="170"/>
        <v>True</v>
      </c>
      <c r="N847" s="4" t="str">
        <f t="shared" si="171"/>
        <v>True</v>
      </c>
      <c r="O847" s="4" t="str">
        <f t="shared" si="172"/>
        <v>Not From Marketing Department</v>
      </c>
      <c r="P847" s="4">
        <f>SUMIF(E847:$E$1001,"Sales",$F:$F)</f>
        <v>1487882</v>
      </c>
      <c r="Q847" s="4">
        <f t="shared" si="173"/>
        <v>7532860</v>
      </c>
      <c r="R847" s="4">
        <f t="shared" si="174"/>
        <v>180</v>
      </c>
      <c r="S847" s="4">
        <f t="shared" si="175"/>
        <v>97</v>
      </c>
      <c r="T847" s="4">
        <f t="shared" si="176"/>
        <v>55350.020304568527</v>
      </c>
      <c r="U847" s="4">
        <f t="shared" si="177"/>
        <v>25843.824817518249</v>
      </c>
      <c r="V847" s="4">
        <f t="shared" si="178"/>
        <v>79673</v>
      </c>
      <c r="W847" s="4">
        <f t="shared" si="179"/>
        <v>20</v>
      </c>
      <c r="X847" s="4">
        <f t="shared" si="180"/>
        <v>77031</v>
      </c>
      <c r="Y847" t="e" cm="1" vm="2">
        <f t="array" aca="1" ref="Y847" ca="1">HLOOKUP(E847+E847:E1846,F847,0)</f>
        <v>#VALUE!</v>
      </c>
      <c r="Z847" s="4">
        <f t="shared" si="181"/>
        <v>77031</v>
      </c>
    </row>
    <row r="848" spans="1:26" x14ac:dyDescent="0.3">
      <c r="A848" s="4">
        <v>1</v>
      </c>
      <c r="B848" t="s">
        <v>861</v>
      </c>
      <c r="C848">
        <v>51</v>
      </c>
      <c r="D848" t="s">
        <v>15</v>
      </c>
      <c r="E848" t="s">
        <v>27</v>
      </c>
      <c r="F848">
        <v>42838</v>
      </c>
      <c r="G848" s="2">
        <v>44129</v>
      </c>
      <c r="H848">
        <v>23052</v>
      </c>
      <c r="I848" t="s">
        <v>13</v>
      </c>
      <c r="J848">
        <v>20</v>
      </c>
      <c r="K848" t="str">
        <f t="shared" si="169"/>
        <v>Below 50,000</v>
      </c>
      <c r="L848" s="4" t="str" cm="1">
        <f t="array" ref="L848">_xlfn.IFS(J848&gt;=50,"Excellent",AND(J848&gt;=40,J848&lt;=49),"good",AND(J848&gt;=30,J848&lt;=39),"Average",J848&lt;30,"Poor")</f>
        <v>Poor</v>
      </c>
      <c r="M848" s="4" t="str">
        <f t="shared" si="170"/>
        <v>True</v>
      </c>
      <c r="N848" s="4" t="str">
        <f t="shared" si="171"/>
        <v>True</v>
      </c>
      <c r="O848" s="4" t="str">
        <f t="shared" si="172"/>
        <v>Not From Marketing Department</v>
      </c>
      <c r="P848" s="4">
        <f>SUMIF(E848:$E$1001,"Sales",$F:$F)</f>
        <v>1492653</v>
      </c>
      <c r="Q848" s="4">
        <f t="shared" si="173"/>
        <v>7532860</v>
      </c>
      <c r="R848" s="4">
        <f t="shared" si="174"/>
        <v>180</v>
      </c>
      <c r="S848" s="4">
        <f t="shared" si="175"/>
        <v>97</v>
      </c>
      <c r="T848" s="4">
        <f t="shared" si="176"/>
        <v>55350.020304568527</v>
      </c>
      <c r="U848" s="4">
        <f t="shared" si="177"/>
        <v>25843.824817518249</v>
      </c>
      <c r="V848" s="4">
        <f t="shared" si="178"/>
        <v>79673</v>
      </c>
      <c r="W848" s="4">
        <f t="shared" si="179"/>
        <v>20</v>
      </c>
      <c r="X848" s="4">
        <f t="shared" si="180"/>
        <v>42838</v>
      </c>
      <c r="Y848" t="e" cm="1" vm="2">
        <f t="array" aca="1" ref="Y848" ca="1">HLOOKUP(E848+E848:E1847,F848,0)</f>
        <v>#VALUE!</v>
      </c>
      <c r="Z848" s="4">
        <f t="shared" si="181"/>
        <v>42838</v>
      </c>
    </row>
    <row r="849" spans="1:26" x14ac:dyDescent="0.3">
      <c r="A849" s="4">
        <v>1</v>
      </c>
      <c r="B849" t="s">
        <v>862</v>
      </c>
      <c r="C849">
        <v>22</v>
      </c>
      <c r="D849" t="s">
        <v>11</v>
      </c>
      <c r="E849" t="s">
        <v>12</v>
      </c>
      <c r="F849">
        <v>64643</v>
      </c>
      <c r="G849" s="2">
        <v>44130</v>
      </c>
      <c r="H849">
        <v>25966</v>
      </c>
      <c r="I849" t="s">
        <v>20</v>
      </c>
      <c r="J849">
        <v>53</v>
      </c>
      <c r="K849" t="str">
        <f t="shared" si="169"/>
        <v>Above 50,000</v>
      </c>
      <c r="L849" s="4" t="str" cm="1">
        <f t="array" ref="L849">_xlfn.IFS(J849&gt;=50,"Excellent",AND(J849&gt;=40,J849&lt;=49),"good",AND(J849&gt;=30,J849&lt;=39),"Average",J849&lt;30,"Poor")</f>
        <v>Excellent</v>
      </c>
      <c r="M849" s="4" t="str">
        <f t="shared" si="170"/>
        <v>False</v>
      </c>
      <c r="N849" s="4" t="str">
        <f t="shared" si="171"/>
        <v>True</v>
      </c>
      <c r="O849" s="4" t="str">
        <f t="shared" si="172"/>
        <v xml:space="preserve"> from Marketing Department</v>
      </c>
      <c r="P849" s="4">
        <f>SUMIF(E849:$E$1001,"Sales",$F:$F)</f>
        <v>1413550</v>
      </c>
      <c r="Q849" s="4">
        <f t="shared" si="173"/>
        <v>7532860</v>
      </c>
      <c r="R849" s="4">
        <f t="shared" si="174"/>
        <v>180</v>
      </c>
      <c r="S849" s="4">
        <f t="shared" si="175"/>
        <v>97</v>
      </c>
      <c r="T849" s="4">
        <f t="shared" si="176"/>
        <v>55350.020304568527</v>
      </c>
      <c r="U849" s="4">
        <f t="shared" si="177"/>
        <v>25843.824817518249</v>
      </c>
      <c r="V849" s="4">
        <f t="shared" si="178"/>
        <v>79673</v>
      </c>
      <c r="W849" s="4">
        <f t="shared" si="179"/>
        <v>20</v>
      </c>
      <c r="X849" s="4">
        <f t="shared" si="180"/>
        <v>64643</v>
      </c>
      <c r="Y849" t="e" cm="1" vm="2">
        <f t="array" aca="1" ref="Y849" ca="1">HLOOKUP(E849+E849:E1848,F849,0)</f>
        <v>#VALUE!</v>
      </c>
      <c r="Z849" s="4">
        <f t="shared" si="181"/>
        <v>64643</v>
      </c>
    </row>
    <row r="850" spans="1:26" x14ac:dyDescent="0.3">
      <c r="A850" s="4">
        <v>1</v>
      </c>
      <c r="B850" t="s">
        <v>863</v>
      </c>
      <c r="C850">
        <v>38</v>
      </c>
      <c r="D850" t="s">
        <v>15</v>
      </c>
      <c r="E850" t="s">
        <v>12</v>
      </c>
      <c r="F850">
        <v>55610</v>
      </c>
      <c r="G850" s="2">
        <v>44131</v>
      </c>
      <c r="H850">
        <v>19919</v>
      </c>
      <c r="I850" t="s">
        <v>18</v>
      </c>
      <c r="J850">
        <v>35</v>
      </c>
      <c r="K850" t="str">
        <f t="shared" si="169"/>
        <v>Above 50,000</v>
      </c>
      <c r="L850" s="4" t="str" cm="1">
        <f t="array" ref="L850">_xlfn.IFS(J850&gt;=50,"Excellent",AND(J850&gt;=40,J850&lt;=49),"good",AND(J850&gt;=30,J850&lt;=39),"Average",J850&lt;30,"Poor")</f>
        <v>Average</v>
      </c>
      <c r="M850" s="4" t="str">
        <f t="shared" si="170"/>
        <v>False</v>
      </c>
      <c r="N850" s="4" t="str">
        <f t="shared" si="171"/>
        <v>False</v>
      </c>
      <c r="O850" s="4" t="str">
        <f t="shared" si="172"/>
        <v xml:space="preserve"> from Marketing Department</v>
      </c>
      <c r="P850" s="4">
        <f>SUMIF(E850:$E$1001,"Sales",$F:$F)</f>
        <v>1377487</v>
      </c>
      <c r="Q850" s="4">
        <f t="shared" si="173"/>
        <v>7532860</v>
      </c>
      <c r="R850" s="4">
        <f t="shared" si="174"/>
        <v>180</v>
      </c>
      <c r="S850" s="4">
        <f t="shared" si="175"/>
        <v>97</v>
      </c>
      <c r="T850" s="4">
        <f t="shared" si="176"/>
        <v>55350.020304568527</v>
      </c>
      <c r="U850" s="4">
        <f t="shared" si="177"/>
        <v>25843.824817518249</v>
      </c>
      <c r="V850" s="4">
        <f t="shared" si="178"/>
        <v>79673</v>
      </c>
      <c r="W850" s="4">
        <f t="shared" si="179"/>
        <v>20</v>
      </c>
      <c r="X850" s="4">
        <f t="shared" si="180"/>
        <v>55610</v>
      </c>
      <c r="Y850" t="e" cm="1" vm="2">
        <f t="array" aca="1" ref="Y850" ca="1">HLOOKUP(E850+E850:E1849,F850,0)</f>
        <v>#VALUE!</v>
      </c>
      <c r="Z850" s="4">
        <f t="shared" si="181"/>
        <v>55610</v>
      </c>
    </row>
    <row r="851" spans="1:26" x14ac:dyDescent="0.3">
      <c r="A851" s="4">
        <v>1</v>
      </c>
      <c r="B851" t="s">
        <v>864</v>
      </c>
      <c r="C851">
        <v>45</v>
      </c>
      <c r="D851" t="s">
        <v>15</v>
      </c>
      <c r="E851" t="s">
        <v>12</v>
      </c>
      <c r="F851">
        <v>50173</v>
      </c>
      <c r="G851" s="2">
        <v>44132</v>
      </c>
      <c r="H851">
        <v>31228</v>
      </c>
      <c r="I851" t="s">
        <v>28</v>
      </c>
      <c r="J851">
        <v>48</v>
      </c>
      <c r="K851" t="str">
        <f t="shared" si="169"/>
        <v>Above 50,000</v>
      </c>
      <c r="L851" s="4" t="str" cm="1">
        <f t="array" ref="L851">_xlfn.IFS(J851&gt;=50,"Excellent",AND(J851&gt;=40,J851&lt;=49),"good",AND(J851&gt;=30,J851&lt;=39),"Average",J851&lt;30,"Poor")</f>
        <v>good</v>
      </c>
      <c r="M851" s="4" t="str">
        <f t="shared" si="170"/>
        <v>False</v>
      </c>
      <c r="N851" s="4" t="str">
        <f t="shared" si="171"/>
        <v>False</v>
      </c>
      <c r="O851" s="4" t="str">
        <f t="shared" si="172"/>
        <v xml:space="preserve"> from Marketing Department</v>
      </c>
      <c r="P851" s="4">
        <f>SUMIF(E851:$E$1001,"Sales",$F:$F)</f>
        <v>1365100</v>
      </c>
      <c r="Q851" s="4">
        <f t="shared" si="173"/>
        <v>7532860</v>
      </c>
      <c r="R851" s="4">
        <f t="shared" si="174"/>
        <v>180</v>
      </c>
      <c r="S851" s="4">
        <f t="shared" si="175"/>
        <v>97</v>
      </c>
      <c r="T851" s="4">
        <f t="shared" si="176"/>
        <v>55350.020304568527</v>
      </c>
      <c r="U851" s="4">
        <f t="shared" si="177"/>
        <v>25843.824817518249</v>
      </c>
      <c r="V851" s="4">
        <f t="shared" si="178"/>
        <v>79673</v>
      </c>
      <c r="W851" s="4">
        <f t="shared" si="179"/>
        <v>20</v>
      </c>
      <c r="X851" s="4">
        <f t="shared" si="180"/>
        <v>50173</v>
      </c>
      <c r="Y851" t="e" cm="1" vm="2">
        <f t="array" aca="1" ref="Y851" ca="1">HLOOKUP(E851+E851:E1850,F851,0)</f>
        <v>#VALUE!</v>
      </c>
      <c r="Z851" s="4">
        <f t="shared" si="181"/>
        <v>50173</v>
      </c>
    </row>
    <row r="852" spans="1:26" x14ac:dyDescent="0.3">
      <c r="A852" s="4">
        <v>1</v>
      </c>
      <c r="B852" t="s">
        <v>865</v>
      </c>
      <c r="C852">
        <v>50</v>
      </c>
      <c r="D852" t="s">
        <v>15</v>
      </c>
      <c r="E852" t="s">
        <v>16</v>
      </c>
      <c r="F852">
        <v>79128</v>
      </c>
      <c r="G852" s="2">
        <v>44133</v>
      </c>
      <c r="H852">
        <v>10537</v>
      </c>
      <c r="I852" t="s">
        <v>18</v>
      </c>
      <c r="J852">
        <v>39</v>
      </c>
      <c r="K852" t="str">
        <f t="shared" si="169"/>
        <v>Above 50,000</v>
      </c>
      <c r="L852" s="4" t="str" cm="1">
        <f t="array" ref="L852">_xlfn.IFS(J852&gt;=50,"Excellent",AND(J852&gt;=40,J852&lt;=49),"good",AND(J852&gt;=30,J852&lt;=39),"Average",J852&lt;30,"Poor")</f>
        <v>Average</v>
      </c>
      <c r="M852" s="4" t="str">
        <f t="shared" si="170"/>
        <v>False</v>
      </c>
      <c r="N852" s="4" t="str">
        <f t="shared" si="171"/>
        <v>True</v>
      </c>
      <c r="O852" s="4" t="str">
        <f t="shared" si="172"/>
        <v>Not From Marketing Department</v>
      </c>
      <c r="P852" s="4">
        <f>SUMIF(E852:$E$1001,"Sales",$F:$F)</f>
        <v>1451371</v>
      </c>
      <c r="Q852" s="4">
        <f t="shared" si="173"/>
        <v>7532860</v>
      </c>
      <c r="R852" s="4">
        <f t="shared" si="174"/>
        <v>180</v>
      </c>
      <c r="S852" s="4">
        <f t="shared" si="175"/>
        <v>97</v>
      </c>
      <c r="T852" s="4">
        <f t="shared" si="176"/>
        <v>55350.020304568527</v>
      </c>
      <c r="U852" s="4">
        <f t="shared" si="177"/>
        <v>25843.824817518249</v>
      </c>
      <c r="V852" s="4">
        <f t="shared" si="178"/>
        <v>79673</v>
      </c>
      <c r="W852" s="4">
        <f t="shared" si="179"/>
        <v>20</v>
      </c>
      <c r="X852" s="4">
        <f t="shared" si="180"/>
        <v>79128</v>
      </c>
      <c r="Y852" t="e" cm="1" vm="2">
        <f t="array" aca="1" ref="Y852" ca="1">HLOOKUP(E852+E852:E1851,F852,0)</f>
        <v>#VALUE!</v>
      </c>
      <c r="Z852" s="4">
        <f t="shared" si="181"/>
        <v>79128</v>
      </c>
    </row>
    <row r="853" spans="1:26" x14ac:dyDescent="0.3">
      <c r="A853" s="4">
        <v>1</v>
      </c>
      <c r="B853" t="s">
        <v>866</v>
      </c>
      <c r="C853">
        <v>29</v>
      </c>
      <c r="D853" t="s">
        <v>15</v>
      </c>
      <c r="E853" t="s">
        <v>16</v>
      </c>
      <c r="F853">
        <v>41911</v>
      </c>
      <c r="G853" s="2">
        <v>44134</v>
      </c>
      <c r="H853">
        <v>29387</v>
      </c>
      <c r="I853" t="s">
        <v>28</v>
      </c>
      <c r="J853">
        <v>41</v>
      </c>
      <c r="K853" t="str">
        <f t="shared" si="169"/>
        <v>Below 50,000</v>
      </c>
      <c r="L853" s="4" t="str" cm="1">
        <f t="array" ref="L853">_xlfn.IFS(J853&gt;=50,"Excellent",AND(J853&gt;=40,J853&lt;=49),"good",AND(J853&gt;=30,J853&lt;=39),"Average",J853&lt;30,"Poor")</f>
        <v>good</v>
      </c>
      <c r="M853" s="4" t="str">
        <f t="shared" si="170"/>
        <v>False</v>
      </c>
      <c r="N853" s="4" t="str">
        <f t="shared" si="171"/>
        <v>False</v>
      </c>
      <c r="O853" s="4" t="str">
        <f t="shared" si="172"/>
        <v>Not From Marketing Department</v>
      </c>
      <c r="P853" s="4">
        <f>SUMIF(E853:$E$1001,"Sales",$F:$F)</f>
        <v>1528417</v>
      </c>
      <c r="Q853" s="4">
        <f t="shared" si="173"/>
        <v>7532860</v>
      </c>
      <c r="R853" s="4">
        <f t="shared" si="174"/>
        <v>180</v>
      </c>
      <c r="S853" s="4">
        <f t="shared" si="175"/>
        <v>97</v>
      </c>
      <c r="T853" s="4">
        <f t="shared" si="176"/>
        <v>55350.020304568527</v>
      </c>
      <c r="U853" s="4">
        <f t="shared" si="177"/>
        <v>25843.824817518249</v>
      </c>
      <c r="V853" s="4">
        <f t="shared" si="178"/>
        <v>79673</v>
      </c>
      <c r="W853" s="4">
        <f t="shared" si="179"/>
        <v>20</v>
      </c>
      <c r="X853" s="4">
        <f t="shared" si="180"/>
        <v>41911</v>
      </c>
      <c r="Y853" t="e" cm="1" vm="2">
        <f t="array" aca="1" ref="Y853" ca="1">HLOOKUP(E853+E853:E1852,F853,0)</f>
        <v>#VALUE!</v>
      </c>
      <c r="Z853" s="4">
        <f t="shared" si="181"/>
        <v>41911</v>
      </c>
    </row>
    <row r="854" spans="1:26" x14ac:dyDescent="0.3">
      <c r="A854" s="4">
        <v>1</v>
      </c>
      <c r="B854" t="s">
        <v>867</v>
      </c>
      <c r="C854">
        <v>21</v>
      </c>
      <c r="D854" t="s">
        <v>11</v>
      </c>
      <c r="E854" t="s">
        <v>12</v>
      </c>
      <c r="F854">
        <v>77203</v>
      </c>
      <c r="G854" s="2">
        <v>44135</v>
      </c>
      <c r="H854">
        <v>36837</v>
      </c>
      <c r="I854" t="s">
        <v>20</v>
      </c>
      <c r="J854">
        <v>33</v>
      </c>
      <c r="K854" t="str">
        <f t="shared" si="169"/>
        <v>Above 50,000</v>
      </c>
      <c r="L854" s="4" t="str" cm="1">
        <f t="array" ref="L854">_xlfn.IFS(J854&gt;=50,"Excellent",AND(J854&gt;=40,J854&lt;=49),"good",AND(J854&gt;=30,J854&lt;=39),"Average",J854&lt;30,"Poor")</f>
        <v>Average</v>
      </c>
      <c r="M854" s="4" t="str">
        <f t="shared" si="170"/>
        <v>False</v>
      </c>
      <c r="N854" s="4" t="str">
        <f t="shared" si="171"/>
        <v>True</v>
      </c>
      <c r="O854" s="4" t="str">
        <f t="shared" si="172"/>
        <v xml:space="preserve"> from Marketing Department</v>
      </c>
      <c r="P854" s="4">
        <f>SUMIF(E854:$E$1001,"Sales",$F:$F)</f>
        <v>1393399</v>
      </c>
      <c r="Q854" s="4">
        <f t="shared" si="173"/>
        <v>7532860</v>
      </c>
      <c r="R854" s="4">
        <f t="shared" si="174"/>
        <v>180</v>
      </c>
      <c r="S854" s="4">
        <f t="shared" si="175"/>
        <v>97</v>
      </c>
      <c r="T854" s="4">
        <f t="shared" si="176"/>
        <v>55350.020304568527</v>
      </c>
      <c r="U854" s="4">
        <f t="shared" si="177"/>
        <v>25843.824817518249</v>
      </c>
      <c r="V854" s="4">
        <f t="shared" si="178"/>
        <v>79673</v>
      </c>
      <c r="W854" s="4">
        <f t="shared" si="179"/>
        <v>20</v>
      </c>
      <c r="X854" s="4">
        <f t="shared" si="180"/>
        <v>77203</v>
      </c>
      <c r="Y854" t="e" cm="1" vm="2">
        <f t="array" aca="1" ref="Y854" ca="1">HLOOKUP(E854+E854:E1853,F854,0)</f>
        <v>#VALUE!</v>
      </c>
      <c r="Z854" s="4">
        <f t="shared" si="181"/>
        <v>77203</v>
      </c>
    </row>
    <row r="855" spans="1:26" x14ac:dyDescent="0.3">
      <c r="A855" s="4">
        <v>1</v>
      </c>
      <c r="B855" t="s">
        <v>868</v>
      </c>
      <c r="C855">
        <v>55</v>
      </c>
      <c r="D855" t="s">
        <v>11</v>
      </c>
      <c r="E855" t="s">
        <v>16</v>
      </c>
      <c r="F855">
        <v>78401</v>
      </c>
      <c r="G855" s="2">
        <v>44136</v>
      </c>
      <c r="H855">
        <v>39482</v>
      </c>
      <c r="I855" t="s">
        <v>18</v>
      </c>
      <c r="J855">
        <v>50</v>
      </c>
      <c r="K855" t="str">
        <f t="shared" si="169"/>
        <v>Above 50,000</v>
      </c>
      <c r="L855" s="4" t="str" cm="1">
        <f t="array" ref="L855">_xlfn.IFS(J855&gt;=50,"Excellent",AND(J855&gt;=40,J855&lt;=49),"good",AND(J855&gt;=30,J855&lt;=39),"Average",J855&lt;30,"Poor")</f>
        <v>Excellent</v>
      </c>
      <c r="M855" s="4" t="str">
        <f t="shared" si="170"/>
        <v>False</v>
      </c>
      <c r="N855" s="4" t="str">
        <f t="shared" si="171"/>
        <v>True</v>
      </c>
      <c r="O855" s="4" t="str">
        <f t="shared" si="172"/>
        <v>Not From Marketing Department</v>
      </c>
      <c r="P855" s="4">
        <f>SUMIF(E855:$E$1001,"Sales",$F:$F)</f>
        <v>1437692</v>
      </c>
      <c r="Q855" s="4">
        <f t="shared" si="173"/>
        <v>7532860</v>
      </c>
      <c r="R855" s="4">
        <f t="shared" si="174"/>
        <v>180</v>
      </c>
      <c r="S855" s="4">
        <f t="shared" si="175"/>
        <v>97</v>
      </c>
      <c r="T855" s="4">
        <f t="shared" si="176"/>
        <v>55350.020304568527</v>
      </c>
      <c r="U855" s="4">
        <f t="shared" si="177"/>
        <v>25843.824817518249</v>
      </c>
      <c r="V855" s="4">
        <f t="shared" si="178"/>
        <v>79673</v>
      </c>
      <c r="W855" s="4">
        <f t="shared" si="179"/>
        <v>20</v>
      </c>
      <c r="X855" s="4">
        <f t="shared" si="180"/>
        <v>78401</v>
      </c>
      <c r="Y855" t="e" cm="1" vm="2">
        <f t="array" aca="1" ref="Y855" ca="1">HLOOKUP(E855+E855:E1854,F855,0)</f>
        <v>#VALUE!</v>
      </c>
      <c r="Z855" s="4">
        <f t="shared" si="181"/>
        <v>78401</v>
      </c>
    </row>
    <row r="856" spans="1:26" x14ac:dyDescent="0.3">
      <c r="A856" s="4">
        <v>1</v>
      </c>
      <c r="B856" t="s">
        <v>869</v>
      </c>
      <c r="C856">
        <v>53</v>
      </c>
      <c r="D856" t="s">
        <v>11</v>
      </c>
      <c r="E856" t="s">
        <v>12</v>
      </c>
      <c r="F856">
        <v>50028</v>
      </c>
      <c r="G856" s="2">
        <v>44137</v>
      </c>
      <c r="H856">
        <v>26921</v>
      </c>
      <c r="I856" t="s">
        <v>13</v>
      </c>
      <c r="J856">
        <v>50</v>
      </c>
      <c r="K856" t="str">
        <f t="shared" si="169"/>
        <v>Above 50,000</v>
      </c>
      <c r="L856" s="4" t="str" cm="1">
        <f t="array" ref="L856">_xlfn.IFS(J856&gt;=50,"Excellent",AND(J856&gt;=40,J856&lt;=49),"good",AND(J856&gt;=30,J856&lt;=39),"Average",J856&lt;30,"Poor")</f>
        <v>Excellent</v>
      </c>
      <c r="M856" s="4" t="str">
        <f t="shared" si="170"/>
        <v>True</v>
      </c>
      <c r="N856" s="4" t="str">
        <f t="shared" si="171"/>
        <v>False</v>
      </c>
      <c r="O856" s="4" t="str">
        <f t="shared" si="172"/>
        <v xml:space="preserve"> from Marketing Department</v>
      </c>
      <c r="P856" s="4">
        <f>SUMIF(E856:$E$1001,"Sales",$F:$F)</f>
        <v>1384576</v>
      </c>
      <c r="Q856" s="4">
        <f t="shared" si="173"/>
        <v>7532860</v>
      </c>
      <c r="R856" s="4">
        <f t="shared" si="174"/>
        <v>180</v>
      </c>
      <c r="S856" s="4">
        <f t="shared" si="175"/>
        <v>97</v>
      </c>
      <c r="T856" s="4">
        <f t="shared" si="176"/>
        <v>55350.020304568527</v>
      </c>
      <c r="U856" s="4">
        <f t="shared" si="177"/>
        <v>25843.824817518249</v>
      </c>
      <c r="V856" s="4">
        <f t="shared" si="178"/>
        <v>79673</v>
      </c>
      <c r="W856" s="4">
        <f t="shared" si="179"/>
        <v>20</v>
      </c>
      <c r="X856" s="4">
        <f t="shared" si="180"/>
        <v>50028</v>
      </c>
      <c r="Y856" t="e" cm="1" vm="2">
        <f t="array" aca="1" ref="Y856" ca="1">HLOOKUP(E856+E856:E1855,F856,0)</f>
        <v>#VALUE!</v>
      </c>
      <c r="Z856" s="4">
        <f t="shared" si="181"/>
        <v>50028</v>
      </c>
    </row>
    <row r="857" spans="1:26" x14ac:dyDescent="0.3">
      <c r="A857" s="4">
        <v>1</v>
      </c>
      <c r="B857" t="s">
        <v>870</v>
      </c>
      <c r="C857">
        <v>53</v>
      </c>
      <c r="D857" t="s">
        <v>11</v>
      </c>
      <c r="E857" t="s">
        <v>27</v>
      </c>
      <c r="F857">
        <v>77430</v>
      </c>
      <c r="G857" s="2">
        <v>44138</v>
      </c>
      <c r="H857">
        <v>27173</v>
      </c>
      <c r="I857" t="s">
        <v>28</v>
      </c>
      <c r="J857">
        <v>26</v>
      </c>
      <c r="K857" t="str">
        <f t="shared" si="169"/>
        <v>Above 50,000</v>
      </c>
      <c r="L857" s="4" t="str" cm="1">
        <f t="array" ref="L857">_xlfn.IFS(J857&gt;=50,"Excellent",AND(J857&gt;=40,J857&lt;=49),"good",AND(J857&gt;=30,J857&lt;=39),"Average",J857&lt;30,"Poor")</f>
        <v>Poor</v>
      </c>
      <c r="M857" s="4" t="str">
        <f t="shared" si="170"/>
        <v>False</v>
      </c>
      <c r="N857" s="4" t="str">
        <f t="shared" si="171"/>
        <v>True</v>
      </c>
      <c r="O857" s="4" t="str">
        <f t="shared" si="172"/>
        <v>Not From Marketing Department</v>
      </c>
      <c r="P857" s="4">
        <f>SUMIF(E857:$E$1001,"Sales",$F:$F)</f>
        <v>1474324</v>
      </c>
      <c r="Q857" s="4">
        <f t="shared" si="173"/>
        <v>7532860</v>
      </c>
      <c r="R857" s="4">
        <f t="shared" si="174"/>
        <v>180</v>
      </c>
      <c r="S857" s="4">
        <f t="shared" si="175"/>
        <v>97</v>
      </c>
      <c r="T857" s="4">
        <f t="shared" si="176"/>
        <v>55350.020304568527</v>
      </c>
      <c r="U857" s="4">
        <f t="shared" si="177"/>
        <v>25843.824817518249</v>
      </c>
      <c r="V857" s="4">
        <f t="shared" si="178"/>
        <v>79673</v>
      </c>
      <c r="W857" s="4">
        <f t="shared" si="179"/>
        <v>20</v>
      </c>
      <c r="X857" s="4">
        <f t="shared" si="180"/>
        <v>77430</v>
      </c>
      <c r="Y857" t="e" cm="1" vm="2">
        <f t="array" aca="1" ref="Y857" ca="1">HLOOKUP(E857+E857:E1856,F857,0)</f>
        <v>#VALUE!</v>
      </c>
      <c r="Z857" s="4">
        <f t="shared" si="181"/>
        <v>77430</v>
      </c>
    </row>
    <row r="858" spans="1:26" x14ac:dyDescent="0.3">
      <c r="A858" s="4">
        <v>1</v>
      </c>
      <c r="B858" t="s">
        <v>871</v>
      </c>
      <c r="C858">
        <v>31</v>
      </c>
      <c r="D858" t="s">
        <v>11</v>
      </c>
      <c r="E858" t="s">
        <v>27</v>
      </c>
      <c r="F858">
        <v>74949</v>
      </c>
      <c r="G858" s="2">
        <v>44139</v>
      </c>
      <c r="H858">
        <v>20026</v>
      </c>
      <c r="I858" t="s">
        <v>13</v>
      </c>
      <c r="J858">
        <v>34</v>
      </c>
      <c r="K858" t="str">
        <f t="shared" si="169"/>
        <v>Above 50,000</v>
      </c>
      <c r="L858" s="4" t="str" cm="1">
        <f t="array" ref="L858">_xlfn.IFS(J858&gt;=50,"Excellent",AND(J858&gt;=40,J858&lt;=49),"good",AND(J858&gt;=30,J858&lt;=39),"Average",J858&lt;30,"Poor")</f>
        <v>Average</v>
      </c>
      <c r="M858" s="4" t="str">
        <f t="shared" si="170"/>
        <v>True</v>
      </c>
      <c r="N858" s="4" t="str">
        <f t="shared" si="171"/>
        <v>True</v>
      </c>
      <c r="O858" s="4" t="str">
        <f t="shared" si="172"/>
        <v>Not From Marketing Department</v>
      </c>
      <c r="P858" s="4">
        <f>SUMIF(E858:$E$1001,"Sales",$F:$F)</f>
        <v>1474037</v>
      </c>
      <c r="Q858" s="4">
        <f t="shared" si="173"/>
        <v>7532860</v>
      </c>
      <c r="R858" s="4">
        <f t="shared" si="174"/>
        <v>180</v>
      </c>
      <c r="S858" s="4">
        <f t="shared" si="175"/>
        <v>97</v>
      </c>
      <c r="T858" s="4">
        <f t="shared" si="176"/>
        <v>55350.020304568527</v>
      </c>
      <c r="U858" s="4">
        <f t="shared" si="177"/>
        <v>25843.824817518249</v>
      </c>
      <c r="V858" s="4">
        <f t="shared" si="178"/>
        <v>79673</v>
      </c>
      <c r="W858" s="4">
        <f t="shared" si="179"/>
        <v>20</v>
      </c>
      <c r="X858" s="4">
        <f t="shared" si="180"/>
        <v>74949</v>
      </c>
      <c r="Y858" t="e" cm="1" vm="2">
        <f t="array" aca="1" ref="Y858" ca="1">HLOOKUP(E858+E858:E1857,F858,0)</f>
        <v>#VALUE!</v>
      </c>
      <c r="Z858" s="4">
        <f t="shared" si="181"/>
        <v>74949</v>
      </c>
    </row>
    <row r="859" spans="1:26" x14ac:dyDescent="0.3">
      <c r="A859" s="4">
        <v>1</v>
      </c>
      <c r="B859" t="s">
        <v>872</v>
      </c>
      <c r="C859">
        <v>57</v>
      </c>
      <c r="D859" t="s">
        <v>11</v>
      </c>
      <c r="E859" t="s">
        <v>22</v>
      </c>
      <c r="F859">
        <v>78910</v>
      </c>
      <c r="G859" s="2">
        <v>44140</v>
      </c>
      <c r="H859">
        <v>20265</v>
      </c>
      <c r="I859" t="s">
        <v>20</v>
      </c>
      <c r="J859">
        <v>37</v>
      </c>
      <c r="K859" t="str">
        <f t="shared" si="169"/>
        <v>Above 50,000</v>
      </c>
      <c r="L859" s="4" t="str" cm="1">
        <f t="array" ref="L859">_xlfn.IFS(J859&gt;=50,"Excellent",AND(J859&gt;=40,J859&lt;=49),"good",AND(J859&gt;=30,J859&lt;=39),"Average",J859&lt;30,"Poor")</f>
        <v>Average</v>
      </c>
      <c r="M859" s="4" t="str">
        <f t="shared" si="170"/>
        <v>False</v>
      </c>
      <c r="N859" s="4" t="str">
        <f t="shared" si="171"/>
        <v>True</v>
      </c>
      <c r="O859" s="4" t="str">
        <f t="shared" si="172"/>
        <v>Not From Marketing Department</v>
      </c>
      <c r="P859" s="4">
        <f>SUMIF(E859:$E$1001,"Sales",$F:$F)</f>
        <v>1446058</v>
      </c>
      <c r="Q859" s="4">
        <f t="shared" si="173"/>
        <v>7532860</v>
      </c>
      <c r="R859" s="4">
        <f t="shared" si="174"/>
        <v>180</v>
      </c>
      <c r="S859" s="4">
        <f t="shared" si="175"/>
        <v>97</v>
      </c>
      <c r="T859" s="4">
        <f t="shared" si="176"/>
        <v>55350.020304568527</v>
      </c>
      <c r="U859" s="4">
        <f t="shared" si="177"/>
        <v>25843.824817518249</v>
      </c>
      <c r="V859" s="4">
        <f t="shared" si="178"/>
        <v>79673</v>
      </c>
      <c r="W859" s="4">
        <f t="shared" si="179"/>
        <v>20</v>
      </c>
      <c r="X859" s="4">
        <f t="shared" si="180"/>
        <v>78910</v>
      </c>
      <c r="Y859" t="e" cm="1" vm="2">
        <f t="array" aca="1" ref="Y859" ca="1">HLOOKUP(E859+E859:E1858,F859,0)</f>
        <v>#VALUE!</v>
      </c>
      <c r="Z859" s="4">
        <f t="shared" si="181"/>
        <v>78910</v>
      </c>
    </row>
    <row r="860" spans="1:26" x14ac:dyDescent="0.3">
      <c r="A860" s="4">
        <v>1</v>
      </c>
      <c r="B860" t="s">
        <v>873</v>
      </c>
      <c r="C860">
        <v>22</v>
      </c>
      <c r="D860" t="s">
        <v>11</v>
      </c>
      <c r="E860" t="s">
        <v>7</v>
      </c>
      <c r="F860">
        <v>65112</v>
      </c>
      <c r="G860" s="2">
        <v>44141</v>
      </c>
      <c r="H860">
        <v>19507</v>
      </c>
      <c r="I860" t="s">
        <v>18</v>
      </c>
      <c r="J860">
        <v>36</v>
      </c>
      <c r="K860" t="str">
        <f t="shared" si="169"/>
        <v>Above 50,000</v>
      </c>
      <c r="L860" s="4" t="str" cm="1">
        <f t="array" ref="L860">_xlfn.IFS(J860&gt;=50,"Excellent",AND(J860&gt;=40,J860&lt;=49),"good",AND(J860&gt;=30,J860&lt;=39),"Average",J860&lt;30,"Poor")</f>
        <v>Average</v>
      </c>
      <c r="M860" s="4" t="str">
        <f t="shared" si="170"/>
        <v>False</v>
      </c>
      <c r="N860" s="4" t="str">
        <f t="shared" si="171"/>
        <v>True</v>
      </c>
      <c r="O860" s="4" t="str">
        <f t="shared" si="172"/>
        <v>Not From Marketing Department</v>
      </c>
      <c r="P860" s="4">
        <f>SUMIF(E860:$E$1001,"Sales",$F:$F)</f>
        <v>1327917</v>
      </c>
      <c r="Q860" s="4">
        <f t="shared" si="173"/>
        <v>7532860</v>
      </c>
      <c r="R860" s="4">
        <f t="shared" si="174"/>
        <v>180</v>
      </c>
      <c r="S860" s="4">
        <f t="shared" si="175"/>
        <v>97</v>
      </c>
      <c r="T860" s="4">
        <f t="shared" si="176"/>
        <v>55350.020304568527</v>
      </c>
      <c r="U860" s="4">
        <f t="shared" si="177"/>
        <v>25843.824817518249</v>
      </c>
      <c r="V860" s="4">
        <f t="shared" si="178"/>
        <v>79673</v>
      </c>
      <c r="W860" s="4">
        <f t="shared" si="179"/>
        <v>20</v>
      </c>
      <c r="X860" s="4">
        <f t="shared" si="180"/>
        <v>65112</v>
      </c>
      <c r="Y860" t="e" cm="1" vm="2">
        <f t="array" aca="1" ref="Y860" ca="1">HLOOKUP(E860+E860:E1859,F860,0)</f>
        <v>#VALUE!</v>
      </c>
      <c r="Z860" s="4">
        <f t="shared" si="181"/>
        <v>65112</v>
      </c>
    </row>
    <row r="861" spans="1:26" x14ac:dyDescent="0.3">
      <c r="A861" s="4">
        <v>1</v>
      </c>
      <c r="B861" t="s">
        <v>874</v>
      </c>
      <c r="C861">
        <v>47</v>
      </c>
      <c r="D861" t="s">
        <v>15</v>
      </c>
      <c r="E861" t="s">
        <v>12</v>
      </c>
      <c r="F861">
        <v>40089</v>
      </c>
      <c r="G861" s="2">
        <v>44142</v>
      </c>
      <c r="H861">
        <v>18558</v>
      </c>
      <c r="I861" t="s">
        <v>20</v>
      </c>
      <c r="J861">
        <v>44</v>
      </c>
      <c r="K861" t="str">
        <f t="shared" si="169"/>
        <v>Below 50,000</v>
      </c>
      <c r="L861" s="4" t="str" cm="1">
        <f t="array" ref="L861">_xlfn.IFS(J861&gt;=50,"Excellent",AND(J861&gt;=40,J861&lt;=49),"good",AND(J861&gt;=30,J861&lt;=39),"Average",J861&lt;30,"Poor")</f>
        <v>good</v>
      </c>
      <c r="M861" s="4" t="str">
        <f t="shared" si="170"/>
        <v>False</v>
      </c>
      <c r="N861" s="4" t="str">
        <f t="shared" si="171"/>
        <v>False</v>
      </c>
      <c r="O861" s="4" t="str">
        <f t="shared" si="172"/>
        <v xml:space="preserve"> from Marketing Department</v>
      </c>
      <c r="P861" s="4">
        <f>SUMIF(E861:$E$1001,"Sales",$F:$F)</f>
        <v>1368695</v>
      </c>
      <c r="Q861" s="4">
        <f t="shared" si="173"/>
        <v>7532860</v>
      </c>
      <c r="R861" s="4">
        <f t="shared" si="174"/>
        <v>180</v>
      </c>
      <c r="S861" s="4">
        <f t="shared" si="175"/>
        <v>97</v>
      </c>
      <c r="T861" s="4">
        <f t="shared" si="176"/>
        <v>55350.020304568527</v>
      </c>
      <c r="U861" s="4">
        <f t="shared" si="177"/>
        <v>25843.824817518249</v>
      </c>
      <c r="V861" s="4">
        <f t="shared" si="178"/>
        <v>79673</v>
      </c>
      <c r="W861" s="4">
        <f t="shared" si="179"/>
        <v>20</v>
      </c>
      <c r="X861" s="4">
        <f t="shared" si="180"/>
        <v>40089</v>
      </c>
      <c r="Y861" t="e" cm="1" vm="2">
        <f t="array" aca="1" ref="Y861" ca="1">HLOOKUP(E861+E861:E1860,F861,0)</f>
        <v>#VALUE!</v>
      </c>
      <c r="Z861" s="4">
        <f t="shared" si="181"/>
        <v>40089</v>
      </c>
    </row>
    <row r="862" spans="1:26" x14ac:dyDescent="0.3">
      <c r="A862" s="4">
        <v>1</v>
      </c>
      <c r="B862" t="s">
        <v>875</v>
      </c>
      <c r="C862">
        <v>21</v>
      </c>
      <c r="D862" t="s">
        <v>15</v>
      </c>
      <c r="E862" t="s">
        <v>27</v>
      </c>
      <c r="F862">
        <v>73001</v>
      </c>
      <c r="G862" s="2">
        <v>44143</v>
      </c>
      <c r="H862">
        <v>21750</v>
      </c>
      <c r="I862" t="s">
        <v>18</v>
      </c>
      <c r="J862">
        <v>41</v>
      </c>
      <c r="K862" t="str">
        <f t="shared" si="169"/>
        <v>Above 50,000</v>
      </c>
      <c r="L862" s="4" t="str" cm="1">
        <f t="array" ref="L862">_xlfn.IFS(J862&gt;=50,"Excellent",AND(J862&gt;=40,J862&lt;=49),"good",AND(J862&gt;=30,J862&lt;=39),"Average",J862&lt;30,"Poor")</f>
        <v>good</v>
      </c>
      <c r="M862" s="4" t="str">
        <f t="shared" si="170"/>
        <v>False</v>
      </c>
      <c r="N862" s="4" t="str">
        <f t="shared" si="171"/>
        <v>True</v>
      </c>
      <c r="O862" s="4" t="str">
        <f t="shared" si="172"/>
        <v>Not From Marketing Department</v>
      </c>
      <c r="P862" s="4">
        <f>SUMIF(E862:$E$1001,"Sales",$F:$F)</f>
        <v>1375143</v>
      </c>
      <c r="Q862" s="4">
        <f t="shared" si="173"/>
        <v>7532860</v>
      </c>
      <c r="R862" s="4">
        <f t="shared" si="174"/>
        <v>180</v>
      </c>
      <c r="S862" s="4">
        <f t="shared" si="175"/>
        <v>97</v>
      </c>
      <c r="T862" s="4">
        <f t="shared" si="176"/>
        <v>55350.020304568527</v>
      </c>
      <c r="U862" s="4">
        <f t="shared" si="177"/>
        <v>25843.824817518249</v>
      </c>
      <c r="V862" s="4">
        <f t="shared" si="178"/>
        <v>79673</v>
      </c>
      <c r="W862" s="4">
        <f t="shared" si="179"/>
        <v>20</v>
      </c>
      <c r="X862" s="4">
        <f t="shared" si="180"/>
        <v>73001</v>
      </c>
      <c r="Y862" t="e" cm="1" vm="2">
        <f t="array" aca="1" ref="Y862" ca="1">HLOOKUP(E862+E862:E1861,F862,0)</f>
        <v>#VALUE!</v>
      </c>
      <c r="Z862" s="4">
        <f t="shared" si="181"/>
        <v>73001</v>
      </c>
    </row>
    <row r="863" spans="1:26" x14ac:dyDescent="0.3">
      <c r="A863" s="4">
        <v>1</v>
      </c>
      <c r="B863" t="s">
        <v>876</v>
      </c>
      <c r="C863">
        <v>51</v>
      </c>
      <c r="D863" t="s">
        <v>15</v>
      </c>
      <c r="E863" t="s">
        <v>22</v>
      </c>
      <c r="F863">
        <v>67253</v>
      </c>
      <c r="G863" s="2">
        <v>44144</v>
      </c>
      <c r="H863">
        <v>17026</v>
      </c>
      <c r="I863" t="s">
        <v>13</v>
      </c>
      <c r="J863">
        <v>40</v>
      </c>
      <c r="K863" t="str">
        <f t="shared" si="169"/>
        <v>Above 50,000</v>
      </c>
      <c r="L863" s="4" t="str" cm="1">
        <f t="array" ref="L863">_xlfn.IFS(J863&gt;=50,"Excellent",AND(J863&gt;=40,J863&lt;=49),"good",AND(J863&gt;=30,J863&lt;=39),"Average",J863&lt;30,"Poor")</f>
        <v>good</v>
      </c>
      <c r="M863" s="4" t="str">
        <f t="shared" si="170"/>
        <v>True</v>
      </c>
      <c r="N863" s="4" t="str">
        <f t="shared" si="171"/>
        <v>True</v>
      </c>
      <c r="O863" s="4" t="str">
        <f t="shared" si="172"/>
        <v>Not From Marketing Department</v>
      </c>
      <c r="P863" s="4">
        <f>SUMIF(E863:$E$1001,"Sales",$F:$F)</f>
        <v>1435418</v>
      </c>
      <c r="Q863" s="4">
        <f t="shared" si="173"/>
        <v>7532860</v>
      </c>
      <c r="R863" s="4">
        <f t="shared" si="174"/>
        <v>180</v>
      </c>
      <c r="S863" s="4">
        <f t="shared" si="175"/>
        <v>97</v>
      </c>
      <c r="T863" s="4">
        <f t="shared" si="176"/>
        <v>55350.020304568527</v>
      </c>
      <c r="U863" s="4">
        <f t="shared" si="177"/>
        <v>25843.824817518249</v>
      </c>
      <c r="V863" s="4">
        <f t="shared" si="178"/>
        <v>79673</v>
      </c>
      <c r="W863" s="4">
        <f t="shared" si="179"/>
        <v>20</v>
      </c>
      <c r="X863" s="4">
        <f t="shared" si="180"/>
        <v>67253</v>
      </c>
      <c r="Y863" t="e" cm="1" vm="2">
        <f t="array" aca="1" ref="Y863" ca="1">HLOOKUP(E863+E863:E1862,F863,0)</f>
        <v>#VALUE!</v>
      </c>
      <c r="Z863" s="4">
        <f t="shared" si="181"/>
        <v>67253</v>
      </c>
    </row>
    <row r="864" spans="1:26" x14ac:dyDescent="0.3">
      <c r="A864" s="4">
        <v>1</v>
      </c>
      <c r="B864" t="s">
        <v>877</v>
      </c>
      <c r="C864">
        <v>25</v>
      </c>
      <c r="D864" t="s">
        <v>11</v>
      </c>
      <c r="E864" t="s">
        <v>27</v>
      </c>
      <c r="F864">
        <v>79313</v>
      </c>
      <c r="G864" s="2">
        <v>44145</v>
      </c>
      <c r="H864">
        <v>15722</v>
      </c>
      <c r="I864" t="s">
        <v>20</v>
      </c>
      <c r="J864">
        <v>44</v>
      </c>
      <c r="K864" t="str">
        <f t="shared" si="169"/>
        <v>Above 50,000</v>
      </c>
      <c r="L864" s="4" t="str" cm="1">
        <f t="array" ref="L864">_xlfn.IFS(J864&gt;=50,"Excellent",AND(J864&gt;=40,J864&lt;=49),"good",AND(J864&gt;=30,J864&lt;=39),"Average",J864&lt;30,"Poor")</f>
        <v>good</v>
      </c>
      <c r="M864" s="4" t="str">
        <f t="shared" si="170"/>
        <v>False</v>
      </c>
      <c r="N864" s="4" t="str">
        <f t="shared" si="171"/>
        <v>True</v>
      </c>
      <c r="O864" s="4" t="str">
        <f t="shared" si="172"/>
        <v>Not From Marketing Department</v>
      </c>
      <c r="P864" s="4">
        <f>SUMIF(E864:$E$1001,"Sales",$F:$F)</f>
        <v>1444764</v>
      </c>
      <c r="Q864" s="4">
        <f t="shared" si="173"/>
        <v>7532860</v>
      </c>
      <c r="R864" s="4">
        <f t="shared" si="174"/>
        <v>180</v>
      </c>
      <c r="S864" s="4">
        <f t="shared" si="175"/>
        <v>97</v>
      </c>
      <c r="T864" s="4">
        <f t="shared" si="176"/>
        <v>55350.020304568527</v>
      </c>
      <c r="U864" s="4">
        <f t="shared" si="177"/>
        <v>25843.824817518249</v>
      </c>
      <c r="V864" s="4">
        <f t="shared" si="178"/>
        <v>79673</v>
      </c>
      <c r="W864" s="4">
        <f t="shared" si="179"/>
        <v>20</v>
      </c>
      <c r="X864" s="4">
        <f t="shared" si="180"/>
        <v>79313</v>
      </c>
      <c r="Y864" t="e" cm="1" vm="2">
        <f t="array" aca="1" ref="Y864" ca="1">HLOOKUP(E864+E864:E1863,F864,0)</f>
        <v>#VALUE!</v>
      </c>
      <c r="Z864" s="4">
        <f t="shared" si="181"/>
        <v>79313</v>
      </c>
    </row>
    <row r="865" spans="1:26" x14ac:dyDescent="0.3">
      <c r="A865" s="4">
        <v>1</v>
      </c>
      <c r="B865" t="s">
        <v>878</v>
      </c>
      <c r="C865">
        <v>49</v>
      </c>
      <c r="D865" t="s">
        <v>15</v>
      </c>
      <c r="E865" t="s">
        <v>16</v>
      </c>
      <c r="F865">
        <v>36140</v>
      </c>
      <c r="G865" s="2">
        <v>44146</v>
      </c>
      <c r="H865">
        <v>12490</v>
      </c>
      <c r="I865" t="s">
        <v>13</v>
      </c>
      <c r="J865">
        <v>31</v>
      </c>
      <c r="K865" t="str">
        <f t="shared" si="169"/>
        <v>Below 50,000</v>
      </c>
      <c r="L865" s="4" t="str" cm="1">
        <f t="array" ref="L865">_xlfn.IFS(J865&gt;=50,"Excellent",AND(J865&gt;=40,J865&lt;=49),"good",AND(J865&gt;=30,J865&lt;=39),"Average",J865&lt;30,"Poor")</f>
        <v>Average</v>
      </c>
      <c r="M865" s="4" t="str">
        <f t="shared" si="170"/>
        <v>False</v>
      </c>
      <c r="N865" s="4" t="str">
        <f t="shared" si="171"/>
        <v>False</v>
      </c>
      <c r="O865" s="4" t="str">
        <f t="shared" si="172"/>
        <v>Not From Marketing Department</v>
      </c>
      <c r="P865" s="4">
        <f>SUMIF(E865:$E$1001,"Sales",$F:$F)</f>
        <v>1470119</v>
      </c>
      <c r="Q865" s="4">
        <f t="shared" si="173"/>
        <v>7532860</v>
      </c>
      <c r="R865" s="4">
        <f t="shared" si="174"/>
        <v>180</v>
      </c>
      <c r="S865" s="4">
        <f t="shared" si="175"/>
        <v>97</v>
      </c>
      <c r="T865" s="4">
        <f t="shared" si="176"/>
        <v>55350.020304568527</v>
      </c>
      <c r="U865" s="4">
        <f t="shared" si="177"/>
        <v>25843.824817518249</v>
      </c>
      <c r="V865" s="4">
        <f t="shared" si="178"/>
        <v>79673</v>
      </c>
      <c r="W865" s="4">
        <f t="shared" si="179"/>
        <v>20</v>
      </c>
      <c r="X865" s="4">
        <f t="shared" si="180"/>
        <v>36140</v>
      </c>
      <c r="Y865" t="e" cm="1" vm="2">
        <f t="array" aca="1" ref="Y865" ca="1">HLOOKUP(E865+E865:E1864,F865,0)</f>
        <v>#VALUE!</v>
      </c>
      <c r="Z865" s="4">
        <f t="shared" si="181"/>
        <v>36140</v>
      </c>
    </row>
    <row r="866" spans="1:26" x14ac:dyDescent="0.3">
      <c r="A866" s="4">
        <v>1</v>
      </c>
      <c r="B866" t="s">
        <v>879</v>
      </c>
      <c r="C866">
        <v>60</v>
      </c>
      <c r="D866" t="s">
        <v>15</v>
      </c>
      <c r="E866" t="s">
        <v>22</v>
      </c>
      <c r="F866">
        <v>59884</v>
      </c>
      <c r="G866" s="2">
        <v>44147</v>
      </c>
      <c r="H866">
        <v>36349</v>
      </c>
      <c r="I866" t="s">
        <v>20</v>
      </c>
      <c r="J866">
        <v>54</v>
      </c>
      <c r="K866" t="str">
        <f t="shared" si="169"/>
        <v>Above 50,000</v>
      </c>
      <c r="L866" s="4" t="str" cm="1">
        <f t="array" ref="L866">_xlfn.IFS(J866&gt;=50,"Excellent",AND(J866&gt;=40,J866&lt;=49),"good",AND(J866&gt;=30,J866&lt;=39),"Average",J866&lt;30,"Poor")</f>
        <v>Excellent</v>
      </c>
      <c r="M866" s="4" t="str">
        <f t="shared" si="170"/>
        <v>False</v>
      </c>
      <c r="N866" s="4" t="str">
        <f t="shared" si="171"/>
        <v>False</v>
      </c>
      <c r="O866" s="4" t="str">
        <f t="shared" si="172"/>
        <v>Not From Marketing Department</v>
      </c>
      <c r="P866" s="4">
        <f>SUMIF(E866:$E$1001,"Sales",$F:$F)</f>
        <v>1349628</v>
      </c>
      <c r="Q866" s="4">
        <f t="shared" si="173"/>
        <v>7532860</v>
      </c>
      <c r="R866" s="4">
        <f t="shared" si="174"/>
        <v>180</v>
      </c>
      <c r="S866" s="4">
        <f t="shared" si="175"/>
        <v>97</v>
      </c>
      <c r="T866" s="4">
        <f t="shared" si="176"/>
        <v>55350.020304568527</v>
      </c>
      <c r="U866" s="4">
        <f t="shared" si="177"/>
        <v>25843.824817518249</v>
      </c>
      <c r="V866" s="4">
        <f t="shared" si="178"/>
        <v>79673</v>
      </c>
      <c r="W866" s="4">
        <f t="shared" si="179"/>
        <v>20</v>
      </c>
      <c r="X866" s="4">
        <f t="shared" si="180"/>
        <v>59884</v>
      </c>
      <c r="Y866" t="e" cm="1" vm="2">
        <f t="array" aca="1" ref="Y866" ca="1">HLOOKUP(E866+E866:E1865,F866,0)</f>
        <v>#VALUE!</v>
      </c>
      <c r="Z866" s="4">
        <f t="shared" si="181"/>
        <v>59884</v>
      </c>
    </row>
    <row r="867" spans="1:26" x14ac:dyDescent="0.3">
      <c r="A867" s="4">
        <v>1</v>
      </c>
      <c r="B867" t="s">
        <v>880</v>
      </c>
      <c r="C867">
        <v>32</v>
      </c>
      <c r="D867" t="s">
        <v>11</v>
      </c>
      <c r="E867" t="s">
        <v>27</v>
      </c>
      <c r="F867">
        <v>45926</v>
      </c>
      <c r="G867" s="2">
        <v>44148</v>
      </c>
      <c r="H867">
        <v>17727</v>
      </c>
      <c r="I867" t="s">
        <v>18</v>
      </c>
      <c r="J867">
        <v>21</v>
      </c>
      <c r="K867" t="str">
        <f t="shared" si="169"/>
        <v>Below 50,000</v>
      </c>
      <c r="L867" s="4" t="str" cm="1">
        <f t="array" ref="L867">_xlfn.IFS(J867&gt;=50,"Excellent",AND(J867&gt;=40,J867&lt;=49),"good",AND(J867&gt;=30,J867&lt;=39),"Average",J867&lt;30,"Poor")</f>
        <v>Poor</v>
      </c>
      <c r="M867" s="4" t="str">
        <f t="shared" si="170"/>
        <v>False</v>
      </c>
      <c r="N867" s="4" t="str">
        <f t="shared" si="171"/>
        <v>True</v>
      </c>
      <c r="O867" s="4" t="str">
        <f t="shared" si="172"/>
        <v>Not From Marketing Department</v>
      </c>
      <c r="P867" s="4">
        <f>SUMIF(E867:$E$1001,"Sales",$F:$F)</f>
        <v>1506777</v>
      </c>
      <c r="Q867" s="4">
        <f t="shared" si="173"/>
        <v>7532860</v>
      </c>
      <c r="R867" s="4">
        <f t="shared" si="174"/>
        <v>180</v>
      </c>
      <c r="S867" s="4">
        <f t="shared" si="175"/>
        <v>97</v>
      </c>
      <c r="T867" s="4">
        <f t="shared" si="176"/>
        <v>55350.020304568527</v>
      </c>
      <c r="U867" s="4">
        <f t="shared" si="177"/>
        <v>25843.824817518249</v>
      </c>
      <c r="V867" s="4">
        <f t="shared" si="178"/>
        <v>79673</v>
      </c>
      <c r="W867" s="4">
        <f t="shared" si="179"/>
        <v>20</v>
      </c>
      <c r="X867" s="4">
        <f t="shared" si="180"/>
        <v>45926</v>
      </c>
      <c r="Y867" t="e" cm="1" vm="2">
        <f t="array" aca="1" ref="Y867" ca="1">HLOOKUP(E867+E867:E1866,F867,0)</f>
        <v>#VALUE!</v>
      </c>
      <c r="Z867" s="4">
        <f t="shared" si="181"/>
        <v>45926</v>
      </c>
    </row>
    <row r="868" spans="1:26" x14ac:dyDescent="0.3">
      <c r="A868" s="4">
        <v>1</v>
      </c>
      <c r="B868" t="s">
        <v>881</v>
      </c>
      <c r="C868">
        <v>51</v>
      </c>
      <c r="D868" t="s">
        <v>15</v>
      </c>
      <c r="E868" t="s">
        <v>16</v>
      </c>
      <c r="F868">
        <v>50047</v>
      </c>
      <c r="G868" s="2">
        <v>44149</v>
      </c>
      <c r="H868">
        <v>17699</v>
      </c>
      <c r="I868" t="s">
        <v>20</v>
      </c>
      <c r="J868">
        <v>25</v>
      </c>
      <c r="K868" t="str">
        <f t="shared" si="169"/>
        <v>Above 50,000</v>
      </c>
      <c r="L868" s="4" t="str" cm="1">
        <f t="array" ref="L868">_xlfn.IFS(J868&gt;=50,"Excellent",AND(J868&gt;=40,J868&lt;=49),"good",AND(J868&gt;=30,J868&lt;=39),"Average",J868&lt;30,"Poor")</f>
        <v>Poor</v>
      </c>
      <c r="M868" s="4" t="str">
        <f t="shared" si="170"/>
        <v>False</v>
      </c>
      <c r="N868" s="4" t="str">
        <f t="shared" si="171"/>
        <v>False</v>
      </c>
      <c r="O868" s="4" t="str">
        <f t="shared" si="172"/>
        <v>Not From Marketing Department</v>
      </c>
      <c r="P868" s="4">
        <f>SUMIF(E868:$E$1001,"Sales",$F:$F)</f>
        <v>1429805</v>
      </c>
      <c r="Q868" s="4">
        <f t="shared" si="173"/>
        <v>7532860</v>
      </c>
      <c r="R868" s="4">
        <f t="shared" si="174"/>
        <v>180</v>
      </c>
      <c r="S868" s="4">
        <f t="shared" si="175"/>
        <v>97</v>
      </c>
      <c r="T868" s="4">
        <f t="shared" si="176"/>
        <v>55350.020304568527</v>
      </c>
      <c r="U868" s="4">
        <f t="shared" si="177"/>
        <v>25843.824817518249</v>
      </c>
      <c r="V868" s="4">
        <f t="shared" si="178"/>
        <v>79673</v>
      </c>
      <c r="W868" s="4">
        <f t="shared" si="179"/>
        <v>20</v>
      </c>
      <c r="X868" s="4">
        <f t="shared" si="180"/>
        <v>50047</v>
      </c>
      <c r="Y868" t="e" cm="1" vm="2">
        <f t="array" aca="1" ref="Y868" ca="1">HLOOKUP(E868+E868:E1867,F868,0)</f>
        <v>#VALUE!</v>
      </c>
      <c r="Z868" s="4">
        <f t="shared" si="181"/>
        <v>50047</v>
      </c>
    </row>
    <row r="869" spans="1:26" x14ac:dyDescent="0.3">
      <c r="A869" s="4">
        <v>1</v>
      </c>
      <c r="B869" t="s">
        <v>882</v>
      </c>
      <c r="C869">
        <v>41</v>
      </c>
      <c r="D869" t="s">
        <v>11</v>
      </c>
      <c r="E869" t="s">
        <v>22</v>
      </c>
      <c r="F869">
        <v>38856</v>
      </c>
      <c r="G869" s="2">
        <v>44150</v>
      </c>
      <c r="H869">
        <v>32871</v>
      </c>
      <c r="I869" t="s">
        <v>18</v>
      </c>
      <c r="J869">
        <v>48</v>
      </c>
      <c r="K869" t="str">
        <f t="shared" si="169"/>
        <v>Below 50,000</v>
      </c>
      <c r="L869" s="4" t="str" cm="1">
        <f t="array" ref="L869">_xlfn.IFS(J869&gt;=50,"Excellent",AND(J869&gt;=40,J869&lt;=49),"good",AND(J869&gt;=30,J869&lt;=39),"Average",J869&lt;30,"Poor")</f>
        <v>good</v>
      </c>
      <c r="M869" s="4" t="str">
        <f t="shared" si="170"/>
        <v>False</v>
      </c>
      <c r="N869" s="4" t="str">
        <f t="shared" si="171"/>
        <v>False</v>
      </c>
      <c r="O869" s="4" t="str">
        <f t="shared" si="172"/>
        <v>Not From Marketing Department</v>
      </c>
      <c r="P869" s="4">
        <f>SUMIF(E869:$E$1001,"Sales",$F:$F)</f>
        <v>1506630</v>
      </c>
      <c r="Q869" s="4">
        <f t="shared" si="173"/>
        <v>7532860</v>
      </c>
      <c r="R869" s="4">
        <f t="shared" si="174"/>
        <v>180</v>
      </c>
      <c r="S869" s="4">
        <f t="shared" si="175"/>
        <v>97</v>
      </c>
      <c r="T869" s="4">
        <f t="shared" si="176"/>
        <v>55350.020304568527</v>
      </c>
      <c r="U869" s="4">
        <f t="shared" si="177"/>
        <v>25843.824817518249</v>
      </c>
      <c r="V869" s="4">
        <f t="shared" si="178"/>
        <v>79673</v>
      </c>
      <c r="W869" s="4">
        <f t="shared" si="179"/>
        <v>20</v>
      </c>
      <c r="X869" s="4">
        <f t="shared" si="180"/>
        <v>38856</v>
      </c>
      <c r="Y869" t="e" cm="1" vm="2">
        <f t="array" aca="1" ref="Y869" ca="1">HLOOKUP(E869+E869:E1868,F869,0)</f>
        <v>#VALUE!</v>
      </c>
      <c r="Z869" s="4">
        <f t="shared" si="181"/>
        <v>38856</v>
      </c>
    </row>
    <row r="870" spans="1:26" x14ac:dyDescent="0.3">
      <c r="A870" s="4">
        <v>1</v>
      </c>
      <c r="B870" t="s">
        <v>883</v>
      </c>
      <c r="C870">
        <v>42</v>
      </c>
      <c r="D870" t="s">
        <v>11</v>
      </c>
      <c r="E870" t="s">
        <v>7</v>
      </c>
      <c r="F870">
        <v>44635</v>
      </c>
      <c r="G870" s="2">
        <v>44151</v>
      </c>
      <c r="H870">
        <v>22236</v>
      </c>
      <c r="I870" t="s">
        <v>13</v>
      </c>
      <c r="J870">
        <v>27</v>
      </c>
      <c r="K870" t="str">
        <f t="shared" si="169"/>
        <v>Below 50,000</v>
      </c>
      <c r="L870" s="4" t="str" cm="1">
        <f t="array" ref="L870">_xlfn.IFS(J870&gt;=50,"Excellent",AND(J870&gt;=40,J870&lt;=49),"good",AND(J870&gt;=30,J870&lt;=39),"Average",J870&lt;30,"Poor")</f>
        <v>Poor</v>
      </c>
      <c r="M870" s="4" t="str">
        <f t="shared" si="170"/>
        <v>True</v>
      </c>
      <c r="N870" s="4" t="str">
        <f t="shared" si="171"/>
        <v>False</v>
      </c>
      <c r="O870" s="4" t="str">
        <f t="shared" si="172"/>
        <v>Not From Marketing Department</v>
      </c>
      <c r="P870" s="4">
        <f>SUMIF(E870:$E$1001,"Sales",$F:$F)</f>
        <v>1284579</v>
      </c>
      <c r="Q870" s="4">
        <f t="shared" si="173"/>
        <v>7532860</v>
      </c>
      <c r="R870" s="4">
        <f t="shared" si="174"/>
        <v>180</v>
      </c>
      <c r="S870" s="4">
        <f t="shared" si="175"/>
        <v>97</v>
      </c>
      <c r="T870" s="4">
        <f t="shared" si="176"/>
        <v>55350.020304568527</v>
      </c>
      <c r="U870" s="4">
        <f t="shared" si="177"/>
        <v>25843.824817518249</v>
      </c>
      <c r="V870" s="4">
        <f t="shared" si="178"/>
        <v>79673</v>
      </c>
      <c r="W870" s="4">
        <f t="shared" si="179"/>
        <v>20</v>
      </c>
      <c r="X870" s="4">
        <f t="shared" si="180"/>
        <v>44635</v>
      </c>
      <c r="Y870" t="e" cm="1" vm="2">
        <f t="array" aca="1" ref="Y870" ca="1">HLOOKUP(E870+E870:E1869,F870,0)</f>
        <v>#VALUE!</v>
      </c>
      <c r="Z870" s="4">
        <f t="shared" si="181"/>
        <v>44635</v>
      </c>
    </row>
    <row r="871" spans="1:26" x14ac:dyDescent="0.3">
      <c r="A871" s="4">
        <v>1</v>
      </c>
      <c r="B871" t="s">
        <v>884</v>
      </c>
      <c r="C871">
        <v>34</v>
      </c>
      <c r="D871" t="s">
        <v>15</v>
      </c>
      <c r="E871" t="s">
        <v>12</v>
      </c>
      <c r="F871">
        <v>59102</v>
      </c>
      <c r="G871" s="2">
        <v>44152</v>
      </c>
      <c r="H871">
        <v>29832</v>
      </c>
      <c r="I871" t="s">
        <v>13</v>
      </c>
      <c r="J871">
        <v>54</v>
      </c>
      <c r="K871" t="str">
        <f t="shared" si="169"/>
        <v>Above 50,000</v>
      </c>
      <c r="L871" s="4" t="str" cm="1">
        <f t="array" ref="L871">_xlfn.IFS(J871&gt;=50,"Excellent",AND(J871&gt;=40,J871&lt;=49),"good",AND(J871&gt;=30,J871&lt;=39),"Average",J871&lt;30,"Poor")</f>
        <v>Excellent</v>
      </c>
      <c r="M871" s="4" t="str">
        <f t="shared" si="170"/>
        <v>True</v>
      </c>
      <c r="N871" s="4" t="str">
        <f t="shared" si="171"/>
        <v>False</v>
      </c>
      <c r="O871" s="4" t="str">
        <f t="shared" si="172"/>
        <v xml:space="preserve"> from Marketing Department</v>
      </c>
      <c r="P871" s="4">
        <f>SUMIF(E871:$E$1001,"Sales",$F:$F)</f>
        <v>1353235</v>
      </c>
      <c r="Q871" s="4">
        <f t="shared" si="173"/>
        <v>7532860</v>
      </c>
      <c r="R871" s="4">
        <f t="shared" si="174"/>
        <v>180</v>
      </c>
      <c r="S871" s="4">
        <f t="shared" si="175"/>
        <v>97</v>
      </c>
      <c r="T871" s="4">
        <f t="shared" si="176"/>
        <v>55350.020304568527</v>
      </c>
      <c r="U871" s="4">
        <f t="shared" si="177"/>
        <v>25843.824817518249</v>
      </c>
      <c r="V871" s="4">
        <f t="shared" si="178"/>
        <v>79673</v>
      </c>
      <c r="W871" s="4">
        <f t="shared" si="179"/>
        <v>20</v>
      </c>
      <c r="X871" s="4">
        <f t="shared" si="180"/>
        <v>59102</v>
      </c>
      <c r="Y871" t="e" cm="1" vm="2">
        <f t="array" aca="1" ref="Y871" ca="1">HLOOKUP(E871+E871:E1870,F871,0)</f>
        <v>#VALUE!</v>
      </c>
      <c r="Z871" s="4">
        <f t="shared" si="181"/>
        <v>59102</v>
      </c>
    </row>
    <row r="872" spans="1:26" x14ac:dyDescent="0.3">
      <c r="A872" s="4">
        <v>1</v>
      </c>
      <c r="B872" t="s">
        <v>885</v>
      </c>
      <c r="C872">
        <v>30</v>
      </c>
      <c r="D872" t="s">
        <v>15</v>
      </c>
      <c r="E872" t="s">
        <v>12</v>
      </c>
      <c r="F872">
        <v>45255</v>
      </c>
      <c r="G872" s="2">
        <v>44153</v>
      </c>
      <c r="H872">
        <v>32639</v>
      </c>
      <c r="I872" t="s">
        <v>20</v>
      </c>
      <c r="J872">
        <v>49</v>
      </c>
      <c r="K872" t="str">
        <f t="shared" si="169"/>
        <v>Below 50,000</v>
      </c>
      <c r="L872" s="4" t="str" cm="1">
        <f t="array" ref="L872">_xlfn.IFS(J872&gt;=50,"Excellent",AND(J872&gt;=40,J872&lt;=49),"good",AND(J872&gt;=30,J872&lt;=39),"Average",J872&lt;30,"Poor")</f>
        <v>good</v>
      </c>
      <c r="M872" s="4" t="str">
        <f t="shared" si="170"/>
        <v>False</v>
      </c>
      <c r="N872" s="4" t="str">
        <f t="shared" si="171"/>
        <v>False</v>
      </c>
      <c r="O872" s="4" t="str">
        <f t="shared" si="172"/>
        <v xml:space="preserve"> from Marketing Department</v>
      </c>
      <c r="P872" s="4">
        <f>SUMIF(E872:$E$1001,"Sales",$F:$F)</f>
        <v>1393822</v>
      </c>
      <c r="Q872" s="4">
        <f t="shared" si="173"/>
        <v>7532860</v>
      </c>
      <c r="R872" s="4">
        <f t="shared" si="174"/>
        <v>180</v>
      </c>
      <c r="S872" s="4">
        <f t="shared" si="175"/>
        <v>97</v>
      </c>
      <c r="T872" s="4">
        <f t="shared" si="176"/>
        <v>55350.020304568527</v>
      </c>
      <c r="U872" s="4">
        <f t="shared" si="177"/>
        <v>25843.824817518249</v>
      </c>
      <c r="V872" s="4">
        <f t="shared" si="178"/>
        <v>79673</v>
      </c>
      <c r="W872" s="4">
        <f t="shared" si="179"/>
        <v>20</v>
      </c>
      <c r="X872" s="4">
        <f t="shared" si="180"/>
        <v>45255</v>
      </c>
      <c r="Y872" t="e" cm="1" vm="2">
        <f t="array" aca="1" ref="Y872" ca="1">HLOOKUP(E872+E872:E1871,F872,0)</f>
        <v>#VALUE!</v>
      </c>
      <c r="Z872" s="4">
        <f t="shared" si="181"/>
        <v>45255</v>
      </c>
    </row>
    <row r="873" spans="1:26" x14ac:dyDescent="0.3">
      <c r="A873" s="4">
        <v>1</v>
      </c>
      <c r="B873" t="s">
        <v>886</v>
      </c>
      <c r="C873">
        <v>44</v>
      </c>
      <c r="D873" t="s">
        <v>11</v>
      </c>
      <c r="E873" t="s">
        <v>22</v>
      </c>
      <c r="F873">
        <v>79143</v>
      </c>
      <c r="G873" s="2">
        <v>44154</v>
      </c>
      <c r="H873">
        <v>20423</v>
      </c>
      <c r="I873" t="s">
        <v>20</v>
      </c>
      <c r="J873">
        <v>56</v>
      </c>
      <c r="K873" t="str">
        <f t="shared" si="169"/>
        <v>Above 50,000</v>
      </c>
      <c r="L873" s="4" t="str" cm="1">
        <f t="array" ref="L873">_xlfn.IFS(J873&gt;=50,"Excellent",AND(J873&gt;=40,J873&lt;=49),"good",AND(J873&gt;=30,J873&lt;=39),"Average",J873&lt;30,"Poor")</f>
        <v>Excellent</v>
      </c>
      <c r="M873" s="4" t="str">
        <f t="shared" si="170"/>
        <v>False</v>
      </c>
      <c r="N873" s="4" t="str">
        <f t="shared" si="171"/>
        <v>True</v>
      </c>
      <c r="O873" s="4" t="str">
        <f t="shared" si="172"/>
        <v>Not From Marketing Department</v>
      </c>
      <c r="P873" s="4">
        <f>SUMIF(E873:$E$1001,"Sales",$F:$F)</f>
        <v>1337099</v>
      </c>
      <c r="Q873" s="4">
        <f t="shared" si="173"/>
        <v>7532860</v>
      </c>
      <c r="R873" s="4">
        <f t="shared" si="174"/>
        <v>180</v>
      </c>
      <c r="S873" s="4">
        <f t="shared" si="175"/>
        <v>97</v>
      </c>
      <c r="T873" s="4">
        <f t="shared" si="176"/>
        <v>55350.020304568527</v>
      </c>
      <c r="U873" s="4">
        <f t="shared" si="177"/>
        <v>25843.824817518249</v>
      </c>
      <c r="V873" s="4">
        <f t="shared" si="178"/>
        <v>79673</v>
      </c>
      <c r="W873" s="4">
        <f t="shared" si="179"/>
        <v>20</v>
      </c>
      <c r="X873" s="4">
        <f t="shared" si="180"/>
        <v>79143</v>
      </c>
      <c r="Y873" t="e" cm="1" vm="2">
        <f t="array" aca="1" ref="Y873" ca="1">HLOOKUP(E873+E873:E1872,F873,0)</f>
        <v>#VALUE!</v>
      </c>
      <c r="Z873" s="4">
        <f t="shared" si="181"/>
        <v>79143</v>
      </c>
    </row>
    <row r="874" spans="1:26" x14ac:dyDescent="0.3">
      <c r="A874" s="4">
        <v>1</v>
      </c>
      <c r="B874" t="s">
        <v>887</v>
      </c>
      <c r="C874">
        <v>39</v>
      </c>
      <c r="D874" t="s">
        <v>15</v>
      </c>
      <c r="E874" t="s">
        <v>12</v>
      </c>
      <c r="F874">
        <v>65736</v>
      </c>
      <c r="G874" s="2">
        <v>44155</v>
      </c>
      <c r="H874">
        <v>27407</v>
      </c>
      <c r="I874" t="s">
        <v>13</v>
      </c>
      <c r="J874">
        <v>25</v>
      </c>
      <c r="K874" t="str">
        <f t="shared" si="169"/>
        <v>Above 50,000</v>
      </c>
      <c r="L874" s="4" t="str" cm="1">
        <f t="array" ref="L874">_xlfn.IFS(J874&gt;=50,"Excellent",AND(J874&gt;=40,J874&lt;=49),"good",AND(J874&gt;=30,J874&lt;=39),"Average",J874&lt;30,"Poor")</f>
        <v>Poor</v>
      </c>
      <c r="M874" s="4" t="str">
        <f t="shared" si="170"/>
        <v>True</v>
      </c>
      <c r="N874" s="4" t="str">
        <f t="shared" si="171"/>
        <v>True</v>
      </c>
      <c r="O874" s="4" t="str">
        <f t="shared" si="172"/>
        <v xml:space="preserve"> from Marketing Department</v>
      </c>
      <c r="P874" s="4">
        <f>SUMIF(E874:$E$1001,"Sales",$F:$F)</f>
        <v>1409402</v>
      </c>
      <c r="Q874" s="4">
        <f t="shared" si="173"/>
        <v>7532860</v>
      </c>
      <c r="R874" s="4">
        <f t="shared" si="174"/>
        <v>180</v>
      </c>
      <c r="S874" s="4">
        <f t="shared" si="175"/>
        <v>97</v>
      </c>
      <c r="T874" s="4">
        <f t="shared" si="176"/>
        <v>55350.020304568527</v>
      </c>
      <c r="U874" s="4">
        <f t="shared" si="177"/>
        <v>25843.824817518249</v>
      </c>
      <c r="V874" s="4">
        <f t="shared" si="178"/>
        <v>79673</v>
      </c>
      <c r="W874" s="4">
        <f t="shared" si="179"/>
        <v>20</v>
      </c>
      <c r="X874" s="4">
        <f t="shared" si="180"/>
        <v>65736</v>
      </c>
      <c r="Y874" t="e" cm="1" vm="2">
        <f t="array" aca="1" ref="Y874" ca="1">HLOOKUP(E874+E874:E1873,F874,0)</f>
        <v>#VALUE!</v>
      </c>
      <c r="Z874" s="4">
        <f t="shared" si="181"/>
        <v>65736</v>
      </c>
    </row>
    <row r="875" spans="1:26" x14ac:dyDescent="0.3">
      <c r="A875" s="4">
        <v>1</v>
      </c>
      <c r="B875" t="s">
        <v>888</v>
      </c>
      <c r="C875">
        <v>51</v>
      </c>
      <c r="D875" t="s">
        <v>15</v>
      </c>
      <c r="E875" t="s">
        <v>27</v>
      </c>
      <c r="F875">
        <v>69820</v>
      </c>
      <c r="G875" s="2">
        <v>44156</v>
      </c>
      <c r="H875">
        <v>14726</v>
      </c>
      <c r="I875" t="s">
        <v>13</v>
      </c>
      <c r="J875">
        <v>47</v>
      </c>
      <c r="K875" t="str">
        <f t="shared" si="169"/>
        <v>Above 50,000</v>
      </c>
      <c r="L875" s="4" t="str" cm="1">
        <f t="array" ref="L875">_xlfn.IFS(J875&gt;=50,"Excellent",AND(J875&gt;=40,J875&lt;=49),"good",AND(J875&gt;=30,J875&lt;=39),"Average",J875&lt;30,"Poor")</f>
        <v>good</v>
      </c>
      <c r="M875" s="4" t="str">
        <f t="shared" si="170"/>
        <v>False</v>
      </c>
      <c r="N875" s="4" t="str">
        <f t="shared" si="171"/>
        <v>True</v>
      </c>
      <c r="O875" s="4" t="str">
        <f t="shared" si="172"/>
        <v>Not From Marketing Department</v>
      </c>
      <c r="P875" s="4">
        <f>SUMIF(E875:$E$1001,"Sales",$F:$F)</f>
        <v>1344976</v>
      </c>
      <c r="Q875" s="4">
        <f t="shared" si="173"/>
        <v>7532860</v>
      </c>
      <c r="R875" s="4">
        <f t="shared" si="174"/>
        <v>180</v>
      </c>
      <c r="S875" s="4">
        <f t="shared" si="175"/>
        <v>97</v>
      </c>
      <c r="T875" s="4">
        <f t="shared" si="176"/>
        <v>55350.020304568527</v>
      </c>
      <c r="U875" s="4">
        <f t="shared" si="177"/>
        <v>25843.824817518249</v>
      </c>
      <c r="V875" s="4">
        <f t="shared" si="178"/>
        <v>79673</v>
      </c>
      <c r="W875" s="4">
        <f t="shared" si="179"/>
        <v>20</v>
      </c>
      <c r="X875" s="4">
        <f t="shared" si="180"/>
        <v>69820</v>
      </c>
      <c r="Y875" t="e" cm="1" vm="2">
        <f t="array" aca="1" ref="Y875" ca="1">HLOOKUP(E875+E875:E1874,F875,0)</f>
        <v>#VALUE!</v>
      </c>
      <c r="Z875" s="4">
        <f t="shared" si="181"/>
        <v>69820</v>
      </c>
    </row>
    <row r="876" spans="1:26" x14ac:dyDescent="0.3">
      <c r="A876" s="4">
        <v>1</v>
      </c>
      <c r="B876" t="s">
        <v>889</v>
      </c>
      <c r="C876">
        <v>50</v>
      </c>
      <c r="D876" t="s">
        <v>11</v>
      </c>
      <c r="E876" t="s">
        <v>12</v>
      </c>
      <c r="F876">
        <v>75253</v>
      </c>
      <c r="G876" s="2">
        <v>44157</v>
      </c>
      <c r="H876">
        <v>22413</v>
      </c>
      <c r="I876" t="s">
        <v>28</v>
      </c>
      <c r="J876">
        <v>47</v>
      </c>
      <c r="K876" t="str">
        <f t="shared" si="169"/>
        <v>Above 50,000</v>
      </c>
      <c r="L876" s="4" t="str" cm="1">
        <f t="array" ref="L876">_xlfn.IFS(J876&gt;=50,"Excellent",AND(J876&gt;=40,J876&lt;=49),"good",AND(J876&gt;=30,J876&lt;=39),"Average",J876&lt;30,"Poor")</f>
        <v>good</v>
      </c>
      <c r="M876" s="4" t="str">
        <f t="shared" si="170"/>
        <v>False</v>
      </c>
      <c r="N876" s="4" t="str">
        <f t="shared" si="171"/>
        <v>True</v>
      </c>
      <c r="O876" s="4" t="str">
        <f t="shared" si="172"/>
        <v xml:space="preserve"> from Marketing Department</v>
      </c>
      <c r="P876" s="4">
        <f>SUMIF(E876:$E$1001,"Sales",$F:$F)</f>
        <v>1265729</v>
      </c>
      <c r="Q876" s="4">
        <f t="shared" si="173"/>
        <v>7532860</v>
      </c>
      <c r="R876" s="4">
        <f t="shared" si="174"/>
        <v>180</v>
      </c>
      <c r="S876" s="4">
        <f t="shared" si="175"/>
        <v>97</v>
      </c>
      <c r="T876" s="4">
        <f t="shared" si="176"/>
        <v>55350.020304568527</v>
      </c>
      <c r="U876" s="4">
        <f t="shared" si="177"/>
        <v>25843.824817518249</v>
      </c>
      <c r="V876" s="4">
        <f t="shared" si="178"/>
        <v>79673</v>
      </c>
      <c r="W876" s="4">
        <f t="shared" si="179"/>
        <v>20</v>
      </c>
      <c r="X876" s="4">
        <f t="shared" si="180"/>
        <v>75253</v>
      </c>
      <c r="Y876" t="e" cm="1" vm="2">
        <f t="array" aca="1" ref="Y876" ca="1">HLOOKUP(E876+E876:E1875,F876,0)</f>
        <v>#VALUE!</v>
      </c>
      <c r="Z876" s="4">
        <f t="shared" si="181"/>
        <v>75253</v>
      </c>
    </row>
    <row r="877" spans="1:26" x14ac:dyDescent="0.3">
      <c r="A877" s="4">
        <v>1</v>
      </c>
      <c r="B877" t="s">
        <v>890</v>
      </c>
      <c r="C877">
        <v>50</v>
      </c>
      <c r="D877" t="s">
        <v>15</v>
      </c>
      <c r="E877" t="s">
        <v>27</v>
      </c>
      <c r="F877">
        <v>59049</v>
      </c>
      <c r="G877" s="2">
        <v>44158</v>
      </c>
      <c r="H877">
        <v>24693</v>
      </c>
      <c r="I877" t="s">
        <v>13</v>
      </c>
      <c r="J877">
        <v>20</v>
      </c>
      <c r="K877" t="str">
        <f t="shared" si="169"/>
        <v>Above 50,000</v>
      </c>
      <c r="L877" s="4" t="str" cm="1">
        <f t="array" ref="L877">_xlfn.IFS(J877&gt;=50,"Excellent",AND(J877&gt;=40,J877&lt;=49),"good",AND(J877&gt;=30,J877&lt;=39),"Average",J877&lt;30,"Poor")</f>
        <v>Poor</v>
      </c>
      <c r="M877" s="4" t="str">
        <f t="shared" si="170"/>
        <v>True</v>
      </c>
      <c r="N877" s="4" t="str">
        <f t="shared" si="171"/>
        <v>True</v>
      </c>
      <c r="O877" s="4" t="str">
        <f t="shared" si="172"/>
        <v>Not From Marketing Department</v>
      </c>
      <c r="P877" s="4">
        <f>SUMIF(E877:$E$1001,"Sales",$F:$F)</f>
        <v>1380665</v>
      </c>
      <c r="Q877" s="4">
        <f t="shared" si="173"/>
        <v>7532860</v>
      </c>
      <c r="R877" s="4">
        <f t="shared" si="174"/>
        <v>180</v>
      </c>
      <c r="S877" s="4">
        <f t="shared" si="175"/>
        <v>97</v>
      </c>
      <c r="T877" s="4">
        <f t="shared" si="176"/>
        <v>55350.020304568527</v>
      </c>
      <c r="U877" s="4">
        <f t="shared" si="177"/>
        <v>25843.824817518249</v>
      </c>
      <c r="V877" s="4">
        <f t="shared" si="178"/>
        <v>79673</v>
      </c>
      <c r="W877" s="4">
        <f t="shared" si="179"/>
        <v>20</v>
      </c>
      <c r="X877" s="4">
        <f t="shared" si="180"/>
        <v>59049</v>
      </c>
      <c r="Y877" t="e" cm="1" vm="2">
        <f t="array" aca="1" ref="Y877" ca="1">HLOOKUP(E877+E877:E1876,F877,0)</f>
        <v>#VALUE!</v>
      </c>
      <c r="Z877" s="4">
        <f t="shared" si="181"/>
        <v>59049</v>
      </c>
    </row>
    <row r="878" spans="1:26" x14ac:dyDescent="0.3">
      <c r="A878" s="4">
        <v>1</v>
      </c>
      <c r="B878" t="s">
        <v>891</v>
      </c>
      <c r="C878">
        <v>55</v>
      </c>
      <c r="D878" t="s">
        <v>15</v>
      </c>
      <c r="E878" t="s">
        <v>7</v>
      </c>
      <c r="F878">
        <v>64879</v>
      </c>
      <c r="G878" s="2">
        <v>44159</v>
      </c>
      <c r="H878">
        <v>29387</v>
      </c>
      <c r="I878" t="s">
        <v>18</v>
      </c>
      <c r="J878">
        <v>43</v>
      </c>
      <c r="K878" t="str">
        <f t="shared" si="169"/>
        <v>Above 50,000</v>
      </c>
      <c r="L878" s="4" t="str" cm="1">
        <f t="array" ref="L878">_xlfn.IFS(J878&gt;=50,"Excellent",AND(J878&gt;=40,J878&lt;=49),"good",AND(J878&gt;=30,J878&lt;=39),"Average",J878&lt;30,"Poor")</f>
        <v>good</v>
      </c>
      <c r="M878" s="4" t="str">
        <f t="shared" si="170"/>
        <v>False</v>
      </c>
      <c r="N878" s="4" t="str">
        <f t="shared" si="171"/>
        <v>True</v>
      </c>
      <c r="O878" s="4" t="str">
        <f t="shared" si="172"/>
        <v>Not From Marketing Department</v>
      </c>
      <c r="P878" s="4">
        <f>SUMIF(E878:$E$1001,"Sales",$F:$F)</f>
        <v>1393121</v>
      </c>
      <c r="Q878" s="4">
        <f t="shared" si="173"/>
        <v>7532860</v>
      </c>
      <c r="R878" s="4">
        <f t="shared" si="174"/>
        <v>180</v>
      </c>
      <c r="S878" s="4">
        <f t="shared" si="175"/>
        <v>97</v>
      </c>
      <c r="T878" s="4">
        <f t="shared" si="176"/>
        <v>55350.020304568527</v>
      </c>
      <c r="U878" s="4">
        <f t="shared" si="177"/>
        <v>25843.824817518249</v>
      </c>
      <c r="V878" s="4">
        <f t="shared" si="178"/>
        <v>79673</v>
      </c>
      <c r="W878" s="4">
        <f t="shared" si="179"/>
        <v>20</v>
      </c>
      <c r="X878" s="4">
        <f t="shared" si="180"/>
        <v>64879</v>
      </c>
      <c r="Y878" t="e" cm="1" vm="2">
        <f t="array" aca="1" ref="Y878" ca="1">HLOOKUP(E878+E878:E1877,F878,0)</f>
        <v>#VALUE!</v>
      </c>
      <c r="Z878" s="4">
        <f t="shared" si="181"/>
        <v>64879</v>
      </c>
    </row>
    <row r="879" spans="1:26" x14ac:dyDescent="0.3">
      <c r="A879" s="4">
        <v>1</v>
      </c>
      <c r="B879" t="s">
        <v>892</v>
      </c>
      <c r="C879">
        <v>56</v>
      </c>
      <c r="D879" t="s">
        <v>15</v>
      </c>
      <c r="E879" t="s">
        <v>27</v>
      </c>
      <c r="F879">
        <v>75112</v>
      </c>
      <c r="G879" s="2">
        <v>44160</v>
      </c>
      <c r="H879">
        <v>39099</v>
      </c>
      <c r="I879" t="s">
        <v>20</v>
      </c>
      <c r="J879">
        <v>23</v>
      </c>
      <c r="K879" t="str">
        <f t="shared" si="169"/>
        <v>Above 50,000</v>
      </c>
      <c r="L879" s="4" t="str" cm="1">
        <f t="array" ref="L879">_xlfn.IFS(J879&gt;=50,"Excellent",AND(J879&gt;=40,J879&lt;=49),"good",AND(J879&gt;=30,J879&lt;=39),"Average",J879&lt;30,"Poor")</f>
        <v>Poor</v>
      </c>
      <c r="M879" s="4" t="str">
        <f t="shared" si="170"/>
        <v>False</v>
      </c>
      <c r="N879" s="4" t="str">
        <f t="shared" si="171"/>
        <v>True</v>
      </c>
      <c r="O879" s="4" t="str">
        <f t="shared" si="172"/>
        <v>Not From Marketing Department</v>
      </c>
      <c r="P879" s="4">
        <f>SUMIF(E879:$E$1001,"Sales",$F:$F)</f>
        <v>1268714</v>
      </c>
      <c r="Q879" s="4">
        <f t="shared" si="173"/>
        <v>7532860</v>
      </c>
      <c r="R879" s="4">
        <f t="shared" si="174"/>
        <v>180</v>
      </c>
      <c r="S879" s="4">
        <f t="shared" si="175"/>
        <v>97</v>
      </c>
      <c r="T879" s="4">
        <f t="shared" si="176"/>
        <v>55350.020304568527</v>
      </c>
      <c r="U879" s="4">
        <f t="shared" si="177"/>
        <v>25843.824817518249</v>
      </c>
      <c r="V879" s="4">
        <f t="shared" si="178"/>
        <v>79673</v>
      </c>
      <c r="W879" s="4">
        <f t="shared" si="179"/>
        <v>20</v>
      </c>
      <c r="X879" s="4">
        <f t="shared" si="180"/>
        <v>75112</v>
      </c>
      <c r="Y879" t="e" cm="1" vm="2">
        <f t="array" aca="1" ref="Y879" ca="1">HLOOKUP(E879+E879:E1878,F879,0)</f>
        <v>#VALUE!</v>
      </c>
      <c r="Z879" s="4">
        <f t="shared" si="181"/>
        <v>75112</v>
      </c>
    </row>
    <row r="880" spans="1:26" x14ac:dyDescent="0.3">
      <c r="A880" s="4">
        <v>1</v>
      </c>
      <c r="B880" t="s">
        <v>893</v>
      </c>
      <c r="C880">
        <v>23</v>
      </c>
      <c r="D880" t="s">
        <v>11</v>
      </c>
      <c r="E880" t="s">
        <v>27</v>
      </c>
      <c r="F880">
        <v>37197</v>
      </c>
      <c r="G880" s="2">
        <v>44161</v>
      </c>
      <c r="H880">
        <v>28357</v>
      </c>
      <c r="I880" t="s">
        <v>20</v>
      </c>
      <c r="J880">
        <v>59</v>
      </c>
      <c r="K880" t="str">
        <f t="shared" si="169"/>
        <v>Below 50,000</v>
      </c>
      <c r="L880" s="4" t="str" cm="1">
        <f t="array" ref="L880">_xlfn.IFS(J880&gt;=50,"Excellent",AND(J880&gt;=40,J880&lt;=49),"good",AND(J880&gt;=30,J880&lt;=39),"Average",J880&lt;30,"Poor")</f>
        <v>Excellent</v>
      </c>
      <c r="M880" s="4" t="str">
        <f t="shared" si="170"/>
        <v>False</v>
      </c>
      <c r="N880" s="4" t="str">
        <f t="shared" si="171"/>
        <v>True</v>
      </c>
      <c r="O880" s="4" t="str">
        <f t="shared" si="172"/>
        <v>Not From Marketing Department</v>
      </c>
      <c r="P880" s="4">
        <f>SUMIF(E880:$E$1001,"Sales",$F:$F)</f>
        <v>1231665</v>
      </c>
      <c r="Q880" s="4">
        <f t="shared" si="173"/>
        <v>7532860</v>
      </c>
      <c r="R880" s="4">
        <f t="shared" si="174"/>
        <v>180</v>
      </c>
      <c r="S880" s="4">
        <f t="shared" si="175"/>
        <v>97</v>
      </c>
      <c r="T880" s="4">
        <f t="shared" si="176"/>
        <v>55350.020304568527</v>
      </c>
      <c r="U880" s="4">
        <f t="shared" si="177"/>
        <v>25843.824817518249</v>
      </c>
      <c r="V880" s="4">
        <f t="shared" si="178"/>
        <v>79673</v>
      </c>
      <c r="W880" s="4">
        <f t="shared" si="179"/>
        <v>20</v>
      </c>
      <c r="X880" s="4">
        <f t="shared" si="180"/>
        <v>37197</v>
      </c>
      <c r="Y880" t="e" cm="1" vm="2">
        <f t="array" aca="1" ref="Y880" ca="1">HLOOKUP(E880+E880:E1879,F880,0)</f>
        <v>#VALUE!</v>
      </c>
      <c r="Z880" s="4">
        <f t="shared" si="181"/>
        <v>37197</v>
      </c>
    </row>
    <row r="881" spans="1:26" x14ac:dyDescent="0.3">
      <c r="A881" s="4">
        <v>1</v>
      </c>
      <c r="B881" t="s">
        <v>894</v>
      </c>
      <c r="C881">
        <v>53</v>
      </c>
      <c r="D881" t="s">
        <v>15</v>
      </c>
      <c r="E881" t="s">
        <v>12</v>
      </c>
      <c r="F881">
        <v>49876</v>
      </c>
      <c r="G881" s="2">
        <v>44162</v>
      </c>
      <c r="H881">
        <v>11158</v>
      </c>
      <c r="I881" t="s">
        <v>18</v>
      </c>
      <c r="J881">
        <v>24</v>
      </c>
      <c r="K881" t="str">
        <f t="shared" si="169"/>
        <v>Below 50,000</v>
      </c>
      <c r="L881" s="4" t="str" cm="1">
        <f t="array" ref="L881">_xlfn.IFS(J881&gt;=50,"Excellent",AND(J881&gt;=40,J881&lt;=49),"good",AND(J881&gt;=30,J881&lt;=39),"Average",J881&lt;30,"Poor")</f>
        <v>Poor</v>
      </c>
      <c r="M881" s="4" t="str">
        <f t="shared" si="170"/>
        <v>False</v>
      </c>
      <c r="N881" s="4" t="str">
        <f t="shared" si="171"/>
        <v>False</v>
      </c>
      <c r="O881" s="4" t="str">
        <f t="shared" si="172"/>
        <v xml:space="preserve"> from Marketing Department</v>
      </c>
      <c r="P881" s="4">
        <f>SUMIF(E881:$E$1001,"Sales",$F:$F)</f>
        <v>1438922</v>
      </c>
      <c r="Q881" s="4">
        <f t="shared" si="173"/>
        <v>7532860</v>
      </c>
      <c r="R881" s="4">
        <f t="shared" si="174"/>
        <v>180</v>
      </c>
      <c r="S881" s="4">
        <f t="shared" si="175"/>
        <v>97</v>
      </c>
      <c r="T881" s="4">
        <f t="shared" si="176"/>
        <v>55350.020304568527</v>
      </c>
      <c r="U881" s="4">
        <f t="shared" si="177"/>
        <v>25843.824817518249</v>
      </c>
      <c r="V881" s="4">
        <f t="shared" si="178"/>
        <v>79673</v>
      </c>
      <c r="W881" s="4">
        <f t="shared" si="179"/>
        <v>20</v>
      </c>
      <c r="X881" s="4">
        <f t="shared" si="180"/>
        <v>49876</v>
      </c>
      <c r="Y881" t="e" cm="1" vm="2">
        <f t="array" aca="1" ref="Y881" ca="1">HLOOKUP(E881+E881:E1880,F881,0)</f>
        <v>#VALUE!</v>
      </c>
      <c r="Z881" s="4">
        <f t="shared" si="181"/>
        <v>49876</v>
      </c>
    </row>
    <row r="882" spans="1:26" x14ac:dyDescent="0.3">
      <c r="A882" s="4">
        <v>1</v>
      </c>
      <c r="B882" t="s">
        <v>895</v>
      </c>
      <c r="C882">
        <v>32</v>
      </c>
      <c r="D882" t="s">
        <v>11</v>
      </c>
      <c r="E882" t="s">
        <v>16</v>
      </c>
      <c r="F882">
        <v>65187</v>
      </c>
      <c r="G882" s="2">
        <v>44163</v>
      </c>
      <c r="H882">
        <v>10263</v>
      </c>
      <c r="I882" t="s">
        <v>18</v>
      </c>
      <c r="J882">
        <v>20</v>
      </c>
      <c r="K882" t="str">
        <f t="shared" si="169"/>
        <v>Above 50,000</v>
      </c>
      <c r="L882" s="4" t="str" cm="1">
        <f t="array" ref="L882">_xlfn.IFS(J882&gt;=50,"Excellent",AND(J882&gt;=40,J882&lt;=49),"good",AND(J882&gt;=30,J882&lt;=39),"Average",J882&lt;30,"Poor")</f>
        <v>Poor</v>
      </c>
      <c r="M882" s="4" t="str">
        <f t="shared" si="170"/>
        <v>False</v>
      </c>
      <c r="N882" s="4" t="str">
        <f t="shared" si="171"/>
        <v>True</v>
      </c>
      <c r="O882" s="4" t="str">
        <f t="shared" si="172"/>
        <v>Not From Marketing Department</v>
      </c>
      <c r="P882" s="4">
        <f>SUMIF(E882:$E$1001,"Sales",$F:$F)</f>
        <v>1334421</v>
      </c>
      <c r="Q882" s="4">
        <f t="shared" si="173"/>
        <v>7532860</v>
      </c>
      <c r="R882" s="4">
        <f t="shared" si="174"/>
        <v>180</v>
      </c>
      <c r="S882" s="4">
        <f t="shared" si="175"/>
        <v>97</v>
      </c>
      <c r="T882" s="4">
        <f t="shared" si="176"/>
        <v>55350.020304568527</v>
      </c>
      <c r="U882" s="4">
        <f t="shared" si="177"/>
        <v>25843.824817518249</v>
      </c>
      <c r="V882" s="4">
        <f t="shared" si="178"/>
        <v>79673</v>
      </c>
      <c r="W882" s="4">
        <f t="shared" si="179"/>
        <v>20</v>
      </c>
      <c r="X882" s="4">
        <f t="shared" si="180"/>
        <v>65187</v>
      </c>
      <c r="Y882" t="e" cm="1" vm="2">
        <f t="array" aca="1" ref="Y882" ca="1">HLOOKUP(E882+E882:E1881,F882,0)</f>
        <v>#VALUE!</v>
      </c>
      <c r="Z882" s="4">
        <f t="shared" si="181"/>
        <v>65187</v>
      </c>
    </row>
    <row r="883" spans="1:26" x14ac:dyDescent="0.3">
      <c r="A883" s="4">
        <v>1</v>
      </c>
      <c r="B883" t="s">
        <v>896</v>
      </c>
      <c r="C883">
        <v>55</v>
      </c>
      <c r="D883" t="s">
        <v>11</v>
      </c>
      <c r="E883" t="s">
        <v>16</v>
      </c>
      <c r="F883">
        <v>37548</v>
      </c>
      <c r="G883" s="2">
        <v>44164</v>
      </c>
      <c r="H883">
        <v>15237</v>
      </c>
      <c r="I883" t="s">
        <v>20</v>
      </c>
      <c r="J883">
        <v>39</v>
      </c>
      <c r="K883" t="str">
        <f t="shared" si="169"/>
        <v>Below 50,000</v>
      </c>
      <c r="L883" s="4" t="str" cm="1">
        <f t="array" ref="L883">_xlfn.IFS(J883&gt;=50,"Excellent",AND(J883&gt;=40,J883&lt;=49),"good",AND(J883&gt;=30,J883&lt;=39),"Average",J883&lt;30,"Poor")</f>
        <v>Average</v>
      </c>
      <c r="M883" s="4" t="str">
        <f t="shared" si="170"/>
        <v>False</v>
      </c>
      <c r="N883" s="4" t="str">
        <f t="shared" si="171"/>
        <v>False</v>
      </c>
      <c r="O883" s="4" t="str">
        <f t="shared" si="172"/>
        <v>Not From Marketing Department</v>
      </c>
      <c r="P883" s="4">
        <f>SUMIF(E883:$E$1001,"Sales",$F:$F)</f>
        <v>1272796</v>
      </c>
      <c r="Q883" s="4">
        <f t="shared" si="173"/>
        <v>7532860</v>
      </c>
      <c r="R883" s="4">
        <f t="shared" si="174"/>
        <v>180</v>
      </c>
      <c r="S883" s="4">
        <f t="shared" si="175"/>
        <v>97</v>
      </c>
      <c r="T883" s="4">
        <f t="shared" si="176"/>
        <v>55350.020304568527</v>
      </c>
      <c r="U883" s="4">
        <f t="shared" si="177"/>
        <v>25843.824817518249</v>
      </c>
      <c r="V883" s="4">
        <f t="shared" si="178"/>
        <v>79673</v>
      </c>
      <c r="W883" s="4">
        <f t="shared" si="179"/>
        <v>20</v>
      </c>
      <c r="X883" s="4">
        <f t="shared" si="180"/>
        <v>37548</v>
      </c>
      <c r="Y883" t="e" cm="1" vm="2">
        <f t="array" aca="1" ref="Y883" ca="1">HLOOKUP(E883+E883:E1882,F883,0)</f>
        <v>#VALUE!</v>
      </c>
      <c r="Z883" s="4">
        <f t="shared" si="181"/>
        <v>37548</v>
      </c>
    </row>
    <row r="884" spans="1:26" x14ac:dyDescent="0.3">
      <c r="A884" s="4">
        <v>1</v>
      </c>
      <c r="B884" t="s">
        <v>897</v>
      </c>
      <c r="C884">
        <v>43</v>
      </c>
      <c r="D884" t="s">
        <v>15</v>
      </c>
      <c r="E884" t="s">
        <v>16</v>
      </c>
      <c r="F884">
        <v>32145</v>
      </c>
      <c r="G884" s="2">
        <v>44165</v>
      </c>
      <c r="H884">
        <v>34441</v>
      </c>
      <c r="I884" t="s">
        <v>13</v>
      </c>
      <c r="J884">
        <v>26</v>
      </c>
      <c r="K884" t="str">
        <f t="shared" si="169"/>
        <v>Below 50,000</v>
      </c>
      <c r="L884" s="4" t="str" cm="1">
        <f t="array" ref="L884">_xlfn.IFS(J884&gt;=50,"Excellent",AND(J884&gt;=40,J884&lt;=49),"good",AND(J884&gt;=30,J884&lt;=39),"Average",J884&lt;30,"Poor")</f>
        <v>Poor</v>
      </c>
      <c r="M884" s="4" t="str">
        <f t="shared" si="170"/>
        <v>True</v>
      </c>
      <c r="N884" s="4" t="str">
        <f t="shared" si="171"/>
        <v>False</v>
      </c>
      <c r="O884" s="4" t="str">
        <f t="shared" si="172"/>
        <v>Not From Marketing Department</v>
      </c>
      <c r="P884" s="4">
        <f>SUMIF(E884:$E$1001,"Sales",$F:$F)</f>
        <v>1266868</v>
      </c>
      <c r="Q884" s="4">
        <f t="shared" si="173"/>
        <v>7532860</v>
      </c>
      <c r="R884" s="4">
        <f t="shared" si="174"/>
        <v>180</v>
      </c>
      <c r="S884" s="4">
        <f t="shared" si="175"/>
        <v>97</v>
      </c>
      <c r="T884" s="4">
        <f t="shared" si="176"/>
        <v>55350.020304568527</v>
      </c>
      <c r="U884" s="4">
        <f t="shared" si="177"/>
        <v>25843.824817518249</v>
      </c>
      <c r="V884" s="4">
        <f t="shared" si="178"/>
        <v>79673</v>
      </c>
      <c r="W884" s="4">
        <f t="shared" si="179"/>
        <v>20</v>
      </c>
      <c r="X884" s="4">
        <f t="shared" si="180"/>
        <v>32145</v>
      </c>
      <c r="Y884" t="e" cm="1" vm="2">
        <f t="array" aca="1" ref="Y884" ca="1">HLOOKUP(E884+E884:E1883,F884,0)</f>
        <v>#VALUE!</v>
      </c>
      <c r="Z884" s="4">
        <f t="shared" si="181"/>
        <v>32145</v>
      </c>
    </row>
    <row r="885" spans="1:26" x14ac:dyDescent="0.3">
      <c r="A885" s="4">
        <v>1</v>
      </c>
      <c r="B885" t="s">
        <v>898</v>
      </c>
      <c r="C885">
        <v>58</v>
      </c>
      <c r="D885" t="s">
        <v>11</v>
      </c>
      <c r="E885" t="s">
        <v>16</v>
      </c>
      <c r="F885">
        <v>61099</v>
      </c>
      <c r="G885" s="2">
        <v>44166</v>
      </c>
      <c r="H885">
        <v>23384</v>
      </c>
      <c r="I885" t="s">
        <v>20</v>
      </c>
      <c r="J885">
        <v>48</v>
      </c>
      <c r="K885" t="str">
        <f t="shared" si="169"/>
        <v>Above 50,000</v>
      </c>
      <c r="L885" s="4" t="str" cm="1">
        <f t="array" ref="L885">_xlfn.IFS(J885&gt;=50,"Excellent",AND(J885&gt;=40,J885&lt;=49),"good",AND(J885&gt;=30,J885&lt;=39),"Average",J885&lt;30,"Poor")</f>
        <v>good</v>
      </c>
      <c r="M885" s="4" t="str">
        <f t="shared" si="170"/>
        <v>False</v>
      </c>
      <c r="N885" s="4" t="str">
        <f t="shared" si="171"/>
        <v>True</v>
      </c>
      <c r="O885" s="4" t="str">
        <f t="shared" si="172"/>
        <v>Not From Marketing Department</v>
      </c>
      <c r="P885" s="4">
        <f>SUMIF(E885:$E$1001,"Sales",$F:$F)</f>
        <v>1350346</v>
      </c>
      <c r="Q885" s="4">
        <f t="shared" si="173"/>
        <v>7532860</v>
      </c>
      <c r="R885" s="4">
        <f t="shared" si="174"/>
        <v>180</v>
      </c>
      <c r="S885" s="4">
        <f t="shared" si="175"/>
        <v>97</v>
      </c>
      <c r="T885" s="4">
        <f t="shared" si="176"/>
        <v>55350.020304568527</v>
      </c>
      <c r="U885" s="4">
        <f t="shared" si="177"/>
        <v>25843.824817518249</v>
      </c>
      <c r="V885" s="4">
        <f t="shared" si="178"/>
        <v>79673</v>
      </c>
      <c r="W885" s="4">
        <f t="shared" si="179"/>
        <v>20</v>
      </c>
      <c r="X885" s="4">
        <f t="shared" si="180"/>
        <v>61099</v>
      </c>
      <c r="Y885" t="e" cm="1" vm="2">
        <f t="array" aca="1" ref="Y885" ca="1">HLOOKUP(E885+E885:E1884,F885,0)</f>
        <v>#VALUE!</v>
      </c>
      <c r="Z885" s="4">
        <f t="shared" si="181"/>
        <v>61099</v>
      </c>
    </row>
    <row r="886" spans="1:26" x14ac:dyDescent="0.3">
      <c r="A886" s="4">
        <v>1</v>
      </c>
      <c r="B886" t="s">
        <v>899</v>
      </c>
      <c r="C886">
        <v>34</v>
      </c>
      <c r="D886" t="s">
        <v>11</v>
      </c>
      <c r="E886" t="s">
        <v>16</v>
      </c>
      <c r="F886">
        <v>55575</v>
      </c>
      <c r="G886" s="2">
        <v>44167</v>
      </c>
      <c r="H886">
        <v>29557</v>
      </c>
      <c r="I886" t="s">
        <v>18</v>
      </c>
      <c r="J886">
        <v>35</v>
      </c>
      <c r="K886" t="str">
        <f t="shared" si="169"/>
        <v>Above 50,000</v>
      </c>
      <c r="L886" s="4" t="str" cm="1">
        <f t="array" ref="L886">_xlfn.IFS(J886&gt;=50,"Excellent",AND(J886&gt;=40,J886&lt;=49),"good",AND(J886&gt;=30,J886&lt;=39),"Average",J886&lt;30,"Poor")</f>
        <v>Average</v>
      </c>
      <c r="M886" s="4" t="str">
        <f t="shared" si="170"/>
        <v>False</v>
      </c>
      <c r="N886" s="4" t="str">
        <f t="shared" si="171"/>
        <v>False</v>
      </c>
      <c r="O886" s="4" t="str">
        <f t="shared" si="172"/>
        <v>Not From Marketing Department</v>
      </c>
      <c r="P886" s="4">
        <f>SUMIF(E886:$E$1001,"Sales",$F:$F)</f>
        <v>1346505</v>
      </c>
      <c r="Q886" s="4">
        <f t="shared" si="173"/>
        <v>7532860</v>
      </c>
      <c r="R886" s="4">
        <f t="shared" si="174"/>
        <v>180</v>
      </c>
      <c r="S886" s="4">
        <f t="shared" si="175"/>
        <v>97</v>
      </c>
      <c r="T886" s="4">
        <f t="shared" si="176"/>
        <v>55350.020304568527</v>
      </c>
      <c r="U886" s="4">
        <f t="shared" si="177"/>
        <v>25843.824817518249</v>
      </c>
      <c r="V886" s="4">
        <f t="shared" si="178"/>
        <v>79673</v>
      </c>
      <c r="W886" s="4">
        <f t="shared" si="179"/>
        <v>20</v>
      </c>
      <c r="X886" s="4">
        <f t="shared" si="180"/>
        <v>55575</v>
      </c>
      <c r="Y886" t="e" cm="1" vm="2">
        <f t="array" aca="1" ref="Y886" ca="1">HLOOKUP(E886+E886:E1885,F886,0)</f>
        <v>#VALUE!</v>
      </c>
      <c r="Z886" s="4">
        <f t="shared" si="181"/>
        <v>55575</v>
      </c>
    </row>
    <row r="887" spans="1:26" x14ac:dyDescent="0.3">
      <c r="A887" s="4">
        <v>1</v>
      </c>
      <c r="B887" t="s">
        <v>900</v>
      </c>
      <c r="C887">
        <v>58</v>
      </c>
      <c r="D887" t="s">
        <v>15</v>
      </c>
      <c r="E887" t="s">
        <v>16</v>
      </c>
      <c r="F887">
        <v>59378</v>
      </c>
      <c r="G887" s="2">
        <v>44168</v>
      </c>
      <c r="H887">
        <v>39484</v>
      </c>
      <c r="I887" t="s">
        <v>13</v>
      </c>
      <c r="J887">
        <v>31</v>
      </c>
      <c r="K887" t="str">
        <f t="shared" si="169"/>
        <v>Above 50,000</v>
      </c>
      <c r="L887" s="4" t="str" cm="1">
        <f t="array" ref="L887">_xlfn.IFS(J887&gt;=50,"Excellent",AND(J887&gt;=40,J887&lt;=49),"good",AND(J887&gt;=30,J887&lt;=39),"Average",J887&lt;30,"Poor")</f>
        <v>Average</v>
      </c>
      <c r="M887" s="4" t="str">
        <f t="shared" si="170"/>
        <v>True</v>
      </c>
      <c r="N887" s="4" t="str">
        <f t="shared" si="171"/>
        <v>False</v>
      </c>
      <c r="O887" s="4" t="str">
        <f t="shared" si="172"/>
        <v>Not From Marketing Department</v>
      </c>
      <c r="P887" s="4">
        <f>SUMIF(E887:$E$1001,"Sales",$F:$F)</f>
        <v>1325352</v>
      </c>
      <c r="Q887" s="4">
        <f t="shared" si="173"/>
        <v>7532860</v>
      </c>
      <c r="R887" s="4">
        <f t="shared" si="174"/>
        <v>180</v>
      </c>
      <c r="S887" s="4">
        <f t="shared" si="175"/>
        <v>97</v>
      </c>
      <c r="T887" s="4">
        <f t="shared" si="176"/>
        <v>55350.020304568527</v>
      </c>
      <c r="U887" s="4">
        <f t="shared" si="177"/>
        <v>25843.824817518249</v>
      </c>
      <c r="V887" s="4">
        <f t="shared" si="178"/>
        <v>79673</v>
      </c>
      <c r="W887" s="4">
        <f t="shared" si="179"/>
        <v>20</v>
      </c>
      <c r="X887" s="4">
        <f t="shared" si="180"/>
        <v>59378</v>
      </c>
      <c r="Y887" t="e" cm="1" vm="2">
        <f t="array" aca="1" ref="Y887" ca="1">HLOOKUP(E887+E887:E1886,F887,0)</f>
        <v>#VALUE!</v>
      </c>
      <c r="Z887" s="4">
        <f t="shared" si="181"/>
        <v>59378</v>
      </c>
    </row>
    <row r="888" spans="1:26" x14ac:dyDescent="0.3">
      <c r="A888" s="4">
        <v>1</v>
      </c>
      <c r="B888" t="s">
        <v>901</v>
      </c>
      <c r="C888">
        <v>31</v>
      </c>
      <c r="D888" t="s">
        <v>15</v>
      </c>
      <c r="E888" t="s">
        <v>12</v>
      </c>
      <c r="F888">
        <v>33762</v>
      </c>
      <c r="G888" s="2">
        <v>44169</v>
      </c>
      <c r="H888">
        <v>31948</v>
      </c>
      <c r="I888" t="s">
        <v>28</v>
      </c>
      <c r="J888">
        <v>37</v>
      </c>
      <c r="K888" t="str">
        <f t="shared" si="169"/>
        <v>Below 50,000</v>
      </c>
      <c r="L888" s="4" t="str" cm="1">
        <f t="array" ref="L888">_xlfn.IFS(J888&gt;=50,"Excellent",AND(J888&gt;=40,J888&lt;=49),"good",AND(J888&gt;=30,J888&lt;=39),"Average",J888&lt;30,"Poor")</f>
        <v>Average</v>
      </c>
      <c r="M888" s="4" t="str">
        <f t="shared" si="170"/>
        <v>False</v>
      </c>
      <c r="N888" s="4" t="str">
        <f t="shared" si="171"/>
        <v>False</v>
      </c>
      <c r="O888" s="4" t="str">
        <f t="shared" si="172"/>
        <v xml:space="preserve"> from Marketing Department</v>
      </c>
      <c r="P888" s="4">
        <f>SUMIF(E888:$E$1001,"Sales",$F:$F)</f>
        <v>1353866</v>
      </c>
      <c r="Q888" s="4">
        <f t="shared" si="173"/>
        <v>7532860</v>
      </c>
      <c r="R888" s="4">
        <f t="shared" si="174"/>
        <v>180</v>
      </c>
      <c r="S888" s="4">
        <f t="shared" si="175"/>
        <v>97</v>
      </c>
      <c r="T888" s="4">
        <f t="shared" si="176"/>
        <v>55350.020304568527</v>
      </c>
      <c r="U888" s="4">
        <f t="shared" si="177"/>
        <v>25843.824817518249</v>
      </c>
      <c r="V888" s="4">
        <f t="shared" si="178"/>
        <v>79673</v>
      </c>
      <c r="W888" s="4">
        <f t="shared" si="179"/>
        <v>20</v>
      </c>
      <c r="X888" s="4">
        <f t="shared" si="180"/>
        <v>33762</v>
      </c>
      <c r="Y888" t="e" cm="1" vm="2">
        <f t="array" aca="1" ref="Y888" ca="1">HLOOKUP(E888+E888:E1887,F888,0)</f>
        <v>#VALUE!</v>
      </c>
      <c r="Z888" s="4">
        <f t="shared" si="181"/>
        <v>33762</v>
      </c>
    </row>
    <row r="889" spans="1:26" x14ac:dyDescent="0.3">
      <c r="A889" s="4">
        <v>1</v>
      </c>
      <c r="B889" t="s">
        <v>902</v>
      </c>
      <c r="C889">
        <v>43</v>
      </c>
      <c r="D889" t="s">
        <v>15</v>
      </c>
      <c r="E889" t="s">
        <v>27</v>
      </c>
      <c r="F889">
        <v>60615</v>
      </c>
      <c r="G889" s="2">
        <v>44170</v>
      </c>
      <c r="H889">
        <v>13013</v>
      </c>
      <c r="I889" t="s">
        <v>28</v>
      </c>
      <c r="J889">
        <v>47</v>
      </c>
      <c r="K889" t="str">
        <f t="shared" si="169"/>
        <v>Above 50,000</v>
      </c>
      <c r="L889" s="4" t="str" cm="1">
        <f t="array" ref="L889">_xlfn.IFS(J889&gt;=50,"Excellent",AND(J889&gt;=40,J889&lt;=49),"good",AND(J889&gt;=30,J889&lt;=39),"Average",J889&lt;30,"Poor")</f>
        <v>good</v>
      </c>
      <c r="M889" s="4" t="str">
        <f t="shared" si="170"/>
        <v>False</v>
      </c>
      <c r="N889" s="4" t="str">
        <f t="shared" si="171"/>
        <v>True</v>
      </c>
      <c r="O889" s="4" t="str">
        <f t="shared" si="172"/>
        <v>Not From Marketing Department</v>
      </c>
      <c r="P889" s="4">
        <f>SUMIF(E889:$E$1001,"Sales",$F:$F)</f>
        <v>1252225</v>
      </c>
      <c r="Q889" s="4">
        <f t="shared" si="173"/>
        <v>7532860</v>
      </c>
      <c r="R889" s="4">
        <f t="shared" si="174"/>
        <v>180</v>
      </c>
      <c r="S889" s="4">
        <f t="shared" si="175"/>
        <v>97</v>
      </c>
      <c r="T889" s="4">
        <f t="shared" si="176"/>
        <v>55350.020304568527</v>
      </c>
      <c r="U889" s="4">
        <f t="shared" si="177"/>
        <v>25843.824817518249</v>
      </c>
      <c r="V889" s="4">
        <f t="shared" si="178"/>
        <v>79673</v>
      </c>
      <c r="W889" s="4">
        <f t="shared" si="179"/>
        <v>20</v>
      </c>
      <c r="X889" s="4">
        <f t="shared" si="180"/>
        <v>60615</v>
      </c>
      <c r="Y889" t="e" cm="1" vm="2">
        <f t="array" aca="1" ref="Y889" ca="1">HLOOKUP(E889+E889:E1888,F889,0)</f>
        <v>#VALUE!</v>
      </c>
      <c r="Z889" s="4">
        <f t="shared" si="181"/>
        <v>60615</v>
      </c>
    </row>
    <row r="890" spans="1:26" x14ac:dyDescent="0.3">
      <c r="A890" s="4">
        <v>1</v>
      </c>
      <c r="B890" t="s">
        <v>903</v>
      </c>
      <c r="C890">
        <v>34</v>
      </c>
      <c r="D890" t="s">
        <v>15</v>
      </c>
      <c r="E890" t="s">
        <v>22</v>
      </c>
      <c r="F890">
        <v>40399</v>
      </c>
      <c r="G890" s="2">
        <v>44171</v>
      </c>
      <c r="H890">
        <v>39679</v>
      </c>
      <c r="I890" t="s">
        <v>20</v>
      </c>
      <c r="J890">
        <v>54</v>
      </c>
      <c r="K890" t="str">
        <f t="shared" si="169"/>
        <v>Below 50,000</v>
      </c>
      <c r="L890" s="4" t="str" cm="1">
        <f t="array" ref="L890">_xlfn.IFS(J890&gt;=50,"Excellent",AND(J890&gt;=40,J890&lt;=49),"good",AND(J890&gt;=30,J890&lt;=39),"Average",J890&lt;30,"Poor")</f>
        <v>Excellent</v>
      </c>
      <c r="M890" s="4" t="str">
        <f t="shared" si="170"/>
        <v>False</v>
      </c>
      <c r="N890" s="4" t="str">
        <f t="shared" si="171"/>
        <v>False</v>
      </c>
      <c r="O890" s="4" t="str">
        <f t="shared" si="172"/>
        <v>Not From Marketing Department</v>
      </c>
      <c r="P890" s="4">
        <f>SUMIF(E890:$E$1001,"Sales",$F:$F)</f>
        <v>1288893</v>
      </c>
      <c r="Q890" s="4">
        <f t="shared" si="173"/>
        <v>7532860</v>
      </c>
      <c r="R890" s="4">
        <f t="shared" si="174"/>
        <v>180</v>
      </c>
      <c r="S890" s="4">
        <f t="shared" si="175"/>
        <v>97</v>
      </c>
      <c r="T890" s="4">
        <f t="shared" si="176"/>
        <v>55350.020304568527</v>
      </c>
      <c r="U890" s="4">
        <f t="shared" si="177"/>
        <v>25843.824817518249</v>
      </c>
      <c r="V890" s="4">
        <f t="shared" si="178"/>
        <v>79673</v>
      </c>
      <c r="W890" s="4">
        <f t="shared" si="179"/>
        <v>20</v>
      </c>
      <c r="X890" s="4">
        <f t="shared" si="180"/>
        <v>40399</v>
      </c>
      <c r="Y890" t="e" cm="1" vm="2">
        <f t="array" aca="1" ref="Y890" ca="1">HLOOKUP(E890+E890:E1889,F890,0)</f>
        <v>#VALUE!</v>
      </c>
      <c r="Z890" s="4">
        <f t="shared" si="181"/>
        <v>40399</v>
      </c>
    </row>
    <row r="891" spans="1:26" x14ac:dyDescent="0.3">
      <c r="A891" s="4">
        <v>1</v>
      </c>
      <c r="B891" t="s">
        <v>904</v>
      </c>
      <c r="C891">
        <v>37</v>
      </c>
      <c r="D891" t="s">
        <v>11</v>
      </c>
      <c r="E891" t="s">
        <v>7</v>
      </c>
      <c r="F891">
        <v>46397</v>
      </c>
      <c r="G891" s="2">
        <v>44172</v>
      </c>
      <c r="H891">
        <v>24298</v>
      </c>
      <c r="I891" t="s">
        <v>13</v>
      </c>
      <c r="J891">
        <v>31</v>
      </c>
      <c r="K891" t="str">
        <f t="shared" si="169"/>
        <v>Below 50,000</v>
      </c>
      <c r="L891" s="4" t="str" cm="1">
        <f t="array" ref="L891">_xlfn.IFS(J891&gt;=50,"Excellent",AND(J891&gt;=40,J891&lt;=49),"good",AND(J891&gt;=30,J891&lt;=39),"Average",J891&lt;30,"Poor")</f>
        <v>Average</v>
      </c>
      <c r="M891" s="4" t="str">
        <f t="shared" si="170"/>
        <v>True</v>
      </c>
      <c r="N891" s="4" t="str">
        <f t="shared" si="171"/>
        <v>False</v>
      </c>
      <c r="O891" s="4" t="str">
        <f t="shared" si="172"/>
        <v>Not From Marketing Department</v>
      </c>
      <c r="P891" s="4">
        <f>SUMIF(E891:$E$1001,"Sales",$F:$F)</f>
        <v>1410885</v>
      </c>
      <c r="Q891" s="4">
        <f t="shared" si="173"/>
        <v>7532860</v>
      </c>
      <c r="R891" s="4">
        <f t="shared" si="174"/>
        <v>180</v>
      </c>
      <c r="S891" s="4">
        <f t="shared" si="175"/>
        <v>97</v>
      </c>
      <c r="T891" s="4">
        <f t="shared" si="176"/>
        <v>55350.020304568527</v>
      </c>
      <c r="U891" s="4">
        <f t="shared" si="177"/>
        <v>25843.824817518249</v>
      </c>
      <c r="V891" s="4">
        <f t="shared" si="178"/>
        <v>79673</v>
      </c>
      <c r="W891" s="4">
        <f t="shared" si="179"/>
        <v>20</v>
      </c>
      <c r="X891" s="4">
        <f t="shared" si="180"/>
        <v>46397</v>
      </c>
      <c r="Y891" t="e" cm="1" vm="2">
        <f t="array" aca="1" ref="Y891" ca="1">HLOOKUP(E891+E891:E1890,F891,0)</f>
        <v>#VALUE!</v>
      </c>
      <c r="Z891" s="4">
        <f t="shared" si="181"/>
        <v>46397</v>
      </c>
    </row>
    <row r="892" spans="1:26" x14ac:dyDescent="0.3">
      <c r="A892" s="4">
        <v>1</v>
      </c>
      <c r="B892" t="s">
        <v>905</v>
      </c>
      <c r="C892">
        <v>52</v>
      </c>
      <c r="D892" t="s">
        <v>15</v>
      </c>
      <c r="E892" t="s">
        <v>7</v>
      </c>
      <c r="F892">
        <v>74353</v>
      </c>
      <c r="G892" s="2">
        <v>44173</v>
      </c>
      <c r="H892">
        <v>17183</v>
      </c>
      <c r="I892" t="s">
        <v>20</v>
      </c>
      <c r="J892">
        <v>56</v>
      </c>
      <c r="K892" t="str">
        <f t="shared" si="169"/>
        <v>Above 50,000</v>
      </c>
      <c r="L892" s="4" t="str" cm="1">
        <f t="array" ref="L892">_xlfn.IFS(J892&gt;=50,"Excellent",AND(J892&gt;=40,J892&lt;=49),"good",AND(J892&gt;=30,J892&lt;=39),"Average",J892&lt;30,"Poor")</f>
        <v>Excellent</v>
      </c>
      <c r="M892" s="4" t="str">
        <f t="shared" si="170"/>
        <v>False</v>
      </c>
      <c r="N892" s="4" t="str">
        <f t="shared" si="171"/>
        <v>True</v>
      </c>
      <c r="O892" s="4" t="str">
        <f t="shared" si="172"/>
        <v>Not From Marketing Department</v>
      </c>
      <c r="P892" s="4">
        <f>SUMIF(E892:$E$1001,"Sales",$F:$F)</f>
        <v>1236851</v>
      </c>
      <c r="Q892" s="4">
        <f t="shared" si="173"/>
        <v>7532860</v>
      </c>
      <c r="R892" s="4">
        <f t="shared" si="174"/>
        <v>180</v>
      </c>
      <c r="S892" s="4">
        <f t="shared" si="175"/>
        <v>97</v>
      </c>
      <c r="T892" s="4">
        <f t="shared" si="176"/>
        <v>55350.020304568527</v>
      </c>
      <c r="U892" s="4">
        <f t="shared" si="177"/>
        <v>25843.824817518249</v>
      </c>
      <c r="V892" s="4">
        <f t="shared" si="178"/>
        <v>79673</v>
      </c>
      <c r="W892" s="4">
        <f t="shared" si="179"/>
        <v>20</v>
      </c>
      <c r="X892" s="4">
        <f t="shared" si="180"/>
        <v>74353</v>
      </c>
      <c r="Y892" t="e" cm="1" vm="2">
        <f t="array" aca="1" ref="Y892" ca="1">HLOOKUP(E892+E892:E1891,F892,0)</f>
        <v>#VALUE!</v>
      </c>
      <c r="Z892" s="4">
        <f t="shared" si="181"/>
        <v>74353</v>
      </c>
    </row>
    <row r="893" spans="1:26" x14ac:dyDescent="0.3">
      <c r="A893" s="4">
        <v>1</v>
      </c>
      <c r="B893" t="s">
        <v>906</v>
      </c>
      <c r="C893">
        <v>36</v>
      </c>
      <c r="D893" t="s">
        <v>11</v>
      </c>
      <c r="E893" t="s">
        <v>22</v>
      </c>
      <c r="F893">
        <v>77280</v>
      </c>
      <c r="G893" s="2">
        <v>44174</v>
      </c>
      <c r="H893">
        <v>36661</v>
      </c>
      <c r="I893" t="s">
        <v>20</v>
      </c>
      <c r="J893">
        <v>43</v>
      </c>
      <c r="K893" t="str">
        <f t="shared" si="169"/>
        <v>Above 50,000</v>
      </c>
      <c r="L893" s="4" t="str" cm="1">
        <f t="array" ref="L893">_xlfn.IFS(J893&gt;=50,"Excellent",AND(J893&gt;=40,J893&lt;=49),"good",AND(J893&gt;=30,J893&lt;=39),"Average",J893&lt;30,"Poor")</f>
        <v>good</v>
      </c>
      <c r="M893" s="4" t="str">
        <f t="shared" si="170"/>
        <v>False</v>
      </c>
      <c r="N893" s="4" t="str">
        <f t="shared" si="171"/>
        <v>True</v>
      </c>
      <c r="O893" s="4" t="str">
        <f t="shared" si="172"/>
        <v>Not From Marketing Department</v>
      </c>
      <c r="P893" s="4">
        <f>SUMIF(E893:$E$1001,"Sales",$F:$F)</f>
        <v>1167161</v>
      </c>
      <c r="Q893" s="4">
        <f t="shared" si="173"/>
        <v>7532860</v>
      </c>
      <c r="R893" s="4">
        <f t="shared" si="174"/>
        <v>180</v>
      </c>
      <c r="S893" s="4">
        <f t="shared" si="175"/>
        <v>97</v>
      </c>
      <c r="T893" s="4">
        <f t="shared" si="176"/>
        <v>55350.020304568527</v>
      </c>
      <c r="U893" s="4">
        <f t="shared" si="177"/>
        <v>25843.824817518249</v>
      </c>
      <c r="V893" s="4">
        <f t="shared" si="178"/>
        <v>79673</v>
      </c>
      <c r="W893" s="4">
        <f t="shared" si="179"/>
        <v>20</v>
      </c>
      <c r="X893" s="4">
        <f t="shared" si="180"/>
        <v>77280</v>
      </c>
      <c r="Y893" t="e" cm="1" vm="2">
        <f t="array" aca="1" ref="Y893" ca="1">HLOOKUP(E893+E893:E1892,F893,0)</f>
        <v>#VALUE!</v>
      </c>
      <c r="Z893" s="4">
        <f t="shared" si="181"/>
        <v>77280</v>
      </c>
    </row>
    <row r="894" spans="1:26" x14ac:dyDescent="0.3">
      <c r="A894" s="4">
        <v>1</v>
      </c>
      <c r="B894" t="s">
        <v>907</v>
      </c>
      <c r="C894">
        <v>55</v>
      </c>
      <c r="D894" t="s">
        <v>15</v>
      </c>
      <c r="E894" t="s">
        <v>12</v>
      </c>
      <c r="F894">
        <v>45338</v>
      </c>
      <c r="G894" s="2">
        <v>44175</v>
      </c>
      <c r="H894">
        <v>30017</v>
      </c>
      <c r="I894" t="s">
        <v>28</v>
      </c>
      <c r="J894">
        <v>42</v>
      </c>
      <c r="K894" t="str">
        <f t="shared" si="169"/>
        <v>Below 50,000</v>
      </c>
      <c r="L894" s="4" t="str" cm="1">
        <f t="array" ref="L894">_xlfn.IFS(J894&gt;=50,"Excellent",AND(J894&gt;=40,J894&lt;=49),"good",AND(J894&gt;=30,J894&lt;=39),"Average",J894&lt;30,"Poor")</f>
        <v>good</v>
      </c>
      <c r="M894" s="4" t="str">
        <f t="shared" si="170"/>
        <v>False</v>
      </c>
      <c r="N894" s="4" t="str">
        <f t="shared" si="171"/>
        <v>False</v>
      </c>
      <c r="O894" s="4" t="str">
        <f t="shared" si="172"/>
        <v xml:space="preserve"> from Marketing Department</v>
      </c>
      <c r="P894" s="4">
        <f>SUMIF(E894:$E$1001,"Sales",$F:$F)</f>
        <v>1071276</v>
      </c>
      <c r="Q894" s="4">
        <f t="shared" si="173"/>
        <v>7532860</v>
      </c>
      <c r="R894" s="4">
        <f t="shared" si="174"/>
        <v>180</v>
      </c>
      <c r="S894" s="4">
        <f t="shared" si="175"/>
        <v>97</v>
      </c>
      <c r="T894" s="4">
        <f t="shared" si="176"/>
        <v>55350.020304568527</v>
      </c>
      <c r="U894" s="4">
        <f t="shared" si="177"/>
        <v>25843.824817518249</v>
      </c>
      <c r="V894" s="4">
        <f t="shared" si="178"/>
        <v>79673</v>
      </c>
      <c r="W894" s="4">
        <f t="shared" si="179"/>
        <v>20</v>
      </c>
      <c r="X894" s="4">
        <f t="shared" si="180"/>
        <v>45338</v>
      </c>
      <c r="Y894" t="e" cm="1" vm="2">
        <f t="array" aca="1" ref="Y894" ca="1">HLOOKUP(E894+E894:E1893,F894,0)</f>
        <v>#VALUE!</v>
      </c>
      <c r="Z894" s="4">
        <f t="shared" si="181"/>
        <v>45338</v>
      </c>
    </row>
    <row r="895" spans="1:26" x14ac:dyDescent="0.3">
      <c r="A895" s="4">
        <v>1</v>
      </c>
      <c r="B895" t="s">
        <v>908</v>
      </c>
      <c r="C895">
        <v>40</v>
      </c>
      <c r="D895" t="s">
        <v>11</v>
      </c>
      <c r="E895" t="s">
        <v>7</v>
      </c>
      <c r="F895">
        <v>73552</v>
      </c>
      <c r="G895" s="2">
        <v>44176</v>
      </c>
      <c r="H895">
        <v>17258</v>
      </c>
      <c r="I895" t="s">
        <v>28</v>
      </c>
      <c r="J895">
        <v>27</v>
      </c>
      <c r="K895" t="str">
        <f t="shared" si="169"/>
        <v>Above 50,000</v>
      </c>
      <c r="L895" s="4" t="str" cm="1">
        <f t="array" ref="L895">_xlfn.IFS(J895&gt;=50,"Excellent",AND(J895&gt;=40,J895&lt;=49),"good",AND(J895&gt;=30,J895&lt;=39),"Average",J895&lt;30,"Poor")</f>
        <v>Poor</v>
      </c>
      <c r="M895" s="4" t="str">
        <f t="shared" si="170"/>
        <v>False</v>
      </c>
      <c r="N895" s="4" t="str">
        <f t="shared" si="171"/>
        <v>True</v>
      </c>
      <c r="O895" s="4" t="str">
        <f t="shared" si="172"/>
        <v>Not From Marketing Department</v>
      </c>
      <c r="P895" s="4">
        <f>SUMIF(E895:$E$1001,"Sales",$F:$F)</f>
        <v>1283638</v>
      </c>
      <c r="Q895" s="4">
        <f t="shared" si="173"/>
        <v>7532860</v>
      </c>
      <c r="R895" s="4">
        <f t="shared" si="174"/>
        <v>180</v>
      </c>
      <c r="S895" s="4">
        <f t="shared" si="175"/>
        <v>97</v>
      </c>
      <c r="T895" s="4">
        <f t="shared" si="176"/>
        <v>55350.020304568527</v>
      </c>
      <c r="U895" s="4">
        <f t="shared" si="177"/>
        <v>25843.824817518249</v>
      </c>
      <c r="V895" s="4">
        <f t="shared" si="178"/>
        <v>79673</v>
      </c>
      <c r="W895" s="4">
        <f t="shared" si="179"/>
        <v>20</v>
      </c>
      <c r="X895" s="4">
        <f t="shared" si="180"/>
        <v>73552</v>
      </c>
      <c r="Y895" t="e" cm="1" vm="2">
        <f t="array" aca="1" ref="Y895" ca="1">HLOOKUP(E895+E895:E1894,F895,0)</f>
        <v>#VALUE!</v>
      </c>
      <c r="Z895" s="4">
        <f t="shared" si="181"/>
        <v>73552</v>
      </c>
    </row>
    <row r="896" spans="1:26" x14ac:dyDescent="0.3">
      <c r="A896" s="4">
        <v>1</v>
      </c>
      <c r="B896" t="s">
        <v>909</v>
      </c>
      <c r="C896">
        <v>31</v>
      </c>
      <c r="D896" t="s">
        <v>11</v>
      </c>
      <c r="E896" t="s">
        <v>12</v>
      </c>
      <c r="F896">
        <v>67549</v>
      </c>
      <c r="G896" s="2">
        <v>44177</v>
      </c>
      <c r="H896">
        <v>10680</v>
      </c>
      <c r="I896" t="s">
        <v>20</v>
      </c>
      <c r="J896">
        <v>25</v>
      </c>
      <c r="K896" t="str">
        <f t="shared" si="169"/>
        <v>Above 50,000</v>
      </c>
      <c r="L896" s="4" t="str" cm="1">
        <f t="array" ref="L896">_xlfn.IFS(J896&gt;=50,"Excellent",AND(J896&gt;=40,J896&lt;=49),"good",AND(J896&gt;=30,J896&lt;=39),"Average",J896&lt;30,"Poor")</f>
        <v>Poor</v>
      </c>
      <c r="M896" s="4" t="str">
        <f t="shared" si="170"/>
        <v>False</v>
      </c>
      <c r="N896" s="4" t="str">
        <f t="shared" si="171"/>
        <v>True</v>
      </c>
      <c r="O896" s="4" t="str">
        <f t="shared" si="172"/>
        <v xml:space="preserve"> from Marketing Department</v>
      </c>
      <c r="P896" s="4">
        <f>SUMIF(E896:$E$1001,"Sales",$F:$F)</f>
        <v>1158104</v>
      </c>
      <c r="Q896" s="4">
        <f t="shared" si="173"/>
        <v>7532860</v>
      </c>
      <c r="R896" s="4">
        <f t="shared" si="174"/>
        <v>180</v>
      </c>
      <c r="S896" s="4">
        <f t="shared" si="175"/>
        <v>97</v>
      </c>
      <c r="T896" s="4">
        <f t="shared" si="176"/>
        <v>55350.020304568527</v>
      </c>
      <c r="U896" s="4">
        <f t="shared" si="177"/>
        <v>25843.824817518249</v>
      </c>
      <c r="V896" s="4">
        <f t="shared" si="178"/>
        <v>79673</v>
      </c>
      <c r="W896" s="4">
        <f t="shared" si="179"/>
        <v>20</v>
      </c>
      <c r="X896" s="4">
        <f t="shared" si="180"/>
        <v>67549</v>
      </c>
      <c r="Y896" t="e" cm="1" vm="2">
        <f t="array" aca="1" ref="Y896" ca="1">HLOOKUP(E896+E896:E1895,F896,0)</f>
        <v>#VALUE!</v>
      </c>
      <c r="Z896" s="4">
        <f t="shared" si="181"/>
        <v>67549</v>
      </c>
    </row>
    <row r="897" spans="1:26" x14ac:dyDescent="0.3">
      <c r="A897" s="4">
        <v>1</v>
      </c>
      <c r="B897" t="s">
        <v>910</v>
      </c>
      <c r="C897">
        <v>35</v>
      </c>
      <c r="D897" t="s">
        <v>11</v>
      </c>
      <c r="E897" t="s">
        <v>27</v>
      </c>
      <c r="F897">
        <v>32928</v>
      </c>
      <c r="G897" s="2">
        <v>44178</v>
      </c>
      <c r="H897">
        <v>26946</v>
      </c>
      <c r="I897" t="s">
        <v>18</v>
      </c>
      <c r="J897">
        <v>23</v>
      </c>
      <c r="K897" t="str">
        <f t="shared" si="169"/>
        <v>Below 50,000</v>
      </c>
      <c r="L897" s="4" t="str" cm="1">
        <f t="array" ref="L897">_xlfn.IFS(J897&gt;=50,"Excellent",AND(J897&gt;=40,J897&lt;=49),"good",AND(J897&gt;=30,J897&lt;=39),"Average",J897&lt;30,"Poor")</f>
        <v>Poor</v>
      </c>
      <c r="M897" s="4" t="str">
        <f t="shared" si="170"/>
        <v>False</v>
      </c>
      <c r="N897" s="4" t="str">
        <f t="shared" si="171"/>
        <v>True</v>
      </c>
      <c r="O897" s="4" t="str">
        <f t="shared" si="172"/>
        <v>Not From Marketing Department</v>
      </c>
      <c r="P897" s="4">
        <f>SUMIF(E897:$E$1001,"Sales",$F:$F)</f>
        <v>1199562</v>
      </c>
      <c r="Q897" s="4">
        <f t="shared" si="173"/>
        <v>7532860</v>
      </c>
      <c r="R897" s="4">
        <f t="shared" si="174"/>
        <v>180</v>
      </c>
      <c r="S897" s="4">
        <f t="shared" si="175"/>
        <v>97</v>
      </c>
      <c r="T897" s="4">
        <f t="shared" si="176"/>
        <v>55350.020304568527</v>
      </c>
      <c r="U897" s="4">
        <f t="shared" si="177"/>
        <v>25843.824817518249</v>
      </c>
      <c r="V897" s="4">
        <f t="shared" si="178"/>
        <v>79673</v>
      </c>
      <c r="W897" s="4">
        <f t="shared" si="179"/>
        <v>20</v>
      </c>
      <c r="X897" s="4">
        <f t="shared" si="180"/>
        <v>32928</v>
      </c>
      <c r="Y897" t="e" cm="1" vm="2">
        <f t="array" aca="1" ref="Y897" ca="1">HLOOKUP(E897+E897:E1896,F897,0)</f>
        <v>#VALUE!</v>
      </c>
      <c r="Z897" s="4">
        <f t="shared" si="181"/>
        <v>32928</v>
      </c>
    </row>
    <row r="898" spans="1:26" x14ac:dyDescent="0.3">
      <c r="A898" s="4">
        <v>1</v>
      </c>
      <c r="B898" t="s">
        <v>911</v>
      </c>
      <c r="C898">
        <v>56</v>
      </c>
      <c r="D898" t="s">
        <v>11</v>
      </c>
      <c r="E898" t="s">
        <v>27</v>
      </c>
      <c r="F898">
        <v>54271</v>
      </c>
      <c r="G898" s="2">
        <v>44179</v>
      </c>
      <c r="H898">
        <v>13946</v>
      </c>
      <c r="I898" t="s">
        <v>28</v>
      </c>
      <c r="J898">
        <v>20</v>
      </c>
      <c r="K898" t="str">
        <f t="shared" si="169"/>
        <v>Above 50,000</v>
      </c>
      <c r="L898" s="4" t="str" cm="1">
        <f t="array" ref="L898">_xlfn.IFS(J898&gt;=50,"Excellent",AND(J898&gt;=40,J898&lt;=49),"good",AND(J898&gt;=30,J898&lt;=39),"Average",J898&lt;30,"Poor")</f>
        <v>Poor</v>
      </c>
      <c r="M898" s="4" t="str">
        <f t="shared" si="170"/>
        <v>False</v>
      </c>
      <c r="N898" s="4" t="str">
        <f t="shared" si="171"/>
        <v>True</v>
      </c>
      <c r="O898" s="4" t="str">
        <f t="shared" si="172"/>
        <v>Not From Marketing Department</v>
      </c>
      <c r="P898" s="4">
        <f>SUMIF(E898:$E$1001,"Sales",$F:$F)</f>
        <v>1161341</v>
      </c>
      <c r="Q898" s="4">
        <f t="shared" si="173"/>
        <v>7532860</v>
      </c>
      <c r="R898" s="4">
        <f t="shared" si="174"/>
        <v>180</v>
      </c>
      <c r="S898" s="4">
        <f t="shared" si="175"/>
        <v>97</v>
      </c>
      <c r="T898" s="4">
        <f t="shared" si="176"/>
        <v>55350.020304568527</v>
      </c>
      <c r="U898" s="4">
        <f t="shared" si="177"/>
        <v>25843.824817518249</v>
      </c>
      <c r="V898" s="4">
        <f t="shared" si="178"/>
        <v>79673</v>
      </c>
      <c r="W898" s="4">
        <f t="shared" si="179"/>
        <v>20</v>
      </c>
      <c r="X898" s="4">
        <f t="shared" si="180"/>
        <v>54271</v>
      </c>
      <c r="Y898" t="e" cm="1" vm="2">
        <f t="array" aca="1" ref="Y898" ca="1">HLOOKUP(E898+E898:E1897,F898,0)</f>
        <v>#VALUE!</v>
      </c>
      <c r="Z898" s="4">
        <f t="shared" si="181"/>
        <v>54271</v>
      </c>
    </row>
    <row r="899" spans="1:26" x14ac:dyDescent="0.3">
      <c r="A899" s="4">
        <v>1</v>
      </c>
      <c r="B899" t="s">
        <v>912</v>
      </c>
      <c r="C899">
        <v>49</v>
      </c>
      <c r="D899" t="s">
        <v>15</v>
      </c>
      <c r="E899" t="s">
        <v>22</v>
      </c>
      <c r="F899">
        <v>77927</v>
      </c>
      <c r="G899" s="2">
        <v>44180</v>
      </c>
      <c r="H899">
        <v>35307</v>
      </c>
      <c r="I899" t="s">
        <v>18</v>
      </c>
      <c r="J899">
        <v>27</v>
      </c>
      <c r="K899" t="str">
        <f t="shared" ref="K899:K962" si="182">IF(F899 &gt; 50000, "Above 50,000", "Below 50,000")</f>
        <v>Above 50,000</v>
      </c>
      <c r="L899" s="4" t="str" cm="1">
        <f t="array" ref="L899">_xlfn.IFS(J899&gt;=50,"Excellent",AND(J899&gt;=40,J899&lt;=49),"good",AND(J899&gt;=30,J899&lt;=39),"Average",J899&lt;30,"Poor")</f>
        <v>Poor</v>
      </c>
      <c r="M899" s="4" t="str">
        <f t="shared" ref="M899:M962" si="183">IF(AND(H899&gt;=15000,I899="North"),"True","False")</f>
        <v>False</v>
      </c>
      <c r="N899" s="4" t="str">
        <f t="shared" ref="N899:N962" si="184">IF(OR(E899="IT",F899&gt;=60000),"True","False")</f>
        <v>True</v>
      </c>
      <c r="O899" s="4" t="str">
        <f t="shared" ref="O899:O962" si="185">IF(E899="Marketing"," from Marketing Department","Not From Marketing Department")</f>
        <v>Not From Marketing Department</v>
      </c>
      <c r="P899" s="4">
        <f>SUMIF(E899:$E$1001,"Sales",$F:$F)</f>
        <v>1120588</v>
      </c>
      <c r="Q899" s="4">
        <f t="shared" ref="Q899:Q962" si="186">SUMIFS($F$2:$F$1001,$E$2:$E$1001,"IT",$J$2:$J$1001,"&gt;35")</f>
        <v>7532860</v>
      </c>
      <c r="R899" s="4">
        <f t="shared" ref="R899:R962" si="187">COUNTIF($E$2:$E$1001,"HR")</f>
        <v>180</v>
      </c>
      <c r="S899" s="4">
        <f t="shared" ref="S899:S962" si="188">COUNTIFS($D$2:$D$1001,"F",$E$2:$E$1001,"Finance")</f>
        <v>97</v>
      </c>
      <c r="T899" s="4">
        <f t="shared" ref="T899:T962" si="189">AVERAGEIF($E$2:$E$1001,"Marketing",$F$2:$F$1001)</f>
        <v>55350.020304568527</v>
      </c>
      <c r="U899" s="4">
        <f t="shared" ref="U899:U962" si="190">AVERAGEIFS($H$2:$H$1001,$I$2:$I$1001,"North",$J$2:$J$1001,"&gt;40")</f>
        <v>25843.824817518249</v>
      </c>
      <c r="V899" s="4">
        <f t="shared" ref="V899:V962" si="191">_xlfn.MAXIFS($F$2:$F$1001,$I$2:$I$1001,"South")</f>
        <v>79673</v>
      </c>
      <c r="W899" s="4">
        <f t="shared" ref="W899:W962" si="192">_xlfn.MINIFS($J$2:$J$1001,$E$2:$E$1001,"Finance")</f>
        <v>20</v>
      </c>
      <c r="X899" s="4">
        <f t="shared" ref="X899:X962" si="193">VLOOKUP(A899,A899:X1898,6,FALSE)</f>
        <v>77927</v>
      </c>
      <c r="Y899" t="e" cm="1" vm="2">
        <f t="array" aca="1" ref="Y899" ca="1">HLOOKUP(E899+E899:E1898,F899,0)</f>
        <v>#VALUE!</v>
      </c>
      <c r="Z899" s="4">
        <f t="shared" ref="Z899:Z962" si="194">X899</f>
        <v>77927</v>
      </c>
    </row>
    <row r="900" spans="1:26" x14ac:dyDescent="0.3">
      <c r="A900" s="4">
        <v>1</v>
      </c>
      <c r="B900" t="s">
        <v>913</v>
      </c>
      <c r="C900">
        <v>42</v>
      </c>
      <c r="D900" t="s">
        <v>15</v>
      </c>
      <c r="E900" t="s">
        <v>22</v>
      </c>
      <c r="F900">
        <v>38725</v>
      </c>
      <c r="G900" s="2">
        <v>44181</v>
      </c>
      <c r="H900">
        <v>27509</v>
      </c>
      <c r="I900" t="s">
        <v>18</v>
      </c>
      <c r="J900">
        <v>26</v>
      </c>
      <c r="K900" t="str">
        <f t="shared" si="182"/>
        <v>Below 50,000</v>
      </c>
      <c r="L900" s="4" t="str" cm="1">
        <f t="array" ref="L900">_xlfn.IFS(J900&gt;=50,"Excellent",AND(J900&gt;=40,J900&lt;=49),"good",AND(J900&gt;=30,J900&lt;=39),"Average",J900&lt;30,"Poor")</f>
        <v>Poor</v>
      </c>
      <c r="M900" s="4" t="str">
        <f t="shared" si="183"/>
        <v>False</v>
      </c>
      <c r="N900" s="4" t="str">
        <f t="shared" si="184"/>
        <v>False</v>
      </c>
      <c r="O900" s="4" t="str">
        <f t="shared" si="185"/>
        <v>Not From Marketing Department</v>
      </c>
      <c r="P900" s="4">
        <f>SUMIF(E900:$E$1001,"Sales",$F:$F)</f>
        <v>1134085</v>
      </c>
      <c r="Q900" s="4">
        <f t="shared" si="186"/>
        <v>7532860</v>
      </c>
      <c r="R900" s="4">
        <f t="shared" si="187"/>
        <v>180</v>
      </c>
      <c r="S900" s="4">
        <f t="shared" si="188"/>
        <v>97</v>
      </c>
      <c r="T900" s="4">
        <f t="shared" si="189"/>
        <v>55350.020304568527</v>
      </c>
      <c r="U900" s="4">
        <f t="shared" si="190"/>
        <v>25843.824817518249</v>
      </c>
      <c r="V900" s="4">
        <f t="shared" si="191"/>
        <v>79673</v>
      </c>
      <c r="W900" s="4">
        <f t="shared" si="192"/>
        <v>20</v>
      </c>
      <c r="X900" s="4">
        <f t="shared" si="193"/>
        <v>38725</v>
      </c>
      <c r="Y900" t="e" cm="1" vm="2">
        <f t="array" aca="1" ref="Y900" ca="1">HLOOKUP(E900+E900:E1899,F900,0)</f>
        <v>#VALUE!</v>
      </c>
      <c r="Z900" s="4">
        <f t="shared" si="194"/>
        <v>38725</v>
      </c>
    </row>
    <row r="901" spans="1:26" x14ac:dyDescent="0.3">
      <c r="A901" s="4">
        <v>1</v>
      </c>
      <c r="B901" t="s">
        <v>914</v>
      </c>
      <c r="C901">
        <v>26</v>
      </c>
      <c r="D901" t="s">
        <v>11</v>
      </c>
      <c r="E901" t="s">
        <v>7</v>
      </c>
      <c r="F901">
        <v>30560</v>
      </c>
      <c r="G901" s="2">
        <v>44182</v>
      </c>
      <c r="H901">
        <v>23918</v>
      </c>
      <c r="I901" t="s">
        <v>13</v>
      </c>
      <c r="J901">
        <v>39</v>
      </c>
      <c r="K901" t="str">
        <f t="shared" si="182"/>
        <v>Below 50,000</v>
      </c>
      <c r="L901" s="4" t="str" cm="1">
        <f t="array" ref="L901">_xlfn.IFS(J901&gt;=50,"Excellent",AND(J901&gt;=40,J901&lt;=49),"good",AND(J901&gt;=30,J901&lt;=39),"Average",J901&lt;30,"Poor")</f>
        <v>Average</v>
      </c>
      <c r="M901" s="4" t="str">
        <f t="shared" si="183"/>
        <v>True</v>
      </c>
      <c r="N901" s="4" t="str">
        <f t="shared" si="184"/>
        <v>False</v>
      </c>
      <c r="O901" s="4" t="str">
        <f t="shared" si="185"/>
        <v>Not From Marketing Department</v>
      </c>
      <c r="P901" s="4">
        <f>SUMIF(E901:$E$1001,"Sales",$F:$F)</f>
        <v>1148473</v>
      </c>
      <c r="Q901" s="4">
        <f t="shared" si="186"/>
        <v>7532860</v>
      </c>
      <c r="R901" s="4">
        <f t="shared" si="187"/>
        <v>180</v>
      </c>
      <c r="S901" s="4">
        <f t="shared" si="188"/>
        <v>97</v>
      </c>
      <c r="T901" s="4">
        <f t="shared" si="189"/>
        <v>55350.020304568527</v>
      </c>
      <c r="U901" s="4">
        <f t="shared" si="190"/>
        <v>25843.824817518249</v>
      </c>
      <c r="V901" s="4">
        <f t="shared" si="191"/>
        <v>79673</v>
      </c>
      <c r="W901" s="4">
        <f t="shared" si="192"/>
        <v>20</v>
      </c>
      <c r="X901" s="4">
        <f t="shared" si="193"/>
        <v>30560</v>
      </c>
      <c r="Y901" t="e" cm="1" vm="2">
        <f t="array" aca="1" ref="Y901" ca="1">HLOOKUP(E901+E901:E1900,F901,0)</f>
        <v>#VALUE!</v>
      </c>
      <c r="Z901" s="4">
        <f t="shared" si="194"/>
        <v>30560</v>
      </c>
    </row>
    <row r="902" spans="1:26" x14ac:dyDescent="0.3">
      <c r="A902" s="4">
        <v>1</v>
      </c>
      <c r="B902" t="s">
        <v>915</v>
      </c>
      <c r="C902">
        <v>60</v>
      </c>
      <c r="D902" t="s">
        <v>11</v>
      </c>
      <c r="E902" t="s">
        <v>22</v>
      </c>
      <c r="F902">
        <v>68335</v>
      </c>
      <c r="G902" s="2">
        <v>44183</v>
      </c>
      <c r="H902">
        <v>36301</v>
      </c>
      <c r="I902" t="s">
        <v>18</v>
      </c>
      <c r="J902">
        <v>24</v>
      </c>
      <c r="K902" t="str">
        <f t="shared" si="182"/>
        <v>Above 50,000</v>
      </c>
      <c r="L902" s="4" t="str" cm="1">
        <f t="array" ref="L902">_xlfn.IFS(J902&gt;=50,"Excellent",AND(J902&gt;=40,J902&lt;=49),"good",AND(J902&gt;=30,J902&lt;=39),"Average",J902&lt;30,"Poor")</f>
        <v>Poor</v>
      </c>
      <c r="M902" s="4" t="str">
        <f t="shared" si="183"/>
        <v>False</v>
      </c>
      <c r="N902" s="4" t="str">
        <f t="shared" si="184"/>
        <v>True</v>
      </c>
      <c r="O902" s="4" t="str">
        <f t="shared" si="185"/>
        <v>Not From Marketing Department</v>
      </c>
      <c r="P902" s="4">
        <f>SUMIF(E902:$E$1001,"Sales",$F:$F)</f>
        <v>1076921</v>
      </c>
      <c r="Q902" s="4">
        <f t="shared" si="186"/>
        <v>7532860</v>
      </c>
      <c r="R902" s="4">
        <f t="shared" si="187"/>
        <v>180</v>
      </c>
      <c r="S902" s="4">
        <f t="shared" si="188"/>
        <v>97</v>
      </c>
      <c r="T902" s="4">
        <f t="shared" si="189"/>
        <v>55350.020304568527</v>
      </c>
      <c r="U902" s="4">
        <f t="shared" si="190"/>
        <v>25843.824817518249</v>
      </c>
      <c r="V902" s="4">
        <f t="shared" si="191"/>
        <v>79673</v>
      </c>
      <c r="W902" s="4">
        <f t="shared" si="192"/>
        <v>20</v>
      </c>
      <c r="X902" s="4">
        <f t="shared" si="193"/>
        <v>68335</v>
      </c>
      <c r="Y902" t="e" cm="1" vm="2">
        <f t="array" aca="1" ref="Y902" ca="1">HLOOKUP(E902+E902:E1901,F902,0)</f>
        <v>#VALUE!</v>
      </c>
      <c r="Z902" s="4">
        <f t="shared" si="194"/>
        <v>68335</v>
      </c>
    </row>
    <row r="903" spans="1:26" x14ac:dyDescent="0.3">
      <c r="A903" s="4">
        <v>1</v>
      </c>
      <c r="B903" t="s">
        <v>916</v>
      </c>
      <c r="C903">
        <v>38</v>
      </c>
      <c r="D903" t="s">
        <v>11</v>
      </c>
      <c r="E903" t="s">
        <v>16</v>
      </c>
      <c r="F903">
        <v>78091</v>
      </c>
      <c r="G903" s="2">
        <v>44184</v>
      </c>
      <c r="H903">
        <v>19217</v>
      </c>
      <c r="I903" t="s">
        <v>20</v>
      </c>
      <c r="J903">
        <v>20</v>
      </c>
      <c r="K903" t="str">
        <f t="shared" si="182"/>
        <v>Above 50,000</v>
      </c>
      <c r="L903" s="4" t="str" cm="1">
        <f t="array" ref="L903">_xlfn.IFS(J903&gt;=50,"Excellent",AND(J903&gt;=40,J903&lt;=49),"good",AND(J903&gt;=30,J903&lt;=39),"Average",J903&lt;30,"Poor")</f>
        <v>Poor</v>
      </c>
      <c r="M903" s="4" t="str">
        <f t="shared" si="183"/>
        <v>False</v>
      </c>
      <c r="N903" s="4" t="str">
        <f t="shared" si="184"/>
        <v>True</v>
      </c>
      <c r="O903" s="4" t="str">
        <f t="shared" si="185"/>
        <v>Not From Marketing Department</v>
      </c>
      <c r="P903" s="4">
        <f>SUMIF(E903:$E$1001,"Sales",$F:$F)</f>
        <v>1097949</v>
      </c>
      <c r="Q903" s="4">
        <f t="shared" si="186"/>
        <v>7532860</v>
      </c>
      <c r="R903" s="4">
        <f t="shared" si="187"/>
        <v>180</v>
      </c>
      <c r="S903" s="4">
        <f t="shared" si="188"/>
        <v>97</v>
      </c>
      <c r="T903" s="4">
        <f t="shared" si="189"/>
        <v>55350.020304568527</v>
      </c>
      <c r="U903" s="4">
        <f t="shared" si="190"/>
        <v>25843.824817518249</v>
      </c>
      <c r="V903" s="4">
        <f t="shared" si="191"/>
        <v>79673</v>
      </c>
      <c r="W903" s="4">
        <f t="shared" si="192"/>
        <v>20</v>
      </c>
      <c r="X903" s="4">
        <f t="shared" si="193"/>
        <v>78091</v>
      </c>
      <c r="Y903" t="e" cm="1" vm="2">
        <f t="array" aca="1" ref="Y903" ca="1">HLOOKUP(E903+E903:E1902,F903,0)</f>
        <v>#VALUE!</v>
      </c>
      <c r="Z903" s="4">
        <f t="shared" si="194"/>
        <v>78091</v>
      </c>
    </row>
    <row r="904" spans="1:26" x14ac:dyDescent="0.3">
      <c r="A904" s="4">
        <v>1</v>
      </c>
      <c r="B904" t="s">
        <v>917</v>
      </c>
      <c r="C904">
        <v>48</v>
      </c>
      <c r="D904" t="s">
        <v>11</v>
      </c>
      <c r="E904" t="s">
        <v>27</v>
      </c>
      <c r="F904">
        <v>39893</v>
      </c>
      <c r="G904" s="2">
        <v>44185</v>
      </c>
      <c r="H904">
        <v>22903</v>
      </c>
      <c r="I904" t="s">
        <v>13</v>
      </c>
      <c r="J904">
        <v>53</v>
      </c>
      <c r="K904" t="str">
        <f t="shared" si="182"/>
        <v>Below 50,000</v>
      </c>
      <c r="L904" s="4" t="str" cm="1">
        <f t="array" ref="L904">_xlfn.IFS(J904&gt;=50,"Excellent",AND(J904&gt;=40,J904&lt;=49),"good",AND(J904&gt;=30,J904&lt;=39),"Average",J904&lt;30,"Poor")</f>
        <v>Excellent</v>
      </c>
      <c r="M904" s="4" t="str">
        <f t="shared" si="183"/>
        <v>True</v>
      </c>
      <c r="N904" s="4" t="str">
        <f t="shared" si="184"/>
        <v>True</v>
      </c>
      <c r="O904" s="4" t="str">
        <f t="shared" si="185"/>
        <v>Not From Marketing Department</v>
      </c>
      <c r="P904" s="4">
        <f>SUMIF(E904:$E$1001,"Sales",$F:$F)</f>
        <v>1058115</v>
      </c>
      <c r="Q904" s="4">
        <f t="shared" si="186"/>
        <v>7532860</v>
      </c>
      <c r="R904" s="4">
        <f t="shared" si="187"/>
        <v>180</v>
      </c>
      <c r="S904" s="4">
        <f t="shared" si="188"/>
        <v>97</v>
      </c>
      <c r="T904" s="4">
        <f t="shared" si="189"/>
        <v>55350.020304568527</v>
      </c>
      <c r="U904" s="4">
        <f t="shared" si="190"/>
        <v>25843.824817518249</v>
      </c>
      <c r="V904" s="4">
        <f t="shared" si="191"/>
        <v>79673</v>
      </c>
      <c r="W904" s="4">
        <f t="shared" si="192"/>
        <v>20</v>
      </c>
      <c r="X904" s="4">
        <f t="shared" si="193"/>
        <v>39893</v>
      </c>
      <c r="Y904" t="e" cm="1" vm="2">
        <f t="array" aca="1" ref="Y904" ca="1">HLOOKUP(E904+E904:E1903,F904,0)</f>
        <v>#VALUE!</v>
      </c>
      <c r="Z904" s="4">
        <f t="shared" si="194"/>
        <v>39893</v>
      </c>
    </row>
    <row r="905" spans="1:26" x14ac:dyDescent="0.3">
      <c r="A905" s="4">
        <v>1</v>
      </c>
      <c r="B905" t="s">
        <v>918</v>
      </c>
      <c r="C905">
        <v>47</v>
      </c>
      <c r="D905" t="s">
        <v>15</v>
      </c>
      <c r="E905" t="s">
        <v>16</v>
      </c>
      <c r="F905">
        <v>71118</v>
      </c>
      <c r="G905" s="2">
        <v>44186</v>
      </c>
      <c r="H905">
        <v>32317</v>
      </c>
      <c r="I905" t="s">
        <v>28</v>
      </c>
      <c r="J905">
        <v>22</v>
      </c>
      <c r="K905" t="str">
        <f t="shared" si="182"/>
        <v>Above 50,000</v>
      </c>
      <c r="L905" s="4" t="str" cm="1">
        <f t="array" ref="L905">_xlfn.IFS(J905&gt;=50,"Excellent",AND(J905&gt;=40,J905&lt;=49),"good",AND(J905&gt;=30,J905&lt;=39),"Average",J905&lt;30,"Poor")</f>
        <v>Poor</v>
      </c>
      <c r="M905" s="4" t="str">
        <f t="shared" si="183"/>
        <v>False</v>
      </c>
      <c r="N905" s="4" t="str">
        <f t="shared" si="184"/>
        <v>True</v>
      </c>
      <c r="O905" s="4" t="str">
        <f t="shared" si="185"/>
        <v>Not From Marketing Department</v>
      </c>
      <c r="P905" s="4">
        <f>SUMIF(E905:$E$1001,"Sales",$F:$F)</f>
        <v>1177631</v>
      </c>
      <c r="Q905" s="4">
        <f t="shared" si="186"/>
        <v>7532860</v>
      </c>
      <c r="R905" s="4">
        <f t="shared" si="187"/>
        <v>180</v>
      </c>
      <c r="S905" s="4">
        <f t="shared" si="188"/>
        <v>97</v>
      </c>
      <c r="T905" s="4">
        <f t="shared" si="189"/>
        <v>55350.020304568527</v>
      </c>
      <c r="U905" s="4">
        <f t="shared" si="190"/>
        <v>25843.824817518249</v>
      </c>
      <c r="V905" s="4">
        <f t="shared" si="191"/>
        <v>79673</v>
      </c>
      <c r="W905" s="4">
        <f t="shared" si="192"/>
        <v>20</v>
      </c>
      <c r="X905" s="4">
        <f t="shared" si="193"/>
        <v>71118</v>
      </c>
      <c r="Y905" t="e" cm="1" vm="2">
        <f t="array" aca="1" ref="Y905" ca="1">HLOOKUP(E905+E905:E1904,F905,0)</f>
        <v>#VALUE!</v>
      </c>
      <c r="Z905" s="4">
        <f t="shared" si="194"/>
        <v>71118</v>
      </c>
    </row>
    <row r="906" spans="1:26" x14ac:dyDescent="0.3">
      <c r="A906" s="4">
        <v>1</v>
      </c>
      <c r="B906" t="s">
        <v>919</v>
      </c>
      <c r="C906">
        <v>38</v>
      </c>
      <c r="D906" t="s">
        <v>15</v>
      </c>
      <c r="E906" t="s">
        <v>12</v>
      </c>
      <c r="F906">
        <v>58084</v>
      </c>
      <c r="G906" s="2">
        <v>44187</v>
      </c>
      <c r="H906">
        <v>25341</v>
      </c>
      <c r="I906" t="s">
        <v>28</v>
      </c>
      <c r="J906">
        <v>59</v>
      </c>
      <c r="K906" t="str">
        <f t="shared" si="182"/>
        <v>Above 50,000</v>
      </c>
      <c r="L906" s="4" t="str" cm="1">
        <f t="array" ref="L906">_xlfn.IFS(J906&gt;=50,"Excellent",AND(J906&gt;=40,J906&lt;=49),"good",AND(J906&gt;=30,J906&lt;=39),"Average",J906&lt;30,"Poor")</f>
        <v>Excellent</v>
      </c>
      <c r="M906" s="4" t="str">
        <f t="shared" si="183"/>
        <v>False</v>
      </c>
      <c r="N906" s="4" t="str">
        <f t="shared" si="184"/>
        <v>False</v>
      </c>
      <c r="O906" s="4" t="str">
        <f t="shared" si="185"/>
        <v xml:space="preserve"> from Marketing Department</v>
      </c>
      <c r="P906" s="4">
        <f>SUMIF(E906:$E$1001,"Sales",$F:$F)</f>
        <v>1036866</v>
      </c>
      <c r="Q906" s="4">
        <f t="shared" si="186"/>
        <v>7532860</v>
      </c>
      <c r="R906" s="4">
        <f t="shared" si="187"/>
        <v>180</v>
      </c>
      <c r="S906" s="4">
        <f t="shared" si="188"/>
        <v>97</v>
      </c>
      <c r="T906" s="4">
        <f t="shared" si="189"/>
        <v>55350.020304568527</v>
      </c>
      <c r="U906" s="4">
        <f t="shared" si="190"/>
        <v>25843.824817518249</v>
      </c>
      <c r="V906" s="4">
        <f t="shared" si="191"/>
        <v>79673</v>
      </c>
      <c r="W906" s="4">
        <f t="shared" si="192"/>
        <v>20</v>
      </c>
      <c r="X906" s="4">
        <f t="shared" si="193"/>
        <v>58084</v>
      </c>
      <c r="Y906" t="e" cm="1" vm="2">
        <f t="array" aca="1" ref="Y906" ca="1">HLOOKUP(E906+E906:E1905,F906,0)</f>
        <v>#VALUE!</v>
      </c>
      <c r="Z906" s="4">
        <f t="shared" si="194"/>
        <v>58084</v>
      </c>
    </row>
    <row r="907" spans="1:26" x14ac:dyDescent="0.3">
      <c r="A907" s="4">
        <v>1</v>
      </c>
      <c r="B907" t="s">
        <v>920</v>
      </c>
      <c r="C907">
        <v>51</v>
      </c>
      <c r="D907" t="s">
        <v>15</v>
      </c>
      <c r="E907" t="s">
        <v>27</v>
      </c>
      <c r="F907">
        <v>47704</v>
      </c>
      <c r="G907" s="2">
        <v>44188</v>
      </c>
      <c r="H907">
        <v>25025</v>
      </c>
      <c r="I907" t="s">
        <v>28</v>
      </c>
      <c r="J907">
        <v>32</v>
      </c>
      <c r="K907" t="str">
        <f t="shared" si="182"/>
        <v>Below 50,000</v>
      </c>
      <c r="L907" s="4" t="str" cm="1">
        <f t="array" ref="L907">_xlfn.IFS(J907&gt;=50,"Excellent",AND(J907&gt;=40,J907&lt;=49),"good",AND(J907&gt;=30,J907&lt;=39),"Average",J907&lt;30,"Poor")</f>
        <v>Average</v>
      </c>
      <c r="M907" s="4" t="str">
        <f t="shared" si="183"/>
        <v>False</v>
      </c>
      <c r="N907" s="4" t="str">
        <f t="shared" si="184"/>
        <v>True</v>
      </c>
      <c r="O907" s="4" t="str">
        <f t="shared" si="185"/>
        <v>Not From Marketing Department</v>
      </c>
      <c r="P907" s="4">
        <f>SUMIF(E907:$E$1001,"Sales",$F:$F)</f>
        <v>1096667</v>
      </c>
      <c r="Q907" s="4">
        <f t="shared" si="186"/>
        <v>7532860</v>
      </c>
      <c r="R907" s="4">
        <f t="shared" si="187"/>
        <v>180</v>
      </c>
      <c r="S907" s="4">
        <f t="shared" si="188"/>
        <v>97</v>
      </c>
      <c r="T907" s="4">
        <f t="shared" si="189"/>
        <v>55350.020304568527</v>
      </c>
      <c r="U907" s="4">
        <f t="shared" si="190"/>
        <v>25843.824817518249</v>
      </c>
      <c r="V907" s="4">
        <f t="shared" si="191"/>
        <v>79673</v>
      </c>
      <c r="W907" s="4">
        <f t="shared" si="192"/>
        <v>20</v>
      </c>
      <c r="X907" s="4">
        <f t="shared" si="193"/>
        <v>47704</v>
      </c>
      <c r="Y907" t="e" cm="1" vm="2">
        <f t="array" aca="1" ref="Y907" ca="1">HLOOKUP(E907+E907:E1906,F907,0)</f>
        <v>#VALUE!</v>
      </c>
      <c r="Z907" s="4">
        <f t="shared" si="194"/>
        <v>47704</v>
      </c>
    </row>
    <row r="908" spans="1:26" x14ac:dyDescent="0.3">
      <c r="A908" s="4">
        <v>1</v>
      </c>
      <c r="B908" t="s">
        <v>921</v>
      </c>
      <c r="C908">
        <v>23</v>
      </c>
      <c r="D908" t="s">
        <v>11</v>
      </c>
      <c r="E908" t="s">
        <v>12</v>
      </c>
      <c r="F908">
        <v>71759</v>
      </c>
      <c r="G908" s="2">
        <v>44189</v>
      </c>
      <c r="H908">
        <v>10458</v>
      </c>
      <c r="I908" t="s">
        <v>20</v>
      </c>
      <c r="J908">
        <v>47</v>
      </c>
      <c r="K908" t="str">
        <f t="shared" si="182"/>
        <v>Above 50,000</v>
      </c>
      <c r="L908" s="4" t="str" cm="1">
        <f t="array" ref="L908">_xlfn.IFS(J908&gt;=50,"Excellent",AND(J908&gt;=40,J908&lt;=49),"good",AND(J908&gt;=30,J908&lt;=39),"Average",J908&lt;30,"Poor")</f>
        <v>good</v>
      </c>
      <c r="M908" s="4" t="str">
        <f t="shared" si="183"/>
        <v>False</v>
      </c>
      <c r="N908" s="4" t="str">
        <f t="shared" si="184"/>
        <v>True</v>
      </c>
      <c r="O908" s="4" t="str">
        <f t="shared" si="185"/>
        <v xml:space="preserve"> from Marketing Department</v>
      </c>
      <c r="P908" s="4">
        <f>SUMIF(E908:$E$1001,"Sales",$F:$F)</f>
        <v>1120958</v>
      </c>
      <c r="Q908" s="4">
        <f t="shared" si="186"/>
        <v>7532860</v>
      </c>
      <c r="R908" s="4">
        <f t="shared" si="187"/>
        <v>180</v>
      </c>
      <c r="S908" s="4">
        <f t="shared" si="188"/>
        <v>97</v>
      </c>
      <c r="T908" s="4">
        <f t="shared" si="189"/>
        <v>55350.020304568527</v>
      </c>
      <c r="U908" s="4">
        <f t="shared" si="190"/>
        <v>25843.824817518249</v>
      </c>
      <c r="V908" s="4">
        <f t="shared" si="191"/>
        <v>79673</v>
      </c>
      <c r="W908" s="4">
        <f t="shared" si="192"/>
        <v>20</v>
      </c>
      <c r="X908" s="4">
        <f t="shared" si="193"/>
        <v>71759</v>
      </c>
      <c r="Y908" t="e" cm="1" vm="2">
        <f t="array" aca="1" ref="Y908" ca="1">HLOOKUP(E908+E908:E1907,F908,0)</f>
        <v>#VALUE!</v>
      </c>
      <c r="Z908" s="4">
        <f t="shared" si="194"/>
        <v>71759</v>
      </c>
    </row>
    <row r="909" spans="1:26" x14ac:dyDescent="0.3">
      <c r="A909" s="4">
        <v>1</v>
      </c>
      <c r="B909" t="s">
        <v>922</v>
      </c>
      <c r="C909">
        <v>51</v>
      </c>
      <c r="D909" t="s">
        <v>11</v>
      </c>
      <c r="E909" t="s">
        <v>12</v>
      </c>
      <c r="F909">
        <v>34461</v>
      </c>
      <c r="G909" s="2">
        <v>44190</v>
      </c>
      <c r="H909">
        <v>17922</v>
      </c>
      <c r="I909" t="s">
        <v>28</v>
      </c>
      <c r="J909">
        <v>45</v>
      </c>
      <c r="K909" t="str">
        <f t="shared" si="182"/>
        <v>Below 50,000</v>
      </c>
      <c r="L909" s="4" t="str" cm="1">
        <f t="array" ref="L909">_xlfn.IFS(J909&gt;=50,"Excellent",AND(J909&gt;=40,J909&lt;=49),"good",AND(J909&gt;=30,J909&lt;=39),"Average",J909&lt;30,"Poor")</f>
        <v>good</v>
      </c>
      <c r="M909" s="4" t="str">
        <f t="shared" si="183"/>
        <v>False</v>
      </c>
      <c r="N909" s="4" t="str">
        <f t="shared" si="184"/>
        <v>False</v>
      </c>
      <c r="O909" s="4" t="str">
        <f t="shared" si="185"/>
        <v xml:space="preserve"> from Marketing Department</v>
      </c>
      <c r="P909" s="4">
        <f>SUMIF(E909:$E$1001,"Sales",$F:$F)</f>
        <v>1125091</v>
      </c>
      <c r="Q909" s="4">
        <f t="shared" si="186"/>
        <v>7532860</v>
      </c>
      <c r="R909" s="4">
        <f t="shared" si="187"/>
        <v>180</v>
      </c>
      <c r="S909" s="4">
        <f t="shared" si="188"/>
        <v>97</v>
      </c>
      <c r="T909" s="4">
        <f t="shared" si="189"/>
        <v>55350.020304568527</v>
      </c>
      <c r="U909" s="4">
        <f t="shared" si="190"/>
        <v>25843.824817518249</v>
      </c>
      <c r="V909" s="4">
        <f t="shared" si="191"/>
        <v>79673</v>
      </c>
      <c r="W909" s="4">
        <f t="shared" si="192"/>
        <v>20</v>
      </c>
      <c r="X909" s="4">
        <f t="shared" si="193"/>
        <v>34461</v>
      </c>
      <c r="Y909" t="e" cm="1" vm="2">
        <f t="array" aca="1" ref="Y909" ca="1">HLOOKUP(E909+E909:E1908,F909,0)</f>
        <v>#VALUE!</v>
      </c>
      <c r="Z909" s="4">
        <f t="shared" si="194"/>
        <v>34461</v>
      </c>
    </row>
    <row r="910" spans="1:26" x14ac:dyDescent="0.3">
      <c r="A910" s="4">
        <v>1</v>
      </c>
      <c r="B910" t="s">
        <v>923</v>
      </c>
      <c r="C910">
        <v>41</v>
      </c>
      <c r="D910" t="s">
        <v>15</v>
      </c>
      <c r="E910" t="s">
        <v>27</v>
      </c>
      <c r="F910">
        <v>74824</v>
      </c>
      <c r="G910" s="2">
        <v>44191</v>
      </c>
      <c r="H910">
        <v>11854</v>
      </c>
      <c r="I910" t="s">
        <v>13</v>
      </c>
      <c r="J910">
        <v>21</v>
      </c>
      <c r="K910" t="str">
        <f t="shared" si="182"/>
        <v>Above 50,000</v>
      </c>
      <c r="L910" s="4" t="str" cm="1">
        <f t="array" ref="L910">_xlfn.IFS(J910&gt;=50,"Excellent",AND(J910&gt;=40,J910&lt;=49),"good",AND(J910&gt;=30,J910&lt;=39),"Average",J910&lt;30,"Poor")</f>
        <v>Poor</v>
      </c>
      <c r="M910" s="4" t="str">
        <f t="shared" si="183"/>
        <v>False</v>
      </c>
      <c r="N910" s="4" t="str">
        <f t="shared" si="184"/>
        <v>True</v>
      </c>
      <c r="O910" s="4" t="str">
        <f t="shared" si="185"/>
        <v>Not From Marketing Department</v>
      </c>
      <c r="P910" s="4">
        <f>SUMIF(E910:$E$1001,"Sales",$F:$F)</f>
        <v>1056274</v>
      </c>
      <c r="Q910" s="4">
        <f t="shared" si="186"/>
        <v>7532860</v>
      </c>
      <c r="R910" s="4">
        <f t="shared" si="187"/>
        <v>180</v>
      </c>
      <c r="S910" s="4">
        <f t="shared" si="188"/>
        <v>97</v>
      </c>
      <c r="T910" s="4">
        <f t="shared" si="189"/>
        <v>55350.020304568527</v>
      </c>
      <c r="U910" s="4">
        <f t="shared" si="190"/>
        <v>25843.824817518249</v>
      </c>
      <c r="V910" s="4">
        <f t="shared" si="191"/>
        <v>79673</v>
      </c>
      <c r="W910" s="4">
        <f t="shared" si="192"/>
        <v>20</v>
      </c>
      <c r="X910" s="4">
        <f t="shared" si="193"/>
        <v>74824</v>
      </c>
      <c r="Y910" t="e" cm="1" vm="2">
        <f t="array" aca="1" ref="Y910" ca="1">HLOOKUP(E910+E910:E1909,F910,0)</f>
        <v>#VALUE!</v>
      </c>
      <c r="Z910" s="4">
        <f t="shared" si="194"/>
        <v>74824</v>
      </c>
    </row>
    <row r="911" spans="1:26" x14ac:dyDescent="0.3">
      <c r="A911" s="4">
        <v>1</v>
      </c>
      <c r="B911" t="s">
        <v>924</v>
      </c>
      <c r="C911">
        <v>56</v>
      </c>
      <c r="D911" t="s">
        <v>11</v>
      </c>
      <c r="E911" t="s">
        <v>7</v>
      </c>
      <c r="F911">
        <v>52931</v>
      </c>
      <c r="G911" s="2">
        <v>44192</v>
      </c>
      <c r="H911">
        <v>17582</v>
      </c>
      <c r="I911" t="s">
        <v>18</v>
      </c>
      <c r="J911">
        <v>58</v>
      </c>
      <c r="K911" t="str">
        <f t="shared" si="182"/>
        <v>Above 50,000</v>
      </c>
      <c r="L911" s="4" t="str" cm="1">
        <f t="array" ref="L911">_xlfn.IFS(J911&gt;=50,"Excellent",AND(J911&gt;=40,J911&lt;=49),"good",AND(J911&gt;=30,J911&lt;=39),"Average",J911&lt;30,"Poor")</f>
        <v>Excellent</v>
      </c>
      <c r="M911" s="4" t="str">
        <f t="shared" si="183"/>
        <v>False</v>
      </c>
      <c r="N911" s="4" t="str">
        <f t="shared" si="184"/>
        <v>False</v>
      </c>
      <c r="O911" s="4" t="str">
        <f t="shared" si="185"/>
        <v>Not From Marketing Department</v>
      </c>
      <c r="P911" s="4">
        <f>SUMIF(E911:$E$1001,"Sales",$F:$F)</f>
        <v>978851</v>
      </c>
      <c r="Q911" s="4">
        <f t="shared" si="186"/>
        <v>7532860</v>
      </c>
      <c r="R911" s="4">
        <f t="shared" si="187"/>
        <v>180</v>
      </c>
      <c r="S911" s="4">
        <f t="shared" si="188"/>
        <v>97</v>
      </c>
      <c r="T911" s="4">
        <f t="shared" si="189"/>
        <v>55350.020304568527</v>
      </c>
      <c r="U911" s="4">
        <f t="shared" si="190"/>
        <v>25843.824817518249</v>
      </c>
      <c r="V911" s="4">
        <f t="shared" si="191"/>
        <v>79673</v>
      </c>
      <c r="W911" s="4">
        <f t="shared" si="192"/>
        <v>20</v>
      </c>
      <c r="X911" s="4">
        <f t="shared" si="193"/>
        <v>52931</v>
      </c>
      <c r="Y911" t="e" cm="1" vm="2">
        <f t="array" aca="1" ref="Y911" ca="1">HLOOKUP(E911+E911:E1910,F911,0)</f>
        <v>#VALUE!</v>
      </c>
      <c r="Z911" s="4">
        <f t="shared" si="194"/>
        <v>52931</v>
      </c>
    </row>
    <row r="912" spans="1:26" x14ac:dyDescent="0.3">
      <c r="A912" s="4">
        <v>1</v>
      </c>
      <c r="B912" t="s">
        <v>925</v>
      </c>
      <c r="C912">
        <v>38</v>
      </c>
      <c r="D912" t="s">
        <v>15</v>
      </c>
      <c r="E912" t="s">
        <v>12</v>
      </c>
      <c r="F912">
        <v>72702</v>
      </c>
      <c r="G912" s="2">
        <v>44193</v>
      </c>
      <c r="H912">
        <v>12243</v>
      </c>
      <c r="I912" t="s">
        <v>28</v>
      </c>
      <c r="J912">
        <v>50</v>
      </c>
      <c r="K912" t="str">
        <f t="shared" si="182"/>
        <v>Above 50,000</v>
      </c>
      <c r="L912" s="4" t="str" cm="1">
        <f t="array" ref="L912">_xlfn.IFS(J912&gt;=50,"Excellent",AND(J912&gt;=40,J912&lt;=49),"good",AND(J912&gt;=30,J912&lt;=39),"Average",J912&lt;30,"Poor")</f>
        <v>Excellent</v>
      </c>
      <c r="M912" s="4" t="str">
        <f t="shared" si="183"/>
        <v>False</v>
      </c>
      <c r="N912" s="4" t="str">
        <f t="shared" si="184"/>
        <v>True</v>
      </c>
      <c r="O912" s="4" t="str">
        <f t="shared" si="185"/>
        <v xml:space="preserve"> from Marketing Department</v>
      </c>
      <c r="P912" s="4">
        <f>SUMIF(E912:$E$1001,"Sales",$F:$F)</f>
        <v>1001019</v>
      </c>
      <c r="Q912" s="4">
        <f t="shared" si="186"/>
        <v>7532860</v>
      </c>
      <c r="R912" s="4">
        <f t="shared" si="187"/>
        <v>180</v>
      </c>
      <c r="S912" s="4">
        <f t="shared" si="188"/>
        <v>97</v>
      </c>
      <c r="T912" s="4">
        <f t="shared" si="189"/>
        <v>55350.020304568527</v>
      </c>
      <c r="U912" s="4">
        <f t="shared" si="190"/>
        <v>25843.824817518249</v>
      </c>
      <c r="V912" s="4">
        <f t="shared" si="191"/>
        <v>79673</v>
      </c>
      <c r="W912" s="4">
        <f t="shared" si="192"/>
        <v>20</v>
      </c>
      <c r="X912" s="4">
        <f t="shared" si="193"/>
        <v>72702</v>
      </c>
      <c r="Y912" t="e" cm="1" vm="2">
        <f t="array" aca="1" ref="Y912" ca="1">HLOOKUP(E912+E912:E1911,F912,0)</f>
        <v>#VALUE!</v>
      </c>
      <c r="Z912" s="4">
        <f t="shared" si="194"/>
        <v>72702</v>
      </c>
    </row>
    <row r="913" spans="1:26" x14ac:dyDescent="0.3">
      <c r="A913" s="4">
        <v>1</v>
      </c>
      <c r="B913" t="s">
        <v>926</v>
      </c>
      <c r="C913">
        <v>26</v>
      </c>
      <c r="D913" t="s">
        <v>15</v>
      </c>
      <c r="E913" t="s">
        <v>16</v>
      </c>
      <c r="F913">
        <v>34749</v>
      </c>
      <c r="G913" s="2">
        <v>44194</v>
      </c>
      <c r="H913">
        <v>13715</v>
      </c>
      <c r="I913" t="s">
        <v>20</v>
      </c>
      <c r="J913">
        <v>42</v>
      </c>
      <c r="K913" t="str">
        <f t="shared" si="182"/>
        <v>Below 50,000</v>
      </c>
      <c r="L913" s="4" t="str" cm="1">
        <f t="array" ref="L913">_xlfn.IFS(J913&gt;=50,"Excellent",AND(J913&gt;=40,J913&lt;=49),"good",AND(J913&gt;=30,J913&lt;=39),"Average",J913&lt;30,"Poor")</f>
        <v>good</v>
      </c>
      <c r="M913" s="4" t="str">
        <f t="shared" si="183"/>
        <v>False</v>
      </c>
      <c r="N913" s="4" t="str">
        <f t="shared" si="184"/>
        <v>False</v>
      </c>
      <c r="O913" s="4" t="str">
        <f t="shared" si="185"/>
        <v>Not From Marketing Department</v>
      </c>
      <c r="P913" s="4">
        <f>SUMIF(E913:$E$1001,"Sales",$F:$F)</f>
        <v>973246</v>
      </c>
      <c r="Q913" s="4">
        <f t="shared" si="186"/>
        <v>7532860</v>
      </c>
      <c r="R913" s="4">
        <f t="shared" si="187"/>
        <v>180</v>
      </c>
      <c r="S913" s="4">
        <f t="shared" si="188"/>
        <v>97</v>
      </c>
      <c r="T913" s="4">
        <f t="shared" si="189"/>
        <v>55350.020304568527</v>
      </c>
      <c r="U913" s="4">
        <f t="shared" si="190"/>
        <v>25843.824817518249</v>
      </c>
      <c r="V913" s="4">
        <f t="shared" si="191"/>
        <v>79673</v>
      </c>
      <c r="W913" s="4">
        <f t="shared" si="192"/>
        <v>20</v>
      </c>
      <c r="X913" s="4">
        <f t="shared" si="193"/>
        <v>34749</v>
      </c>
      <c r="Y913" t="e" cm="1" vm="2">
        <f t="array" aca="1" ref="Y913" ca="1">HLOOKUP(E913+E913:E1912,F913,0)</f>
        <v>#VALUE!</v>
      </c>
      <c r="Z913" s="4">
        <f t="shared" si="194"/>
        <v>34749</v>
      </c>
    </row>
    <row r="914" spans="1:26" x14ac:dyDescent="0.3">
      <c r="A914" s="4">
        <v>1</v>
      </c>
      <c r="B914" t="s">
        <v>927</v>
      </c>
      <c r="C914">
        <v>40</v>
      </c>
      <c r="D914" t="s">
        <v>11</v>
      </c>
      <c r="E914" t="s">
        <v>12</v>
      </c>
      <c r="F914">
        <v>37889</v>
      </c>
      <c r="G914" s="2">
        <v>44195</v>
      </c>
      <c r="H914">
        <v>14048</v>
      </c>
      <c r="I914" t="s">
        <v>20</v>
      </c>
      <c r="J914">
        <v>22</v>
      </c>
      <c r="K914" t="str">
        <f t="shared" si="182"/>
        <v>Below 50,000</v>
      </c>
      <c r="L914" s="4" t="str" cm="1">
        <f t="array" ref="L914">_xlfn.IFS(J914&gt;=50,"Excellent",AND(J914&gt;=40,J914&lt;=49),"good",AND(J914&gt;=30,J914&lt;=39),"Average",J914&lt;30,"Poor")</f>
        <v>Poor</v>
      </c>
      <c r="M914" s="4" t="str">
        <f t="shared" si="183"/>
        <v>False</v>
      </c>
      <c r="N914" s="4" t="str">
        <f t="shared" si="184"/>
        <v>False</v>
      </c>
      <c r="O914" s="4" t="str">
        <f t="shared" si="185"/>
        <v xml:space="preserve"> from Marketing Department</v>
      </c>
      <c r="P914" s="4">
        <f>SUMIF(E914:$E$1001,"Sales",$F:$F)</f>
        <v>989397</v>
      </c>
      <c r="Q914" s="4">
        <f t="shared" si="186"/>
        <v>7532860</v>
      </c>
      <c r="R914" s="4">
        <f t="shared" si="187"/>
        <v>180</v>
      </c>
      <c r="S914" s="4">
        <f t="shared" si="188"/>
        <v>97</v>
      </c>
      <c r="T914" s="4">
        <f t="shared" si="189"/>
        <v>55350.020304568527</v>
      </c>
      <c r="U914" s="4">
        <f t="shared" si="190"/>
        <v>25843.824817518249</v>
      </c>
      <c r="V914" s="4">
        <f t="shared" si="191"/>
        <v>79673</v>
      </c>
      <c r="W914" s="4">
        <f t="shared" si="192"/>
        <v>20</v>
      </c>
      <c r="X914" s="4">
        <f t="shared" si="193"/>
        <v>37889</v>
      </c>
      <c r="Y914" t="e" cm="1" vm="2">
        <f t="array" aca="1" ref="Y914" ca="1">HLOOKUP(E914+E914:E1913,F914,0)</f>
        <v>#VALUE!</v>
      </c>
      <c r="Z914" s="4">
        <f t="shared" si="194"/>
        <v>37889</v>
      </c>
    </row>
    <row r="915" spans="1:26" x14ac:dyDescent="0.3">
      <c r="A915" s="4">
        <v>1</v>
      </c>
      <c r="B915" t="s">
        <v>928</v>
      </c>
      <c r="C915">
        <v>59</v>
      </c>
      <c r="D915" t="s">
        <v>11</v>
      </c>
      <c r="E915" t="s">
        <v>12</v>
      </c>
      <c r="F915">
        <v>54561</v>
      </c>
      <c r="G915" s="2">
        <v>44196</v>
      </c>
      <c r="H915">
        <v>30101</v>
      </c>
      <c r="I915" t="s">
        <v>13</v>
      </c>
      <c r="J915">
        <v>53</v>
      </c>
      <c r="K915" t="str">
        <f t="shared" si="182"/>
        <v>Above 50,000</v>
      </c>
      <c r="L915" s="4" t="str" cm="1">
        <f t="array" ref="L915">_xlfn.IFS(J915&gt;=50,"Excellent",AND(J915&gt;=40,J915&lt;=49),"good",AND(J915&gt;=30,J915&lt;=39),"Average",J915&lt;30,"Poor")</f>
        <v>Excellent</v>
      </c>
      <c r="M915" s="4" t="str">
        <f t="shared" si="183"/>
        <v>True</v>
      </c>
      <c r="N915" s="4" t="str">
        <f t="shared" si="184"/>
        <v>False</v>
      </c>
      <c r="O915" s="4" t="str">
        <f t="shared" si="185"/>
        <v xml:space="preserve"> from Marketing Department</v>
      </c>
      <c r="P915" s="4">
        <f>SUMIF(E915:$E$1001,"Sales",$F:$F)</f>
        <v>987498</v>
      </c>
      <c r="Q915" s="4">
        <f t="shared" si="186"/>
        <v>7532860</v>
      </c>
      <c r="R915" s="4">
        <f t="shared" si="187"/>
        <v>180</v>
      </c>
      <c r="S915" s="4">
        <f t="shared" si="188"/>
        <v>97</v>
      </c>
      <c r="T915" s="4">
        <f t="shared" si="189"/>
        <v>55350.020304568527</v>
      </c>
      <c r="U915" s="4">
        <f t="shared" si="190"/>
        <v>25843.824817518249</v>
      </c>
      <c r="V915" s="4">
        <f t="shared" si="191"/>
        <v>79673</v>
      </c>
      <c r="W915" s="4">
        <f t="shared" si="192"/>
        <v>20</v>
      </c>
      <c r="X915" s="4">
        <f t="shared" si="193"/>
        <v>54561</v>
      </c>
      <c r="Y915" t="e" cm="1" vm="2">
        <f t="array" aca="1" ref="Y915" ca="1">HLOOKUP(E915+E915:E1914,F915,0)</f>
        <v>#VALUE!</v>
      </c>
      <c r="Z915" s="4">
        <f t="shared" si="194"/>
        <v>54561</v>
      </c>
    </row>
    <row r="916" spans="1:26" x14ac:dyDescent="0.3">
      <c r="A916" s="4">
        <v>1</v>
      </c>
      <c r="B916" t="s">
        <v>929</v>
      </c>
      <c r="C916">
        <v>32</v>
      </c>
      <c r="D916" t="s">
        <v>11</v>
      </c>
      <c r="E916" t="s">
        <v>12</v>
      </c>
      <c r="F916">
        <v>61042</v>
      </c>
      <c r="G916" s="2">
        <v>44197</v>
      </c>
      <c r="H916">
        <v>10912</v>
      </c>
      <c r="I916" t="s">
        <v>18</v>
      </c>
      <c r="J916">
        <v>57</v>
      </c>
      <c r="K916" t="str">
        <f t="shared" si="182"/>
        <v>Above 50,000</v>
      </c>
      <c r="L916" s="4" t="str" cm="1">
        <f t="array" ref="L916">_xlfn.IFS(J916&gt;=50,"Excellent",AND(J916&gt;=40,J916&lt;=49),"good",AND(J916&gt;=30,J916&lt;=39),"Average",J916&lt;30,"Poor")</f>
        <v>Excellent</v>
      </c>
      <c r="M916" s="4" t="str">
        <f t="shared" si="183"/>
        <v>False</v>
      </c>
      <c r="N916" s="4" t="str">
        <f t="shared" si="184"/>
        <v>True</v>
      </c>
      <c r="O916" s="4" t="str">
        <f t="shared" si="185"/>
        <v xml:space="preserve"> from Marketing Department</v>
      </c>
      <c r="P916" s="4">
        <f>SUMIF(E916:$E$1001,"Sales",$F:$F)</f>
        <v>1013794</v>
      </c>
      <c r="Q916" s="4">
        <f t="shared" si="186"/>
        <v>7532860</v>
      </c>
      <c r="R916" s="4">
        <f t="shared" si="187"/>
        <v>180</v>
      </c>
      <c r="S916" s="4">
        <f t="shared" si="188"/>
        <v>97</v>
      </c>
      <c r="T916" s="4">
        <f t="shared" si="189"/>
        <v>55350.020304568527</v>
      </c>
      <c r="U916" s="4">
        <f t="shared" si="190"/>
        <v>25843.824817518249</v>
      </c>
      <c r="V916" s="4">
        <f t="shared" si="191"/>
        <v>79673</v>
      </c>
      <c r="W916" s="4">
        <f t="shared" si="192"/>
        <v>20</v>
      </c>
      <c r="X916" s="4">
        <f t="shared" si="193"/>
        <v>61042</v>
      </c>
      <c r="Y916" t="e" cm="1" vm="2">
        <f t="array" aca="1" ref="Y916" ca="1">HLOOKUP(E916+E916:E1915,F916,0)</f>
        <v>#VALUE!</v>
      </c>
      <c r="Z916" s="4">
        <f t="shared" si="194"/>
        <v>61042</v>
      </c>
    </row>
    <row r="917" spans="1:26" x14ac:dyDescent="0.3">
      <c r="A917" s="4">
        <v>1</v>
      </c>
      <c r="B917" t="s">
        <v>930</v>
      </c>
      <c r="C917">
        <v>44</v>
      </c>
      <c r="D917" t="s">
        <v>11</v>
      </c>
      <c r="E917" t="s">
        <v>27</v>
      </c>
      <c r="F917">
        <v>59932</v>
      </c>
      <c r="G917" s="2">
        <v>44198</v>
      </c>
      <c r="H917">
        <v>34355</v>
      </c>
      <c r="I917" t="s">
        <v>28</v>
      </c>
      <c r="J917">
        <v>46</v>
      </c>
      <c r="K917" t="str">
        <f t="shared" si="182"/>
        <v>Above 50,000</v>
      </c>
      <c r="L917" s="4" t="str" cm="1">
        <f t="array" ref="L917">_xlfn.IFS(J917&gt;=50,"Excellent",AND(J917&gt;=40,J917&lt;=49),"good",AND(J917&gt;=30,J917&lt;=39),"Average",J917&lt;30,"Poor")</f>
        <v>good</v>
      </c>
      <c r="M917" s="4" t="str">
        <f t="shared" si="183"/>
        <v>False</v>
      </c>
      <c r="N917" s="4" t="str">
        <f t="shared" si="184"/>
        <v>True</v>
      </c>
      <c r="O917" s="4" t="str">
        <f t="shared" si="185"/>
        <v>Not From Marketing Department</v>
      </c>
      <c r="P917" s="4">
        <f>SUMIF(E917:$E$1001,"Sales",$F:$F)</f>
        <v>990484</v>
      </c>
      <c r="Q917" s="4">
        <f t="shared" si="186"/>
        <v>7532860</v>
      </c>
      <c r="R917" s="4">
        <f t="shared" si="187"/>
        <v>180</v>
      </c>
      <c r="S917" s="4">
        <f t="shared" si="188"/>
        <v>97</v>
      </c>
      <c r="T917" s="4">
        <f t="shared" si="189"/>
        <v>55350.020304568527</v>
      </c>
      <c r="U917" s="4">
        <f t="shared" si="190"/>
        <v>25843.824817518249</v>
      </c>
      <c r="V917" s="4">
        <f t="shared" si="191"/>
        <v>79673</v>
      </c>
      <c r="W917" s="4">
        <f t="shared" si="192"/>
        <v>20</v>
      </c>
      <c r="X917" s="4">
        <f t="shared" si="193"/>
        <v>59932</v>
      </c>
      <c r="Y917" t="e" cm="1" vm="2">
        <f t="array" aca="1" ref="Y917" ca="1">HLOOKUP(E917+E917:E1916,F917,0)</f>
        <v>#VALUE!</v>
      </c>
      <c r="Z917" s="4">
        <f t="shared" si="194"/>
        <v>59932</v>
      </c>
    </row>
    <row r="918" spans="1:26" x14ac:dyDescent="0.3">
      <c r="A918" s="4">
        <v>1</v>
      </c>
      <c r="B918" t="s">
        <v>931</v>
      </c>
      <c r="C918">
        <v>43</v>
      </c>
      <c r="D918" t="s">
        <v>11</v>
      </c>
      <c r="E918" t="s">
        <v>27</v>
      </c>
      <c r="F918">
        <v>75533</v>
      </c>
      <c r="G918" s="2">
        <v>44199</v>
      </c>
      <c r="H918">
        <v>38543</v>
      </c>
      <c r="I918" t="s">
        <v>20</v>
      </c>
      <c r="J918">
        <v>56</v>
      </c>
      <c r="K918" t="str">
        <f t="shared" si="182"/>
        <v>Above 50,000</v>
      </c>
      <c r="L918" s="4" t="str" cm="1">
        <f t="array" ref="L918">_xlfn.IFS(J918&gt;=50,"Excellent",AND(J918&gt;=40,J918&lt;=49),"good",AND(J918&gt;=30,J918&lt;=39),"Average",J918&lt;30,"Poor")</f>
        <v>Excellent</v>
      </c>
      <c r="M918" s="4" t="str">
        <f t="shared" si="183"/>
        <v>False</v>
      </c>
      <c r="N918" s="4" t="str">
        <f t="shared" si="184"/>
        <v>True</v>
      </c>
      <c r="O918" s="4" t="str">
        <f t="shared" si="185"/>
        <v>Not From Marketing Department</v>
      </c>
      <c r="P918" s="4">
        <f>SUMIF(E918:$E$1001,"Sales",$F:$F)</f>
        <v>1021366</v>
      </c>
      <c r="Q918" s="4">
        <f t="shared" si="186"/>
        <v>7532860</v>
      </c>
      <c r="R918" s="4">
        <f t="shared" si="187"/>
        <v>180</v>
      </c>
      <c r="S918" s="4">
        <f t="shared" si="188"/>
        <v>97</v>
      </c>
      <c r="T918" s="4">
        <f t="shared" si="189"/>
        <v>55350.020304568527</v>
      </c>
      <c r="U918" s="4">
        <f t="shared" si="190"/>
        <v>25843.824817518249</v>
      </c>
      <c r="V918" s="4">
        <f t="shared" si="191"/>
        <v>79673</v>
      </c>
      <c r="W918" s="4">
        <f t="shared" si="192"/>
        <v>20</v>
      </c>
      <c r="X918" s="4">
        <f t="shared" si="193"/>
        <v>75533</v>
      </c>
      <c r="Y918" t="e" cm="1" vm="2">
        <f t="array" aca="1" ref="Y918" ca="1">HLOOKUP(E918+E918:E1917,F918,0)</f>
        <v>#VALUE!</v>
      </c>
      <c r="Z918" s="4">
        <f t="shared" si="194"/>
        <v>75533</v>
      </c>
    </row>
    <row r="919" spans="1:26" x14ac:dyDescent="0.3">
      <c r="A919" s="4">
        <v>1</v>
      </c>
      <c r="B919" t="s">
        <v>932</v>
      </c>
      <c r="C919">
        <v>52</v>
      </c>
      <c r="D919" t="s">
        <v>11</v>
      </c>
      <c r="E919" t="s">
        <v>12</v>
      </c>
      <c r="F919">
        <v>58901</v>
      </c>
      <c r="G919" s="2">
        <v>44200</v>
      </c>
      <c r="H919">
        <v>33150</v>
      </c>
      <c r="I919" t="s">
        <v>28</v>
      </c>
      <c r="J919">
        <v>60</v>
      </c>
      <c r="K919" t="str">
        <f t="shared" si="182"/>
        <v>Above 50,000</v>
      </c>
      <c r="L919" s="4" t="str" cm="1">
        <f t="array" ref="L919">_xlfn.IFS(J919&gt;=50,"Excellent",AND(J919&gt;=40,J919&lt;=49),"good",AND(J919&gt;=30,J919&lt;=39),"Average",J919&lt;30,"Poor")</f>
        <v>Excellent</v>
      </c>
      <c r="M919" s="4" t="str">
        <f t="shared" si="183"/>
        <v>False</v>
      </c>
      <c r="N919" s="4" t="str">
        <f t="shared" si="184"/>
        <v>False</v>
      </c>
      <c r="O919" s="4" t="str">
        <f t="shared" si="185"/>
        <v xml:space="preserve"> from Marketing Department</v>
      </c>
      <c r="P919" s="4">
        <f>SUMIF(E919:$E$1001,"Sales",$F:$F)</f>
        <v>1119093</v>
      </c>
      <c r="Q919" s="4">
        <f t="shared" si="186"/>
        <v>7532860</v>
      </c>
      <c r="R919" s="4">
        <f t="shared" si="187"/>
        <v>180</v>
      </c>
      <c r="S919" s="4">
        <f t="shared" si="188"/>
        <v>97</v>
      </c>
      <c r="T919" s="4">
        <f t="shared" si="189"/>
        <v>55350.020304568527</v>
      </c>
      <c r="U919" s="4">
        <f t="shared" si="190"/>
        <v>25843.824817518249</v>
      </c>
      <c r="V919" s="4">
        <f t="shared" si="191"/>
        <v>79673</v>
      </c>
      <c r="W919" s="4">
        <f t="shared" si="192"/>
        <v>20</v>
      </c>
      <c r="X919" s="4">
        <f t="shared" si="193"/>
        <v>58901</v>
      </c>
      <c r="Y919" t="e" cm="1" vm="2">
        <f t="array" aca="1" ref="Y919" ca="1">HLOOKUP(E919+E919:E1918,F919,0)</f>
        <v>#VALUE!</v>
      </c>
      <c r="Z919" s="4">
        <f t="shared" si="194"/>
        <v>58901</v>
      </c>
    </row>
    <row r="920" spans="1:26" x14ac:dyDescent="0.3">
      <c r="A920" s="4">
        <v>1</v>
      </c>
      <c r="B920" t="s">
        <v>933</v>
      </c>
      <c r="C920">
        <v>46</v>
      </c>
      <c r="D920" t="s">
        <v>15</v>
      </c>
      <c r="E920" t="s">
        <v>27</v>
      </c>
      <c r="F920">
        <v>52889</v>
      </c>
      <c r="G920" s="2">
        <v>44201</v>
      </c>
      <c r="H920">
        <v>28774</v>
      </c>
      <c r="I920" t="s">
        <v>18</v>
      </c>
      <c r="J920">
        <v>45</v>
      </c>
      <c r="K920" t="str">
        <f t="shared" si="182"/>
        <v>Above 50,000</v>
      </c>
      <c r="L920" s="4" t="str" cm="1">
        <f t="array" ref="L920">_xlfn.IFS(J920&gt;=50,"Excellent",AND(J920&gt;=40,J920&lt;=49),"good",AND(J920&gt;=30,J920&lt;=39),"Average",J920&lt;30,"Poor")</f>
        <v>good</v>
      </c>
      <c r="M920" s="4" t="str">
        <f t="shared" si="183"/>
        <v>False</v>
      </c>
      <c r="N920" s="4" t="str">
        <f t="shared" si="184"/>
        <v>True</v>
      </c>
      <c r="O920" s="4" t="str">
        <f t="shared" si="185"/>
        <v>Not From Marketing Department</v>
      </c>
      <c r="P920" s="4">
        <f>SUMIF(E920:$E$1001,"Sales",$F:$F)</f>
        <v>946460</v>
      </c>
      <c r="Q920" s="4">
        <f t="shared" si="186"/>
        <v>7532860</v>
      </c>
      <c r="R920" s="4">
        <f t="shared" si="187"/>
        <v>180</v>
      </c>
      <c r="S920" s="4">
        <f t="shared" si="188"/>
        <v>97</v>
      </c>
      <c r="T920" s="4">
        <f t="shared" si="189"/>
        <v>55350.020304568527</v>
      </c>
      <c r="U920" s="4">
        <f t="shared" si="190"/>
        <v>25843.824817518249</v>
      </c>
      <c r="V920" s="4">
        <f t="shared" si="191"/>
        <v>79673</v>
      </c>
      <c r="W920" s="4">
        <f t="shared" si="192"/>
        <v>20</v>
      </c>
      <c r="X920" s="4">
        <f t="shared" si="193"/>
        <v>52889</v>
      </c>
      <c r="Y920" t="e" cm="1" vm="2">
        <f t="array" aca="1" ref="Y920" ca="1">HLOOKUP(E920+E920:E1919,F920,0)</f>
        <v>#VALUE!</v>
      </c>
      <c r="Z920" s="4">
        <f t="shared" si="194"/>
        <v>52889</v>
      </c>
    </row>
    <row r="921" spans="1:26" x14ac:dyDescent="0.3">
      <c r="A921" s="4">
        <v>1</v>
      </c>
      <c r="B921" t="s">
        <v>934</v>
      </c>
      <c r="C921">
        <v>26</v>
      </c>
      <c r="D921" t="s">
        <v>11</v>
      </c>
      <c r="E921" t="s">
        <v>27</v>
      </c>
      <c r="F921">
        <v>64087</v>
      </c>
      <c r="G921" s="2">
        <v>44202</v>
      </c>
      <c r="H921">
        <v>33305</v>
      </c>
      <c r="I921" t="s">
        <v>18</v>
      </c>
      <c r="J921">
        <v>25</v>
      </c>
      <c r="K921" t="str">
        <f t="shared" si="182"/>
        <v>Above 50,000</v>
      </c>
      <c r="L921" s="4" t="str" cm="1">
        <f t="array" ref="L921">_xlfn.IFS(J921&gt;=50,"Excellent",AND(J921&gt;=40,J921&lt;=49),"good",AND(J921&gt;=30,J921&lt;=39),"Average",J921&lt;30,"Poor")</f>
        <v>Poor</v>
      </c>
      <c r="M921" s="4" t="str">
        <f t="shared" si="183"/>
        <v>False</v>
      </c>
      <c r="N921" s="4" t="str">
        <f t="shared" si="184"/>
        <v>True</v>
      </c>
      <c r="O921" s="4" t="str">
        <f t="shared" si="185"/>
        <v>Not From Marketing Department</v>
      </c>
      <c r="P921" s="4">
        <f>SUMIF(E921:$E$1001,"Sales",$F:$F)</f>
        <v>966383</v>
      </c>
      <c r="Q921" s="4">
        <f t="shared" si="186"/>
        <v>7532860</v>
      </c>
      <c r="R921" s="4">
        <f t="shared" si="187"/>
        <v>180</v>
      </c>
      <c r="S921" s="4">
        <f t="shared" si="188"/>
        <v>97</v>
      </c>
      <c r="T921" s="4">
        <f t="shared" si="189"/>
        <v>55350.020304568527</v>
      </c>
      <c r="U921" s="4">
        <f t="shared" si="190"/>
        <v>25843.824817518249</v>
      </c>
      <c r="V921" s="4">
        <f t="shared" si="191"/>
        <v>79673</v>
      </c>
      <c r="W921" s="4">
        <f t="shared" si="192"/>
        <v>20</v>
      </c>
      <c r="X921" s="4">
        <f t="shared" si="193"/>
        <v>64087</v>
      </c>
      <c r="Y921" t="e" cm="1" vm="2">
        <f t="array" aca="1" ref="Y921" ca="1">HLOOKUP(E921+E921:E1920,F921,0)</f>
        <v>#VALUE!</v>
      </c>
      <c r="Z921" s="4">
        <f t="shared" si="194"/>
        <v>64087</v>
      </c>
    </row>
    <row r="922" spans="1:26" x14ac:dyDescent="0.3">
      <c r="A922" s="4">
        <v>1</v>
      </c>
      <c r="B922" t="s">
        <v>935</v>
      </c>
      <c r="C922">
        <v>58</v>
      </c>
      <c r="D922" t="s">
        <v>11</v>
      </c>
      <c r="E922" t="s">
        <v>22</v>
      </c>
      <c r="F922">
        <v>71884</v>
      </c>
      <c r="G922" s="2">
        <v>44203</v>
      </c>
      <c r="H922">
        <v>38776</v>
      </c>
      <c r="I922" t="s">
        <v>13</v>
      </c>
      <c r="J922">
        <v>27</v>
      </c>
      <c r="K922" t="str">
        <f t="shared" si="182"/>
        <v>Above 50,000</v>
      </c>
      <c r="L922" s="4" t="str" cm="1">
        <f t="array" ref="L922">_xlfn.IFS(J922&gt;=50,"Excellent",AND(J922&gt;=40,J922&lt;=49),"good",AND(J922&gt;=30,J922&lt;=39),"Average",J922&lt;30,"Poor")</f>
        <v>Poor</v>
      </c>
      <c r="M922" s="4" t="str">
        <f t="shared" si="183"/>
        <v>True</v>
      </c>
      <c r="N922" s="4" t="str">
        <f t="shared" si="184"/>
        <v>True</v>
      </c>
      <c r="O922" s="4" t="str">
        <f t="shared" si="185"/>
        <v>Not From Marketing Department</v>
      </c>
      <c r="P922" s="4">
        <f>SUMIF(E922:$E$1001,"Sales",$F:$F)</f>
        <v>1017253</v>
      </c>
      <c r="Q922" s="4">
        <f t="shared" si="186"/>
        <v>7532860</v>
      </c>
      <c r="R922" s="4">
        <f t="shared" si="187"/>
        <v>180</v>
      </c>
      <c r="S922" s="4">
        <f t="shared" si="188"/>
        <v>97</v>
      </c>
      <c r="T922" s="4">
        <f t="shared" si="189"/>
        <v>55350.020304568527</v>
      </c>
      <c r="U922" s="4">
        <f t="shared" si="190"/>
        <v>25843.824817518249</v>
      </c>
      <c r="V922" s="4">
        <f t="shared" si="191"/>
        <v>79673</v>
      </c>
      <c r="W922" s="4">
        <f t="shared" si="192"/>
        <v>20</v>
      </c>
      <c r="X922" s="4">
        <f t="shared" si="193"/>
        <v>71884</v>
      </c>
      <c r="Y922" t="e" cm="1" vm="2">
        <f t="array" aca="1" ref="Y922" ca="1">HLOOKUP(E922+E922:E1921,F922,0)</f>
        <v>#VALUE!</v>
      </c>
      <c r="Z922" s="4">
        <f t="shared" si="194"/>
        <v>71884</v>
      </c>
    </row>
    <row r="923" spans="1:26" x14ac:dyDescent="0.3">
      <c r="A923" s="4">
        <v>1</v>
      </c>
      <c r="B923" t="s">
        <v>936</v>
      </c>
      <c r="C923">
        <v>26</v>
      </c>
      <c r="D923" t="s">
        <v>11</v>
      </c>
      <c r="E923" t="s">
        <v>12</v>
      </c>
      <c r="F923">
        <v>67817</v>
      </c>
      <c r="G923" s="2">
        <v>44204</v>
      </c>
      <c r="H923">
        <v>34658</v>
      </c>
      <c r="I923" t="s">
        <v>18</v>
      </c>
      <c r="J923">
        <v>60</v>
      </c>
      <c r="K923" t="str">
        <f t="shared" si="182"/>
        <v>Above 50,000</v>
      </c>
      <c r="L923" s="4" t="str" cm="1">
        <f t="array" ref="L923">_xlfn.IFS(J923&gt;=50,"Excellent",AND(J923&gt;=40,J923&lt;=49),"good",AND(J923&gt;=30,J923&lt;=39),"Average",J923&lt;30,"Poor")</f>
        <v>Excellent</v>
      </c>
      <c r="M923" s="4" t="str">
        <f t="shared" si="183"/>
        <v>False</v>
      </c>
      <c r="N923" s="4" t="str">
        <f t="shared" si="184"/>
        <v>True</v>
      </c>
      <c r="O923" s="4" t="str">
        <f t="shared" si="185"/>
        <v xml:space="preserve"> from Marketing Department</v>
      </c>
      <c r="P923" s="4">
        <f>SUMIF(E923:$E$1001,"Sales",$F:$F)</f>
        <v>1078133</v>
      </c>
      <c r="Q923" s="4">
        <f t="shared" si="186"/>
        <v>7532860</v>
      </c>
      <c r="R923" s="4">
        <f t="shared" si="187"/>
        <v>180</v>
      </c>
      <c r="S923" s="4">
        <f t="shared" si="188"/>
        <v>97</v>
      </c>
      <c r="T923" s="4">
        <f t="shared" si="189"/>
        <v>55350.020304568527</v>
      </c>
      <c r="U923" s="4">
        <f t="shared" si="190"/>
        <v>25843.824817518249</v>
      </c>
      <c r="V923" s="4">
        <f t="shared" si="191"/>
        <v>79673</v>
      </c>
      <c r="W923" s="4">
        <f t="shared" si="192"/>
        <v>20</v>
      </c>
      <c r="X923" s="4">
        <f t="shared" si="193"/>
        <v>67817</v>
      </c>
      <c r="Y923" t="e" cm="1" vm="2">
        <f t="array" aca="1" ref="Y923" ca="1">HLOOKUP(E923+E923:E1922,F923,0)</f>
        <v>#VALUE!</v>
      </c>
      <c r="Z923" s="4">
        <f t="shared" si="194"/>
        <v>67817</v>
      </c>
    </row>
    <row r="924" spans="1:26" x14ac:dyDescent="0.3">
      <c r="A924" s="4">
        <v>1</v>
      </c>
      <c r="B924" t="s">
        <v>937</v>
      </c>
      <c r="C924">
        <v>24</v>
      </c>
      <c r="D924" t="s">
        <v>15</v>
      </c>
      <c r="E924" t="s">
        <v>22</v>
      </c>
      <c r="F924">
        <v>72018</v>
      </c>
      <c r="G924" s="2">
        <v>44205</v>
      </c>
      <c r="H924">
        <v>14016</v>
      </c>
      <c r="I924" t="s">
        <v>28</v>
      </c>
      <c r="J924">
        <v>43</v>
      </c>
      <c r="K924" t="str">
        <f t="shared" si="182"/>
        <v>Above 50,000</v>
      </c>
      <c r="L924" s="4" t="str" cm="1">
        <f t="array" ref="L924">_xlfn.IFS(J924&gt;=50,"Excellent",AND(J924&gt;=40,J924&lt;=49),"good",AND(J924&gt;=30,J924&lt;=39),"Average",J924&lt;30,"Poor")</f>
        <v>good</v>
      </c>
      <c r="M924" s="4" t="str">
        <f t="shared" si="183"/>
        <v>False</v>
      </c>
      <c r="N924" s="4" t="str">
        <f t="shared" si="184"/>
        <v>True</v>
      </c>
      <c r="O924" s="4" t="str">
        <f t="shared" si="185"/>
        <v>Not From Marketing Department</v>
      </c>
      <c r="P924" s="4">
        <f>SUMIF(E924:$E$1001,"Sales",$F:$F)</f>
        <v>1046003</v>
      </c>
      <c r="Q924" s="4">
        <f t="shared" si="186"/>
        <v>7532860</v>
      </c>
      <c r="R924" s="4">
        <f t="shared" si="187"/>
        <v>180</v>
      </c>
      <c r="S924" s="4">
        <f t="shared" si="188"/>
        <v>97</v>
      </c>
      <c r="T924" s="4">
        <f t="shared" si="189"/>
        <v>55350.020304568527</v>
      </c>
      <c r="U924" s="4">
        <f t="shared" si="190"/>
        <v>25843.824817518249</v>
      </c>
      <c r="V924" s="4">
        <f t="shared" si="191"/>
        <v>79673</v>
      </c>
      <c r="W924" s="4">
        <f t="shared" si="192"/>
        <v>20</v>
      </c>
      <c r="X924" s="4">
        <f t="shared" si="193"/>
        <v>72018</v>
      </c>
      <c r="Y924" t="e" cm="1" vm="2">
        <f t="array" aca="1" ref="Y924" ca="1">HLOOKUP(E924+E924:E1923,F924,0)</f>
        <v>#VALUE!</v>
      </c>
      <c r="Z924" s="4">
        <f t="shared" si="194"/>
        <v>72018</v>
      </c>
    </row>
    <row r="925" spans="1:26" x14ac:dyDescent="0.3">
      <c r="A925" s="4">
        <v>1</v>
      </c>
      <c r="B925" t="s">
        <v>938</v>
      </c>
      <c r="C925">
        <v>31</v>
      </c>
      <c r="D925" t="s">
        <v>15</v>
      </c>
      <c r="E925" t="s">
        <v>22</v>
      </c>
      <c r="F925">
        <v>77322</v>
      </c>
      <c r="G925" s="2">
        <v>44206</v>
      </c>
      <c r="H925">
        <v>29812</v>
      </c>
      <c r="I925" t="s">
        <v>28</v>
      </c>
      <c r="J925">
        <v>42</v>
      </c>
      <c r="K925" t="str">
        <f t="shared" si="182"/>
        <v>Above 50,000</v>
      </c>
      <c r="L925" s="4" t="str" cm="1">
        <f t="array" ref="L925">_xlfn.IFS(J925&gt;=50,"Excellent",AND(J925&gt;=40,J925&lt;=49),"good",AND(J925&gt;=30,J925&lt;=39),"Average",J925&lt;30,"Poor")</f>
        <v>good</v>
      </c>
      <c r="M925" s="4" t="str">
        <f t="shared" si="183"/>
        <v>False</v>
      </c>
      <c r="N925" s="4" t="str">
        <f t="shared" si="184"/>
        <v>True</v>
      </c>
      <c r="O925" s="4" t="str">
        <f t="shared" si="185"/>
        <v>Not From Marketing Department</v>
      </c>
      <c r="P925" s="4">
        <f>SUMIF(E925:$E$1001,"Sales",$F:$F)</f>
        <v>971251</v>
      </c>
      <c r="Q925" s="4">
        <f t="shared" si="186"/>
        <v>7532860</v>
      </c>
      <c r="R925" s="4">
        <f t="shared" si="187"/>
        <v>180</v>
      </c>
      <c r="S925" s="4">
        <f t="shared" si="188"/>
        <v>97</v>
      </c>
      <c r="T925" s="4">
        <f t="shared" si="189"/>
        <v>55350.020304568527</v>
      </c>
      <c r="U925" s="4">
        <f t="shared" si="190"/>
        <v>25843.824817518249</v>
      </c>
      <c r="V925" s="4">
        <f t="shared" si="191"/>
        <v>79673</v>
      </c>
      <c r="W925" s="4">
        <f t="shared" si="192"/>
        <v>20</v>
      </c>
      <c r="X925" s="4">
        <f t="shared" si="193"/>
        <v>77322</v>
      </c>
      <c r="Y925" t="e" cm="1" vm="2">
        <f t="array" aca="1" ref="Y925" ca="1">HLOOKUP(E925+E925:E1924,F925,0)</f>
        <v>#VALUE!</v>
      </c>
      <c r="Z925" s="4">
        <f t="shared" si="194"/>
        <v>77322</v>
      </c>
    </row>
    <row r="926" spans="1:26" x14ac:dyDescent="0.3">
      <c r="A926" s="4">
        <v>1</v>
      </c>
      <c r="B926" t="s">
        <v>939</v>
      </c>
      <c r="C926">
        <v>50</v>
      </c>
      <c r="D926" t="s">
        <v>15</v>
      </c>
      <c r="E926" t="s">
        <v>27</v>
      </c>
      <c r="F926">
        <v>71508</v>
      </c>
      <c r="G926" s="2">
        <v>44207</v>
      </c>
      <c r="H926">
        <v>22309</v>
      </c>
      <c r="I926" t="s">
        <v>20</v>
      </c>
      <c r="J926">
        <v>56</v>
      </c>
      <c r="K926" t="str">
        <f t="shared" si="182"/>
        <v>Above 50,000</v>
      </c>
      <c r="L926" s="4" t="str" cm="1">
        <f t="array" ref="L926">_xlfn.IFS(J926&gt;=50,"Excellent",AND(J926&gt;=40,J926&lt;=49),"good",AND(J926&gt;=30,J926&lt;=39),"Average",J926&lt;30,"Poor")</f>
        <v>Excellent</v>
      </c>
      <c r="M926" s="4" t="str">
        <f t="shared" si="183"/>
        <v>False</v>
      </c>
      <c r="N926" s="4" t="str">
        <f t="shared" si="184"/>
        <v>True</v>
      </c>
      <c r="O926" s="4" t="str">
        <f t="shared" si="185"/>
        <v>Not From Marketing Department</v>
      </c>
      <c r="P926" s="4">
        <f>SUMIF(E926:$E$1001,"Sales",$F:$F)</f>
        <v>986699</v>
      </c>
      <c r="Q926" s="4">
        <f t="shared" si="186"/>
        <v>7532860</v>
      </c>
      <c r="R926" s="4">
        <f t="shared" si="187"/>
        <v>180</v>
      </c>
      <c r="S926" s="4">
        <f t="shared" si="188"/>
        <v>97</v>
      </c>
      <c r="T926" s="4">
        <f t="shared" si="189"/>
        <v>55350.020304568527</v>
      </c>
      <c r="U926" s="4">
        <f t="shared" si="190"/>
        <v>25843.824817518249</v>
      </c>
      <c r="V926" s="4">
        <f t="shared" si="191"/>
        <v>79673</v>
      </c>
      <c r="W926" s="4">
        <f t="shared" si="192"/>
        <v>20</v>
      </c>
      <c r="X926" s="4">
        <f t="shared" si="193"/>
        <v>71508</v>
      </c>
      <c r="Y926" t="e" cm="1" vm="2">
        <f t="array" aca="1" ref="Y926" ca="1">HLOOKUP(E926+E926:E1925,F926,0)</f>
        <v>#VALUE!</v>
      </c>
      <c r="Z926" s="4">
        <f t="shared" si="194"/>
        <v>71508</v>
      </c>
    </row>
    <row r="927" spans="1:26" x14ac:dyDescent="0.3">
      <c r="A927" s="4">
        <v>1</v>
      </c>
      <c r="B927" t="s">
        <v>940</v>
      </c>
      <c r="C927">
        <v>49</v>
      </c>
      <c r="D927" t="s">
        <v>11</v>
      </c>
      <c r="E927" t="s">
        <v>16</v>
      </c>
      <c r="F927">
        <v>54674</v>
      </c>
      <c r="G927" s="2">
        <v>44208</v>
      </c>
      <c r="H927">
        <v>32110</v>
      </c>
      <c r="I927" t="s">
        <v>13</v>
      </c>
      <c r="J927">
        <v>43</v>
      </c>
      <c r="K927" t="str">
        <f t="shared" si="182"/>
        <v>Above 50,000</v>
      </c>
      <c r="L927" s="4" t="str" cm="1">
        <f t="array" ref="L927">_xlfn.IFS(J927&gt;=50,"Excellent",AND(J927&gt;=40,J927&lt;=49),"good",AND(J927&gt;=30,J927&lt;=39),"Average",J927&lt;30,"Poor")</f>
        <v>good</v>
      </c>
      <c r="M927" s="4" t="str">
        <f t="shared" si="183"/>
        <v>True</v>
      </c>
      <c r="N927" s="4" t="str">
        <f t="shared" si="184"/>
        <v>False</v>
      </c>
      <c r="O927" s="4" t="str">
        <f t="shared" si="185"/>
        <v>Not From Marketing Department</v>
      </c>
      <c r="P927" s="4">
        <f>SUMIF(E927:$E$1001,"Sales",$F:$F)</f>
        <v>890819</v>
      </c>
      <c r="Q927" s="4">
        <f t="shared" si="186"/>
        <v>7532860</v>
      </c>
      <c r="R927" s="4">
        <f t="shared" si="187"/>
        <v>180</v>
      </c>
      <c r="S927" s="4">
        <f t="shared" si="188"/>
        <v>97</v>
      </c>
      <c r="T927" s="4">
        <f t="shared" si="189"/>
        <v>55350.020304568527</v>
      </c>
      <c r="U927" s="4">
        <f t="shared" si="190"/>
        <v>25843.824817518249</v>
      </c>
      <c r="V927" s="4">
        <f t="shared" si="191"/>
        <v>79673</v>
      </c>
      <c r="W927" s="4">
        <f t="shared" si="192"/>
        <v>20</v>
      </c>
      <c r="X927" s="4">
        <f t="shared" si="193"/>
        <v>54674</v>
      </c>
      <c r="Y927" t="e" cm="1" vm="2">
        <f t="array" aca="1" ref="Y927" ca="1">HLOOKUP(E927+E927:E1926,F927,0)</f>
        <v>#VALUE!</v>
      </c>
      <c r="Z927" s="4">
        <f t="shared" si="194"/>
        <v>54674</v>
      </c>
    </row>
    <row r="928" spans="1:26" x14ac:dyDescent="0.3">
      <c r="A928" s="4">
        <v>1</v>
      </c>
      <c r="B928" t="s">
        <v>941</v>
      </c>
      <c r="C928">
        <v>40</v>
      </c>
      <c r="D928" t="s">
        <v>15</v>
      </c>
      <c r="E928" t="s">
        <v>27</v>
      </c>
      <c r="F928">
        <v>61443</v>
      </c>
      <c r="G928" s="2">
        <v>44209</v>
      </c>
      <c r="H928">
        <v>19202</v>
      </c>
      <c r="I928" t="s">
        <v>28</v>
      </c>
      <c r="J928">
        <v>34</v>
      </c>
      <c r="K928" t="str">
        <f t="shared" si="182"/>
        <v>Above 50,000</v>
      </c>
      <c r="L928" s="4" t="str" cm="1">
        <f t="array" ref="L928">_xlfn.IFS(J928&gt;=50,"Excellent",AND(J928&gt;=40,J928&lt;=49),"good",AND(J928&gt;=30,J928&lt;=39),"Average",J928&lt;30,"Poor")</f>
        <v>Average</v>
      </c>
      <c r="M928" s="4" t="str">
        <f t="shared" si="183"/>
        <v>False</v>
      </c>
      <c r="N928" s="4" t="str">
        <f t="shared" si="184"/>
        <v>True</v>
      </c>
      <c r="O928" s="4" t="str">
        <f t="shared" si="185"/>
        <v>Not From Marketing Department</v>
      </c>
      <c r="P928" s="4">
        <f>SUMIF(E928:$E$1001,"Sales",$F:$F)</f>
        <v>1016889</v>
      </c>
      <c r="Q928" s="4">
        <f t="shared" si="186"/>
        <v>7532860</v>
      </c>
      <c r="R928" s="4">
        <f t="shared" si="187"/>
        <v>180</v>
      </c>
      <c r="S928" s="4">
        <f t="shared" si="188"/>
        <v>97</v>
      </c>
      <c r="T928" s="4">
        <f t="shared" si="189"/>
        <v>55350.020304568527</v>
      </c>
      <c r="U928" s="4">
        <f t="shared" si="190"/>
        <v>25843.824817518249</v>
      </c>
      <c r="V928" s="4">
        <f t="shared" si="191"/>
        <v>79673</v>
      </c>
      <c r="W928" s="4">
        <f t="shared" si="192"/>
        <v>20</v>
      </c>
      <c r="X928" s="4">
        <f t="shared" si="193"/>
        <v>61443</v>
      </c>
      <c r="Y928" t="e" cm="1" vm="2">
        <f t="array" aca="1" ref="Y928" ca="1">HLOOKUP(E928+E928:E1927,F928,0)</f>
        <v>#VALUE!</v>
      </c>
      <c r="Z928" s="4">
        <f t="shared" si="194"/>
        <v>61443</v>
      </c>
    </row>
    <row r="929" spans="1:26" x14ac:dyDescent="0.3">
      <c r="A929" s="4">
        <v>1</v>
      </c>
      <c r="B929" t="s">
        <v>942</v>
      </c>
      <c r="C929">
        <v>31</v>
      </c>
      <c r="D929" t="s">
        <v>11</v>
      </c>
      <c r="E929" t="s">
        <v>7</v>
      </c>
      <c r="F929">
        <v>33945</v>
      </c>
      <c r="G929" s="2">
        <v>44210</v>
      </c>
      <c r="H929">
        <v>16274</v>
      </c>
      <c r="I929" t="s">
        <v>13</v>
      </c>
      <c r="J929">
        <v>35</v>
      </c>
      <c r="K929" t="str">
        <f t="shared" si="182"/>
        <v>Below 50,000</v>
      </c>
      <c r="L929" s="4" t="str" cm="1">
        <f t="array" ref="L929">_xlfn.IFS(J929&gt;=50,"Excellent",AND(J929&gt;=40,J929&lt;=49),"good",AND(J929&gt;=30,J929&lt;=39),"Average",J929&lt;30,"Poor")</f>
        <v>Average</v>
      </c>
      <c r="M929" s="4" t="str">
        <f t="shared" si="183"/>
        <v>True</v>
      </c>
      <c r="N929" s="4" t="str">
        <f t="shared" si="184"/>
        <v>False</v>
      </c>
      <c r="O929" s="4" t="str">
        <f t="shared" si="185"/>
        <v>Not From Marketing Department</v>
      </c>
      <c r="P929" s="4">
        <f>SUMIF(E929:$E$1001,"Sales",$F:$F)</f>
        <v>976113</v>
      </c>
      <c r="Q929" s="4">
        <f t="shared" si="186"/>
        <v>7532860</v>
      </c>
      <c r="R929" s="4">
        <f t="shared" si="187"/>
        <v>180</v>
      </c>
      <c r="S929" s="4">
        <f t="shared" si="188"/>
        <v>97</v>
      </c>
      <c r="T929" s="4">
        <f t="shared" si="189"/>
        <v>55350.020304568527</v>
      </c>
      <c r="U929" s="4">
        <f t="shared" si="190"/>
        <v>25843.824817518249</v>
      </c>
      <c r="V929" s="4">
        <f t="shared" si="191"/>
        <v>79673</v>
      </c>
      <c r="W929" s="4">
        <f t="shared" si="192"/>
        <v>20</v>
      </c>
      <c r="X929" s="4">
        <f t="shared" si="193"/>
        <v>33945</v>
      </c>
      <c r="Y929" t="e" cm="1" vm="2">
        <f t="array" aca="1" ref="Y929" ca="1">HLOOKUP(E929+E929:E1928,F929,0)</f>
        <v>#VALUE!</v>
      </c>
      <c r="Z929" s="4">
        <f t="shared" si="194"/>
        <v>33945</v>
      </c>
    </row>
    <row r="930" spans="1:26" x14ac:dyDescent="0.3">
      <c r="A930" s="4">
        <v>1</v>
      </c>
      <c r="B930" t="s">
        <v>943</v>
      </c>
      <c r="C930">
        <v>33</v>
      </c>
      <c r="D930" t="s">
        <v>15</v>
      </c>
      <c r="E930" t="s">
        <v>7</v>
      </c>
      <c r="F930">
        <v>64428</v>
      </c>
      <c r="G930" s="2">
        <v>44211</v>
      </c>
      <c r="H930">
        <v>32758</v>
      </c>
      <c r="I930" t="s">
        <v>13</v>
      </c>
      <c r="J930">
        <v>38</v>
      </c>
      <c r="K930" t="str">
        <f t="shared" si="182"/>
        <v>Above 50,000</v>
      </c>
      <c r="L930" s="4" t="str" cm="1">
        <f t="array" ref="L930">_xlfn.IFS(J930&gt;=50,"Excellent",AND(J930&gt;=40,J930&lt;=49),"good",AND(J930&gt;=30,J930&lt;=39),"Average",J930&lt;30,"Poor")</f>
        <v>Average</v>
      </c>
      <c r="M930" s="4" t="str">
        <f t="shared" si="183"/>
        <v>True</v>
      </c>
      <c r="N930" s="4" t="str">
        <f t="shared" si="184"/>
        <v>True</v>
      </c>
      <c r="O930" s="4" t="str">
        <f t="shared" si="185"/>
        <v>Not From Marketing Department</v>
      </c>
      <c r="P930" s="4">
        <f>SUMIF(E930:$E$1001,"Sales",$F:$F)</f>
        <v>908821</v>
      </c>
      <c r="Q930" s="4">
        <f t="shared" si="186"/>
        <v>7532860</v>
      </c>
      <c r="R930" s="4">
        <f t="shared" si="187"/>
        <v>180</v>
      </c>
      <c r="S930" s="4">
        <f t="shared" si="188"/>
        <v>97</v>
      </c>
      <c r="T930" s="4">
        <f t="shared" si="189"/>
        <v>55350.020304568527</v>
      </c>
      <c r="U930" s="4">
        <f t="shared" si="190"/>
        <v>25843.824817518249</v>
      </c>
      <c r="V930" s="4">
        <f t="shared" si="191"/>
        <v>79673</v>
      </c>
      <c r="W930" s="4">
        <f t="shared" si="192"/>
        <v>20</v>
      </c>
      <c r="X930" s="4">
        <f t="shared" si="193"/>
        <v>64428</v>
      </c>
      <c r="Y930" t="e" cm="1" vm="2">
        <f t="array" aca="1" ref="Y930" ca="1">HLOOKUP(E930+E930:E1929,F930,0)</f>
        <v>#VALUE!</v>
      </c>
      <c r="Z930" s="4">
        <f t="shared" si="194"/>
        <v>64428</v>
      </c>
    </row>
    <row r="931" spans="1:26" x14ac:dyDescent="0.3">
      <c r="A931" s="4">
        <v>1</v>
      </c>
      <c r="B931" t="s">
        <v>944</v>
      </c>
      <c r="C931">
        <v>47</v>
      </c>
      <c r="D931" t="s">
        <v>11</v>
      </c>
      <c r="E931" t="s">
        <v>27</v>
      </c>
      <c r="F931">
        <v>78578</v>
      </c>
      <c r="G931" s="2">
        <v>44212</v>
      </c>
      <c r="H931">
        <v>26643</v>
      </c>
      <c r="I931" t="s">
        <v>28</v>
      </c>
      <c r="J931">
        <v>27</v>
      </c>
      <c r="K931" t="str">
        <f t="shared" si="182"/>
        <v>Above 50,000</v>
      </c>
      <c r="L931" s="4" t="str" cm="1">
        <f t="array" ref="L931">_xlfn.IFS(J931&gt;=50,"Excellent",AND(J931&gt;=40,J931&lt;=49),"good",AND(J931&gt;=30,J931&lt;=39),"Average",J931&lt;30,"Poor")</f>
        <v>Poor</v>
      </c>
      <c r="M931" s="4" t="str">
        <f t="shared" si="183"/>
        <v>False</v>
      </c>
      <c r="N931" s="4" t="str">
        <f t="shared" si="184"/>
        <v>True</v>
      </c>
      <c r="O931" s="4" t="str">
        <f t="shared" si="185"/>
        <v>Not From Marketing Department</v>
      </c>
      <c r="P931" s="4">
        <f>SUMIF(E931:$E$1001,"Sales",$F:$F)</f>
        <v>893396</v>
      </c>
      <c r="Q931" s="4">
        <f t="shared" si="186"/>
        <v>7532860</v>
      </c>
      <c r="R931" s="4">
        <f t="shared" si="187"/>
        <v>180</v>
      </c>
      <c r="S931" s="4">
        <f t="shared" si="188"/>
        <v>97</v>
      </c>
      <c r="T931" s="4">
        <f t="shared" si="189"/>
        <v>55350.020304568527</v>
      </c>
      <c r="U931" s="4">
        <f t="shared" si="190"/>
        <v>25843.824817518249</v>
      </c>
      <c r="V931" s="4">
        <f t="shared" si="191"/>
        <v>79673</v>
      </c>
      <c r="W931" s="4">
        <f t="shared" si="192"/>
        <v>20</v>
      </c>
      <c r="X931" s="4">
        <f t="shared" si="193"/>
        <v>78578</v>
      </c>
      <c r="Y931" t="e" cm="1" vm="2">
        <f t="array" aca="1" ref="Y931" ca="1">HLOOKUP(E931+E931:E1930,F931,0)</f>
        <v>#VALUE!</v>
      </c>
      <c r="Z931" s="4">
        <f t="shared" si="194"/>
        <v>78578</v>
      </c>
    </row>
    <row r="932" spans="1:26" x14ac:dyDescent="0.3">
      <c r="A932" s="4">
        <v>1</v>
      </c>
      <c r="B932" t="s">
        <v>945</v>
      </c>
      <c r="C932">
        <v>49</v>
      </c>
      <c r="D932" t="s">
        <v>15</v>
      </c>
      <c r="E932" t="s">
        <v>27</v>
      </c>
      <c r="F932">
        <v>50050</v>
      </c>
      <c r="G932" s="2">
        <v>44213</v>
      </c>
      <c r="H932">
        <v>23828</v>
      </c>
      <c r="I932" t="s">
        <v>13</v>
      </c>
      <c r="J932">
        <v>39</v>
      </c>
      <c r="K932" t="str">
        <f t="shared" si="182"/>
        <v>Above 50,000</v>
      </c>
      <c r="L932" s="4" t="str" cm="1">
        <f t="array" ref="L932">_xlfn.IFS(J932&gt;=50,"Excellent",AND(J932&gt;=40,J932&lt;=49),"good",AND(J932&gt;=30,J932&lt;=39),"Average",J932&lt;30,"Poor")</f>
        <v>Average</v>
      </c>
      <c r="M932" s="4" t="str">
        <f t="shared" si="183"/>
        <v>True</v>
      </c>
      <c r="N932" s="4" t="str">
        <f t="shared" si="184"/>
        <v>True</v>
      </c>
      <c r="O932" s="4" t="str">
        <f t="shared" si="185"/>
        <v>Not From Marketing Department</v>
      </c>
      <c r="P932" s="4">
        <f>SUMIF(E932:$E$1001,"Sales",$F:$F)</f>
        <v>891168</v>
      </c>
      <c r="Q932" s="4">
        <f t="shared" si="186"/>
        <v>7532860</v>
      </c>
      <c r="R932" s="4">
        <f t="shared" si="187"/>
        <v>180</v>
      </c>
      <c r="S932" s="4">
        <f t="shared" si="188"/>
        <v>97</v>
      </c>
      <c r="T932" s="4">
        <f t="shared" si="189"/>
        <v>55350.020304568527</v>
      </c>
      <c r="U932" s="4">
        <f t="shared" si="190"/>
        <v>25843.824817518249</v>
      </c>
      <c r="V932" s="4">
        <f t="shared" si="191"/>
        <v>79673</v>
      </c>
      <c r="W932" s="4">
        <f t="shared" si="192"/>
        <v>20</v>
      </c>
      <c r="X932" s="4">
        <f t="shared" si="193"/>
        <v>50050</v>
      </c>
      <c r="Y932" t="e" cm="1" vm="2">
        <f t="array" aca="1" ref="Y932" ca="1">HLOOKUP(E932+E932:E1931,F932,0)</f>
        <v>#VALUE!</v>
      </c>
      <c r="Z932" s="4">
        <f t="shared" si="194"/>
        <v>50050</v>
      </c>
    </row>
    <row r="933" spans="1:26" x14ac:dyDescent="0.3">
      <c r="A933" s="4">
        <v>1</v>
      </c>
      <c r="B933" t="s">
        <v>946</v>
      </c>
      <c r="C933">
        <v>60</v>
      </c>
      <c r="D933" t="s">
        <v>15</v>
      </c>
      <c r="E933" t="s">
        <v>12</v>
      </c>
      <c r="F933">
        <v>63430</v>
      </c>
      <c r="G933" s="2">
        <v>44214</v>
      </c>
      <c r="H933">
        <v>37797</v>
      </c>
      <c r="I933" t="s">
        <v>18</v>
      </c>
      <c r="J933">
        <v>59</v>
      </c>
      <c r="K933" t="str">
        <f t="shared" si="182"/>
        <v>Above 50,000</v>
      </c>
      <c r="L933" s="4" t="str" cm="1">
        <f t="array" ref="L933">_xlfn.IFS(J933&gt;=50,"Excellent",AND(J933&gt;=40,J933&lt;=49),"good",AND(J933&gt;=30,J933&lt;=39),"Average",J933&lt;30,"Poor")</f>
        <v>Excellent</v>
      </c>
      <c r="M933" s="4" t="str">
        <f t="shared" si="183"/>
        <v>False</v>
      </c>
      <c r="N933" s="4" t="str">
        <f t="shared" si="184"/>
        <v>True</v>
      </c>
      <c r="O933" s="4" t="str">
        <f t="shared" si="185"/>
        <v xml:space="preserve"> from Marketing Department</v>
      </c>
      <c r="P933" s="4">
        <f>SUMIF(E933:$E$1001,"Sales",$F:$F)</f>
        <v>966652</v>
      </c>
      <c r="Q933" s="4">
        <f t="shared" si="186"/>
        <v>7532860</v>
      </c>
      <c r="R933" s="4">
        <f t="shared" si="187"/>
        <v>180</v>
      </c>
      <c r="S933" s="4">
        <f t="shared" si="188"/>
        <v>97</v>
      </c>
      <c r="T933" s="4">
        <f t="shared" si="189"/>
        <v>55350.020304568527</v>
      </c>
      <c r="U933" s="4">
        <f t="shared" si="190"/>
        <v>25843.824817518249</v>
      </c>
      <c r="V933" s="4">
        <f t="shared" si="191"/>
        <v>79673</v>
      </c>
      <c r="W933" s="4">
        <f t="shared" si="192"/>
        <v>20</v>
      </c>
      <c r="X933" s="4">
        <f t="shared" si="193"/>
        <v>63430</v>
      </c>
      <c r="Y933" t="e" cm="1" vm="2">
        <f t="array" aca="1" ref="Y933" ca="1">HLOOKUP(E933+E933:E1932,F933,0)</f>
        <v>#VALUE!</v>
      </c>
      <c r="Z933" s="4">
        <f t="shared" si="194"/>
        <v>63430</v>
      </c>
    </row>
    <row r="934" spans="1:26" x14ac:dyDescent="0.3">
      <c r="A934" s="4">
        <v>1</v>
      </c>
      <c r="B934" t="s">
        <v>947</v>
      </c>
      <c r="C934">
        <v>49</v>
      </c>
      <c r="D934" t="s">
        <v>15</v>
      </c>
      <c r="E934" t="s">
        <v>7</v>
      </c>
      <c r="F934">
        <v>32835</v>
      </c>
      <c r="G934" s="2">
        <v>44215</v>
      </c>
      <c r="H934">
        <v>14946</v>
      </c>
      <c r="I934" t="s">
        <v>20</v>
      </c>
      <c r="J934">
        <v>35</v>
      </c>
      <c r="K934" t="str">
        <f t="shared" si="182"/>
        <v>Below 50,000</v>
      </c>
      <c r="L934" s="4" t="str" cm="1">
        <f t="array" ref="L934">_xlfn.IFS(J934&gt;=50,"Excellent",AND(J934&gt;=40,J934&lt;=49),"good",AND(J934&gt;=30,J934&lt;=39),"Average",J934&lt;30,"Poor")</f>
        <v>Average</v>
      </c>
      <c r="M934" s="4" t="str">
        <f t="shared" si="183"/>
        <v>False</v>
      </c>
      <c r="N934" s="4" t="str">
        <f t="shared" si="184"/>
        <v>False</v>
      </c>
      <c r="O934" s="4" t="str">
        <f t="shared" si="185"/>
        <v>Not From Marketing Department</v>
      </c>
      <c r="P934" s="4">
        <f>SUMIF(E934:$E$1001,"Sales",$F:$F)</f>
        <v>812618</v>
      </c>
      <c r="Q934" s="4">
        <f t="shared" si="186"/>
        <v>7532860</v>
      </c>
      <c r="R934" s="4">
        <f t="shared" si="187"/>
        <v>180</v>
      </c>
      <c r="S934" s="4">
        <f t="shared" si="188"/>
        <v>97</v>
      </c>
      <c r="T934" s="4">
        <f t="shared" si="189"/>
        <v>55350.020304568527</v>
      </c>
      <c r="U934" s="4">
        <f t="shared" si="190"/>
        <v>25843.824817518249</v>
      </c>
      <c r="V934" s="4">
        <f t="shared" si="191"/>
        <v>79673</v>
      </c>
      <c r="W934" s="4">
        <f t="shared" si="192"/>
        <v>20</v>
      </c>
      <c r="X934" s="4">
        <f t="shared" si="193"/>
        <v>32835</v>
      </c>
      <c r="Y934" t="e" cm="1" vm="2">
        <f t="array" aca="1" ref="Y934" ca="1">HLOOKUP(E934+E934:E1933,F934,0)</f>
        <v>#VALUE!</v>
      </c>
      <c r="Z934" s="4">
        <f t="shared" si="194"/>
        <v>32835</v>
      </c>
    </row>
    <row r="935" spans="1:26" x14ac:dyDescent="0.3">
      <c r="A935" s="4">
        <v>1</v>
      </c>
      <c r="B935" t="s">
        <v>948</v>
      </c>
      <c r="C935">
        <v>57</v>
      </c>
      <c r="D935" t="s">
        <v>11</v>
      </c>
      <c r="E935" t="s">
        <v>27</v>
      </c>
      <c r="F935">
        <v>50143</v>
      </c>
      <c r="G935" s="2">
        <v>44216</v>
      </c>
      <c r="H935">
        <v>30736</v>
      </c>
      <c r="I935" t="s">
        <v>28</v>
      </c>
      <c r="J935">
        <v>41</v>
      </c>
      <c r="K935" t="str">
        <f t="shared" si="182"/>
        <v>Above 50,000</v>
      </c>
      <c r="L935" s="4" t="str" cm="1">
        <f t="array" ref="L935">_xlfn.IFS(J935&gt;=50,"Excellent",AND(J935&gt;=40,J935&lt;=49),"good",AND(J935&gt;=30,J935&lt;=39),"Average",J935&lt;30,"Poor")</f>
        <v>good</v>
      </c>
      <c r="M935" s="4" t="str">
        <f t="shared" si="183"/>
        <v>False</v>
      </c>
      <c r="N935" s="4" t="str">
        <f t="shared" si="184"/>
        <v>True</v>
      </c>
      <c r="O935" s="4" t="str">
        <f t="shared" si="185"/>
        <v>Not From Marketing Department</v>
      </c>
      <c r="P935" s="4">
        <f>SUMIF(E935:$E$1001,"Sales",$F:$F)</f>
        <v>870963</v>
      </c>
      <c r="Q935" s="4">
        <f t="shared" si="186"/>
        <v>7532860</v>
      </c>
      <c r="R935" s="4">
        <f t="shared" si="187"/>
        <v>180</v>
      </c>
      <c r="S935" s="4">
        <f t="shared" si="188"/>
        <v>97</v>
      </c>
      <c r="T935" s="4">
        <f t="shared" si="189"/>
        <v>55350.020304568527</v>
      </c>
      <c r="U935" s="4">
        <f t="shared" si="190"/>
        <v>25843.824817518249</v>
      </c>
      <c r="V935" s="4">
        <f t="shared" si="191"/>
        <v>79673</v>
      </c>
      <c r="W935" s="4">
        <f t="shared" si="192"/>
        <v>20</v>
      </c>
      <c r="X935" s="4">
        <f t="shared" si="193"/>
        <v>50143</v>
      </c>
      <c r="Y935" t="e" cm="1" vm="2">
        <f t="array" aca="1" ref="Y935" ca="1">HLOOKUP(E935+E935:E1934,F935,0)</f>
        <v>#VALUE!</v>
      </c>
      <c r="Z935" s="4">
        <f t="shared" si="194"/>
        <v>50143</v>
      </c>
    </row>
    <row r="936" spans="1:26" x14ac:dyDescent="0.3">
      <c r="A936" s="4">
        <v>1</v>
      </c>
      <c r="B936" t="s">
        <v>949</v>
      </c>
      <c r="C936">
        <v>20</v>
      </c>
      <c r="D936" t="s">
        <v>15</v>
      </c>
      <c r="E936" t="s">
        <v>12</v>
      </c>
      <c r="F936">
        <v>59088</v>
      </c>
      <c r="G936" s="2">
        <v>44217</v>
      </c>
      <c r="H936">
        <v>38910</v>
      </c>
      <c r="I936" t="s">
        <v>28</v>
      </c>
      <c r="J936">
        <v>40</v>
      </c>
      <c r="K936" t="str">
        <f t="shared" si="182"/>
        <v>Above 50,000</v>
      </c>
      <c r="L936" s="4" t="str" cm="1">
        <f t="array" ref="L936">_xlfn.IFS(J936&gt;=50,"Excellent",AND(J936&gt;=40,J936&lt;=49),"good",AND(J936&gt;=30,J936&lt;=39),"Average",J936&lt;30,"Poor")</f>
        <v>good</v>
      </c>
      <c r="M936" s="4" t="str">
        <f t="shared" si="183"/>
        <v>False</v>
      </c>
      <c r="N936" s="4" t="str">
        <f t="shared" si="184"/>
        <v>False</v>
      </c>
      <c r="O936" s="4" t="str">
        <f t="shared" si="185"/>
        <v xml:space="preserve"> from Marketing Department</v>
      </c>
      <c r="P936" s="4">
        <f>SUMIF(E936:$E$1001,"Sales",$F:$F)</f>
        <v>895639</v>
      </c>
      <c r="Q936" s="4">
        <f t="shared" si="186"/>
        <v>7532860</v>
      </c>
      <c r="R936" s="4">
        <f t="shared" si="187"/>
        <v>180</v>
      </c>
      <c r="S936" s="4">
        <f t="shared" si="188"/>
        <v>97</v>
      </c>
      <c r="T936" s="4">
        <f t="shared" si="189"/>
        <v>55350.020304568527</v>
      </c>
      <c r="U936" s="4">
        <f t="shared" si="190"/>
        <v>25843.824817518249</v>
      </c>
      <c r="V936" s="4">
        <f t="shared" si="191"/>
        <v>79673</v>
      </c>
      <c r="W936" s="4">
        <f t="shared" si="192"/>
        <v>20</v>
      </c>
      <c r="X936" s="4">
        <f t="shared" si="193"/>
        <v>59088</v>
      </c>
      <c r="Y936" t="e" cm="1" vm="2">
        <f t="array" aca="1" ref="Y936" ca="1">HLOOKUP(E936+E936:E1935,F936,0)</f>
        <v>#VALUE!</v>
      </c>
      <c r="Z936" s="4">
        <f t="shared" si="194"/>
        <v>59088</v>
      </c>
    </row>
    <row r="937" spans="1:26" x14ac:dyDescent="0.3">
      <c r="A937" s="4">
        <v>1</v>
      </c>
      <c r="B937" t="s">
        <v>950</v>
      </c>
      <c r="C937">
        <v>58</v>
      </c>
      <c r="D937" t="s">
        <v>15</v>
      </c>
      <c r="E937" t="s">
        <v>27</v>
      </c>
      <c r="F937">
        <v>54820</v>
      </c>
      <c r="G937" s="2">
        <v>44218</v>
      </c>
      <c r="H937">
        <v>29704</v>
      </c>
      <c r="I937" t="s">
        <v>18</v>
      </c>
      <c r="J937">
        <v>43</v>
      </c>
      <c r="K937" t="str">
        <f t="shared" si="182"/>
        <v>Above 50,000</v>
      </c>
      <c r="L937" s="4" t="str" cm="1">
        <f t="array" ref="L937">_xlfn.IFS(J937&gt;=50,"Excellent",AND(J937&gt;=40,J937&lt;=49),"good",AND(J937&gt;=30,J937&lt;=39),"Average",J937&lt;30,"Poor")</f>
        <v>good</v>
      </c>
      <c r="M937" s="4" t="str">
        <f t="shared" si="183"/>
        <v>False</v>
      </c>
      <c r="N937" s="4" t="str">
        <f t="shared" si="184"/>
        <v>True</v>
      </c>
      <c r="O937" s="4" t="str">
        <f t="shared" si="185"/>
        <v>Not From Marketing Department</v>
      </c>
      <c r="P937" s="4">
        <f>SUMIF(E937:$E$1001,"Sales",$F:$F)</f>
        <v>819661</v>
      </c>
      <c r="Q937" s="4">
        <f t="shared" si="186"/>
        <v>7532860</v>
      </c>
      <c r="R937" s="4">
        <f t="shared" si="187"/>
        <v>180</v>
      </c>
      <c r="S937" s="4">
        <f t="shared" si="188"/>
        <v>97</v>
      </c>
      <c r="T937" s="4">
        <f t="shared" si="189"/>
        <v>55350.020304568527</v>
      </c>
      <c r="U937" s="4">
        <f t="shared" si="190"/>
        <v>25843.824817518249</v>
      </c>
      <c r="V937" s="4">
        <f t="shared" si="191"/>
        <v>79673</v>
      </c>
      <c r="W937" s="4">
        <f t="shared" si="192"/>
        <v>20</v>
      </c>
      <c r="X937" s="4">
        <f t="shared" si="193"/>
        <v>54820</v>
      </c>
      <c r="Y937" t="e" cm="1" vm="2">
        <f t="array" aca="1" ref="Y937" ca="1">HLOOKUP(E937+E937:E1936,F937,0)</f>
        <v>#VALUE!</v>
      </c>
      <c r="Z937" s="4">
        <f t="shared" si="194"/>
        <v>54820</v>
      </c>
    </row>
    <row r="938" spans="1:26" x14ac:dyDescent="0.3">
      <c r="A938" s="4">
        <v>1</v>
      </c>
      <c r="B938" t="s">
        <v>951</v>
      </c>
      <c r="C938">
        <v>52</v>
      </c>
      <c r="D938" t="s">
        <v>11</v>
      </c>
      <c r="E938" t="s">
        <v>16</v>
      </c>
      <c r="F938">
        <v>50616</v>
      </c>
      <c r="G938" s="2">
        <v>44219</v>
      </c>
      <c r="H938">
        <v>38372</v>
      </c>
      <c r="I938" t="s">
        <v>28</v>
      </c>
      <c r="J938">
        <v>40</v>
      </c>
      <c r="K938" t="str">
        <f t="shared" si="182"/>
        <v>Above 50,000</v>
      </c>
      <c r="L938" s="4" t="str" cm="1">
        <f t="array" ref="L938">_xlfn.IFS(J938&gt;=50,"Excellent",AND(J938&gt;=40,J938&lt;=49),"good",AND(J938&gt;=30,J938&lt;=39),"Average",J938&lt;30,"Poor")</f>
        <v>good</v>
      </c>
      <c r="M938" s="4" t="str">
        <f t="shared" si="183"/>
        <v>False</v>
      </c>
      <c r="N938" s="4" t="str">
        <f t="shared" si="184"/>
        <v>False</v>
      </c>
      <c r="O938" s="4" t="str">
        <f t="shared" si="185"/>
        <v>Not From Marketing Department</v>
      </c>
      <c r="P938" s="4">
        <f>SUMIF(E938:$E$1001,"Sales",$F:$F)</f>
        <v>830762</v>
      </c>
      <c r="Q938" s="4">
        <f t="shared" si="186"/>
        <v>7532860</v>
      </c>
      <c r="R938" s="4">
        <f t="shared" si="187"/>
        <v>180</v>
      </c>
      <c r="S938" s="4">
        <f t="shared" si="188"/>
        <v>97</v>
      </c>
      <c r="T938" s="4">
        <f t="shared" si="189"/>
        <v>55350.020304568527</v>
      </c>
      <c r="U938" s="4">
        <f t="shared" si="190"/>
        <v>25843.824817518249</v>
      </c>
      <c r="V938" s="4">
        <f t="shared" si="191"/>
        <v>79673</v>
      </c>
      <c r="W938" s="4">
        <f t="shared" si="192"/>
        <v>20</v>
      </c>
      <c r="X938" s="4">
        <f t="shared" si="193"/>
        <v>50616</v>
      </c>
      <c r="Y938" t="e" cm="1" vm="2">
        <f t="array" aca="1" ref="Y938" ca="1">HLOOKUP(E938+E938:E1937,F938,0)</f>
        <v>#VALUE!</v>
      </c>
      <c r="Z938" s="4">
        <f t="shared" si="194"/>
        <v>50616</v>
      </c>
    </row>
    <row r="939" spans="1:26" x14ac:dyDescent="0.3">
      <c r="A939" s="4">
        <v>1</v>
      </c>
      <c r="B939" t="s">
        <v>952</v>
      </c>
      <c r="C939">
        <v>50</v>
      </c>
      <c r="D939" t="s">
        <v>11</v>
      </c>
      <c r="E939" t="s">
        <v>12</v>
      </c>
      <c r="F939">
        <v>66170</v>
      </c>
      <c r="G939" s="2">
        <v>44220</v>
      </c>
      <c r="H939">
        <v>15123</v>
      </c>
      <c r="I939" t="s">
        <v>13</v>
      </c>
      <c r="J939">
        <v>31</v>
      </c>
      <c r="K939" t="str">
        <f t="shared" si="182"/>
        <v>Above 50,000</v>
      </c>
      <c r="L939" s="4" t="str" cm="1">
        <f t="array" ref="L939">_xlfn.IFS(J939&gt;=50,"Excellent",AND(J939&gt;=40,J939&lt;=49),"good",AND(J939&gt;=30,J939&lt;=39),"Average",J939&lt;30,"Poor")</f>
        <v>Average</v>
      </c>
      <c r="M939" s="4" t="str">
        <f t="shared" si="183"/>
        <v>True</v>
      </c>
      <c r="N939" s="4" t="str">
        <f t="shared" si="184"/>
        <v>True</v>
      </c>
      <c r="O939" s="4" t="str">
        <f t="shared" si="185"/>
        <v xml:space="preserve"> from Marketing Department</v>
      </c>
      <c r="P939" s="4">
        <f>SUMIF(E939:$E$1001,"Sales",$F:$F)</f>
        <v>792270</v>
      </c>
      <c r="Q939" s="4">
        <f t="shared" si="186"/>
        <v>7532860</v>
      </c>
      <c r="R939" s="4">
        <f t="shared" si="187"/>
        <v>180</v>
      </c>
      <c r="S939" s="4">
        <f t="shared" si="188"/>
        <v>97</v>
      </c>
      <c r="T939" s="4">
        <f t="shared" si="189"/>
        <v>55350.020304568527</v>
      </c>
      <c r="U939" s="4">
        <f t="shared" si="190"/>
        <v>25843.824817518249</v>
      </c>
      <c r="V939" s="4">
        <f t="shared" si="191"/>
        <v>79673</v>
      </c>
      <c r="W939" s="4">
        <f t="shared" si="192"/>
        <v>20</v>
      </c>
      <c r="X939" s="4">
        <f t="shared" si="193"/>
        <v>66170</v>
      </c>
      <c r="Y939" t="e" cm="1" vm="2">
        <f t="array" aca="1" ref="Y939" ca="1">HLOOKUP(E939+E939:E1938,F939,0)</f>
        <v>#VALUE!</v>
      </c>
      <c r="Z939" s="4">
        <f t="shared" si="194"/>
        <v>66170</v>
      </c>
    </row>
    <row r="940" spans="1:26" x14ac:dyDescent="0.3">
      <c r="A940" s="4">
        <v>1</v>
      </c>
      <c r="B940" t="s">
        <v>953</v>
      </c>
      <c r="C940">
        <v>28</v>
      </c>
      <c r="D940" t="s">
        <v>11</v>
      </c>
      <c r="E940" t="s">
        <v>12</v>
      </c>
      <c r="F940">
        <v>55723</v>
      </c>
      <c r="G940" s="2">
        <v>44221</v>
      </c>
      <c r="H940">
        <v>24162</v>
      </c>
      <c r="I940" t="s">
        <v>18</v>
      </c>
      <c r="J940">
        <v>53</v>
      </c>
      <c r="K940" t="str">
        <f t="shared" si="182"/>
        <v>Above 50,000</v>
      </c>
      <c r="L940" s="4" t="str" cm="1">
        <f t="array" ref="L940">_xlfn.IFS(J940&gt;=50,"Excellent",AND(J940&gt;=40,J940&lt;=49),"good",AND(J940&gt;=30,J940&lt;=39),"Average",J940&lt;30,"Poor")</f>
        <v>Excellent</v>
      </c>
      <c r="M940" s="4" t="str">
        <f t="shared" si="183"/>
        <v>False</v>
      </c>
      <c r="N940" s="4" t="str">
        <f t="shared" si="184"/>
        <v>False</v>
      </c>
      <c r="O940" s="4" t="str">
        <f t="shared" si="185"/>
        <v xml:space="preserve"> from Marketing Department</v>
      </c>
      <c r="P940" s="4">
        <f>SUMIF(E940:$E$1001,"Sales",$F:$F)</f>
        <v>922152</v>
      </c>
      <c r="Q940" s="4">
        <f t="shared" si="186"/>
        <v>7532860</v>
      </c>
      <c r="R940" s="4">
        <f t="shared" si="187"/>
        <v>180</v>
      </c>
      <c r="S940" s="4">
        <f t="shared" si="188"/>
        <v>97</v>
      </c>
      <c r="T940" s="4">
        <f t="shared" si="189"/>
        <v>55350.020304568527</v>
      </c>
      <c r="U940" s="4">
        <f t="shared" si="190"/>
        <v>25843.824817518249</v>
      </c>
      <c r="V940" s="4">
        <f t="shared" si="191"/>
        <v>79673</v>
      </c>
      <c r="W940" s="4">
        <f t="shared" si="192"/>
        <v>20</v>
      </c>
      <c r="X940" s="4">
        <f t="shared" si="193"/>
        <v>55723</v>
      </c>
      <c r="Y940" t="e" cm="1" vm="2">
        <f t="array" aca="1" ref="Y940" ca="1">HLOOKUP(E940+E940:E1939,F940,0)</f>
        <v>#VALUE!</v>
      </c>
      <c r="Z940" s="4">
        <f t="shared" si="194"/>
        <v>55723</v>
      </c>
    </row>
    <row r="941" spans="1:26" x14ac:dyDescent="0.3">
      <c r="A941" s="4">
        <v>1</v>
      </c>
      <c r="B941" t="s">
        <v>954</v>
      </c>
      <c r="C941">
        <v>22</v>
      </c>
      <c r="D941" t="s">
        <v>15</v>
      </c>
      <c r="E941" t="s">
        <v>12</v>
      </c>
      <c r="F941">
        <v>65910</v>
      </c>
      <c r="G941" s="2">
        <v>44222</v>
      </c>
      <c r="H941">
        <v>19189</v>
      </c>
      <c r="I941" t="s">
        <v>18</v>
      </c>
      <c r="J941">
        <v>24</v>
      </c>
      <c r="K941" t="str">
        <f t="shared" si="182"/>
        <v>Above 50,000</v>
      </c>
      <c r="L941" s="4" t="str" cm="1">
        <f t="array" ref="L941">_xlfn.IFS(J941&gt;=50,"Excellent",AND(J941&gt;=40,J941&lt;=49),"good",AND(J941&gt;=30,J941&lt;=39),"Average",J941&lt;30,"Poor")</f>
        <v>Poor</v>
      </c>
      <c r="M941" s="4" t="str">
        <f t="shared" si="183"/>
        <v>False</v>
      </c>
      <c r="N941" s="4" t="str">
        <f t="shared" si="184"/>
        <v>True</v>
      </c>
      <c r="O941" s="4" t="str">
        <f t="shared" si="185"/>
        <v xml:space="preserve"> from Marketing Department</v>
      </c>
      <c r="P941" s="4">
        <f>SUMIF(E941:$E$1001,"Sales",$F:$F)</f>
        <v>755243</v>
      </c>
      <c r="Q941" s="4">
        <f t="shared" si="186"/>
        <v>7532860</v>
      </c>
      <c r="R941" s="4">
        <f t="shared" si="187"/>
        <v>180</v>
      </c>
      <c r="S941" s="4">
        <f t="shared" si="188"/>
        <v>97</v>
      </c>
      <c r="T941" s="4">
        <f t="shared" si="189"/>
        <v>55350.020304568527</v>
      </c>
      <c r="U941" s="4">
        <f t="shared" si="190"/>
        <v>25843.824817518249</v>
      </c>
      <c r="V941" s="4">
        <f t="shared" si="191"/>
        <v>79673</v>
      </c>
      <c r="W941" s="4">
        <f t="shared" si="192"/>
        <v>20</v>
      </c>
      <c r="X941" s="4">
        <f t="shared" si="193"/>
        <v>65910</v>
      </c>
      <c r="Y941" t="e" cm="1" vm="2">
        <f t="array" aca="1" ref="Y941" ca="1">HLOOKUP(E941+E941:E1940,F941,0)</f>
        <v>#VALUE!</v>
      </c>
      <c r="Z941" s="4">
        <f t="shared" si="194"/>
        <v>65910</v>
      </c>
    </row>
    <row r="942" spans="1:26" x14ac:dyDescent="0.3">
      <c r="A942" s="4">
        <v>1</v>
      </c>
      <c r="B942" t="s">
        <v>955</v>
      </c>
      <c r="C942">
        <v>56</v>
      </c>
      <c r="D942" t="s">
        <v>11</v>
      </c>
      <c r="E942" t="s">
        <v>12</v>
      </c>
      <c r="F942">
        <v>35574</v>
      </c>
      <c r="G942" s="2">
        <v>44223</v>
      </c>
      <c r="H942">
        <v>14940</v>
      </c>
      <c r="I942" t="s">
        <v>18</v>
      </c>
      <c r="J942">
        <v>37</v>
      </c>
      <c r="K942" t="str">
        <f t="shared" si="182"/>
        <v>Below 50,000</v>
      </c>
      <c r="L942" s="4" t="str" cm="1">
        <f t="array" ref="L942">_xlfn.IFS(J942&gt;=50,"Excellent",AND(J942&gt;=40,J942&lt;=49),"good",AND(J942&gt;=30,J942&lt;=39),"Average",J942&lt;30,"Poor")</f>
        <v>Average</v>
      </c>
      <c r="M942" s="4" t="str">
        <f t="shared" si="183"/>
        <v>False</v>
      </c>
      <c r="N942" s="4" t="str">
        <f t="shared" si="184"/>
        <v>False</v>
      </c>
      <c r="O942" s="4" t="str">
        <f t="shared" si="185"/>
        <v xml:space="preserve"> from Marketing Department</v>
      </c>
      <c r="P942" s="4">
        <f>SUMIF(E942:$E$1001,"Sales",$F:$F)</f>
        <v>911210</v>
      </c>
      <c r="Q942" s="4">
        <f t="shared" si="186"/>
        <v>7532860</v>
      </c>
      <c r="R942" s="4">
        <f t="shared" si="187"/>
        <v>180</v>
      </c>
      <c r="S942" s="4">
        <f t="shared" si="188"/>
        <v>97</v>
      </c>
      <c r="T942" s="4">
        <f t="shared" si="189"/>
        <v>55350.020304568527</v>
      </c>
      <c r="U942" s="4">
        <f t="shared" si="190"/>
        <v>25843.824817518249</v>
      </c>
      <c r="V942" s="4">
        <f t="shared" si="191"/>
        <v>79673</v>
      </c>
      <c r="W942" s="4">
        <f t="shared" si="192"/>
        <v>20</v>
      </c>
      <c r="X942" s="4">
        <f t="shared" si="193"/>
        <v>35574</v>
      </c>
      <c r="Y942" t="e" cm="1" vm="2">
        <f t="array" aca="1" ref="Y942" ca="1">HLOOKUP(E942+E942:E1941,F942,0)</f>
        <v>#VALUE!</v>
      </c>
      <c r="Z942" s="4">
        <f t="shared" si="194"/>
        <v>35574</v>
      </c>
    </row>
    <row r="943" spans="1:26" x14ac:dyDescent="0.3">
      <c r="A943" s="4">
        <v>1</v>
      </c>
      <c r="B943" t="s">
        <v>956</v>
      </c>
      <c r="C943">
        <v>55</v>
      </c>
      <c r="D943" t="s">
        <v>15</v>
      </c>
      <c r="E943" t="s">
        <v>7</v>
      </c>
      <c r="F943">
        <v>52444</v>
      </c>
      <c r="G943" s="2">
        <v>44224</v>
      </c>
      <c r="H943">
        <v>31664</v>
      </c>
      <c r="I943" t="s">
        <v>20</v>
      </c>
      <c r="J943">
        <v>39</v>
      </c>
      <c r="K943" t="str">
        <f t="shared" si="182"/>
        <v>Above 50,000</v>
      </c>
      <c r="L943" s="4" t="str" cm="1">
        <f t="array" ref="L943">_xlfn.IFS(J943&gt;=50,"Excellent",AND(J943&gt;=40,J943&lt;=49),"good",AND(J943&gt;=30,J943&lt;=39),"Average",J943&lt;30,"Poor")</f>
        <v>Average</v>
      </c>
      <c r="M943" s="4" t="str">
        <f t="shared" si="183"/>
        <v>False</v>
      </c>
      <c r="N943" s="4" t="str">
        <f t="shared" si="184"/>
        <v>False</v>
      </c>
      <c r="O943" s="4" t="str">
        <f t="shared" si="185"/>
        <v>Not From Marketing Department</v>
      </c>
      <c r="P943" s="4">
        <f>SUMIF(E943:$E$1001,"Sales",$F:$F)</f>
        <v>769636</v>
      </c>
      <c r="Q943" s="4">
        <f t="shared" si="186"/>
        <v>7532860</v>
      </c>
      <c r="R943" s="4">
        <f t="shared" si="187"/>
        <v>180</v>
      </c>
      <c r="S943" s="4">
        <f t="shared" si="188"/>
        <v>97</v>
      </c>
      <c r="T943" s="4">
        <f t="shared" si="189"/>
        <v>55350.020304568527</v>
      </c>
      <c r="U943" s="4">
        <f t="shared" si="190"/>
        <v>25843.824817518249</v>
      </c>
      <c r="V943" s="4">
        <f t="shared" si="191"/>
        <v>79673</v>
      </c>
      <c r="W943" s="4">
        <f t="shared" si="192"/>
        <v>20</v>
      </c>
      <c r="X943" s="4">
        <f t="shared" si="193"/>
        <v>52444</v>
      </c>
      <c r="Y943" t="e" cm="1" vm="2">
        <f t="array" aca="1" ref="Y943" ca="1">HLOOKUP(E943+E943:E1942,F943,0)</f>
        <v>#VALUE!</v>
      </c>
      <c r="Z943" s="4">
        <f t="shared" si="194"/>
        <v>52444</v>
      </c>
    </row>
    <row r="944" spans="1:26" x14ac:dyDescent="0.3">
      <c r="A944" s="4">
        <v>1</v>
      </c>
      <c r="B944" t="s">
        <v>957</v>
      </c>
      <c r="C944">
        <v>44</v>
      </c>
      <c r="D944" t="s">
        <v>11</v>
      </c>
      <c r="E944" t="s">
        <v>22</v>
      </c>
      <c r="F944">
        <v>72638</v>
      </c>
      <c r="G944" s="2">
        <v>44225</v>
      </c>
      <c r="H944">
        <v>10264</v>
      </c>
      <c r="I944" t="s">
        <v>18</v>
      </c>
      <c r="J944">
        <v>24</v>
      </c>
      <c r="K944" t="str">
        <f t="shared" si="182"/>
        <v>Above 50,000</v>
      </c>
      <c r="L944" s="4" t="str" cm="1">
        <f t="array" ref="L944">_xlfn.IFS(J944&gt;=50,"Excellent",AND(J944&gt;=40,J944&lt;=49),"good",AND(J944&gt;=30,J944&lt;=39),"Average",J944&lt;30,"Poor")</f>
        <v>Poor</v>
      </c>
      <c r="M944" s="4" t="str">
        <f t="shared" si="183"/>
        <v>False</v>
      </c>
      <c r="N944" s="4" t="str">
        <f t="shared" si="184"/>
        <v>True</v>
      </c>
      <c r="O944" s="4" t="str">
        <f t="shared" si="185"/>
        <v>Not From Marketing Department</v>
      </c>
      <c r="P944" s="4">
        <f>SUMIF(E944:$E$1001,"Sales",$F:$F)</f>
        <v>717193</v>
      </c>
      <c r="Q944" s="4">
        <f t="shared" si="186"/>
        <v>7532860</v>
      </c>
      <c r="R944" s="4">
        <f t="shared" si="187"/>
        <v>180</v>
      </c>
      <c r="S944" s="4">
        <f t="shared" si="188"/>
        <v>97</v>
      </c>
      <c r="T944" s="4">
        <f t="shared" si="189"/>
        <v>55350.020304568527</v>
      </c>
      <c r="U944" s="4">
        <f t="shared" si="190"/>
        <v>25843.824817518249</v>
      </c>
      <c r="V944" s="4">
        <f t="shared" si="191"/>
        <v>79673</v>
      </c>
      <c r="W944" s="4">
        <f t="shared" si="192"/>
        <v>20</v>
      </c>
      <c r="X944" s="4">
        <f t="shared" si="193"/>
        <v>72638</v>
      </c>
      <c r="Y944" t="e" cm="1" vm="2">
        <f t="array" aca="1" ref="Y944" ca="1">HLOOKUP(E944+E944:E1943,F944,0)</f>
        <v>#VALUE!</v>
      </c>
      <c r="Z944" s="4">
        <f t="shared" si="194"/>
        <v>72638</v>
      </c>
    </row>
    <row r="945" spans="1:26" x14ac:dyDescent="0.3">
      <c r="A945" s="4">
        <v>1</v>
      </c>
      <c r="B945" t="s">
        <v>958</v>
      </c>
      <c r="C945">
        <v>55</v>
      </c>
      <c r="D945" t="s">
        <v>11</v>
      </c>
      <c r="E945" t="s">
        <v>16</v>
      </c>
      <c r="F945">
        <v>73829</v>
      </c>
      <c r="G945" s="2">
        <v>44226</v>
      </c>
      <c r="H945">
        <v>18369</v>
      </c>
      <c r="I945" t="s">
        <v>28</v>
      </c>
      <c r="J945">
        <v>23</v>
      </c>
      <c r="K945" t="str">
        <f t="shared" si="182"/>
        <v>Above 50,000</v>
      </c>
      <c r="L945" s="4" t="str" cm="1">
        <f t="array" ref="L945">_xlfn.IFS(J945&gt;=50,"Excellent",AND(J945&gt;=40,J945&lt;=49),"good",AND(J945&gt;=30,J945&lt;=39),"Average",J945&lt;30,"Poor")</f>
        <v>Poor</v>
      </c>
      <c r="M945" s="4" t="str">
        <f t="shared" si="183"/>
        <v>False</v>
      </c>
      <c r="N945" s="4" t="str">
        <f t="shared" si="184"/>
        <v>True</v>
      </c>
      <c r="O945" s="4" t="str">
        <f t="shared" si="185"/>
        <v>Not From Marketing Department</v>
      </c>
      <c r="P945" s="4">
        <f>SUMIF(E945:$E$1001,"Sales",$F:$F)</f>
        <v>783781</v>
      </c>
      <c r="Q945" s="4">
        <f t="shared" si="186"/>
        <v>7532860</v>
      </c>
      <c r="R945" s="4">
        <f t="shared" si="187"/>
        <v>180</v>
      </c>
      <c r="S945" s="4">
        <f t="shared" si="188"/>
        <v>97</v>
      </c>
      <c r="T945" s="4">
        <f t="shared" si="189"/>
        <v>55350.020304568527</v>
      </c>
      <c r="U945" s="4">
        <f t="shared" si="190"/>
        <v>25843.824817518249</v>
      </c>
      <c r="V945" s="4">
        <f t="shared" si="191"/>
        <v>79673</v>
      </c>
      <c r="W945" s="4">
        <f t="shared" si="192"/>
        <v>20</v>
      </c>
      <c r="X945" s="4">
        <f t="shared" si="193"/>
        <v>73829</v>
      </c>
      <c r="Y945" t="e" cm="1" vm="2">
        <f t="array" aca="1" ref="Y945" ca="1">HLOOKUP(E945+E945:E1944,F945,0)</f>
        <v>#VALUE!</v>
      </c>
      <c r="Z945" s="4">
        <f t="shared" si="194"/>
        <v>73829</v>
      </c>
    </row>
    <row r="946" spans="1:26" x14ac:dyDescent="0.3">
      <c r="A946" s="4">
        <v>1</v>
      </c>
      <c r="B946" t="s">
        <v>959</v>
      </c>
      <c r="C946">
        <v>36</v>
      </c>
      <c r="D946" t="s">
        <v>15</v>
      </c>
      <c r="E946" t="s">
        <v>16</v>
      </c>
      <c r="F946">
        <v>61164</v>
      </c>
      <c r="G946" s="2">
        <v>44227</v>
      </c>
      <c r="H946">
        <v>39646</v>
      </c>
      <c r="I946" t="s">
        <v>28</v>
      </c>
      <c r="J946">
        <v>27</v>
      </c>
      <c r="K946" t="str">
        <f t="shared" si="182"/>
        <v>Above 50,000</v>
      </c>
      <c r="L946" s="4" t="str" cm="1">
        <f t="array" ref="L946">_xlfn.IFS(J946&gt;=50,"Excellent",AND(J946&gt;=40,J946&lt;=49),"good",AND(J946&gt;=30,J946&lt;=39),"Average",J946&lt;30,"Poor")</f>
        <v>Poor</v>
      </c>
      <c r="M946" s="4" t="str">
        <f t="shared" si="183"/>
        <v>False</v>
      </c>
      <c r="N946" s="4" t="str">
        <f t="shared" si="184"/>
        <v>True</v>
      </c>
      <c r="O946" s="4" t="str">
        <f t="shared" si="185"/>
        <v>Not From Marketing Department</v>
      </c>
      <c r="P946" s="4">
        <f>SUMIF(E946:$E$1001,"Sales",$F:$F)</f>
        <v>783175</v>
      </c>
      <c r="Q946" s="4">
        <f t="shared" si="186"/>
        <v>7532860</v>
      </c>
      <c r="R946" s="4">
        <f t="shared" si="187"/>
        <v>180</v>
      </c>
      <c r="S946" s="4">
        <f t="shared" si="188"/>
        <v>97</v>
      </c>
      <c r="T946" s="4">
        <f t="shared" si="189"/>
        <v>55350.020304568527</v>
      </c>
      <c r="U946" s="4">
        <f t="shared" si="190"/>
        <v>25843.824817518249</v>
      </c>
      <c r="V946" s="4">
        <f t="shared" si="191"/>
        <v>79673</v>
      </c>
      <c r="W946" s="4">
        <f t="shared" si="192"/>
        <v>20</v>
      </c>
      <c r="X946" s="4">
        <f t="shared" si="193"/>
        <v>61164</v>
      </c>
      <c r="Y946" t="e" cm="1" vm="2">
        <f t="array" aca="1" ref="Y946" ca="1">HLOOKUP(E946+E946:E1945,F946,0)</f>
        <v>#VALUE!</v>
      </c>
      <c r="Z946" s="4">
        <f t="shared" si="194"/>
        <v>61164</v>
      </c>
    </row>
    <row r="947" spans="1:26" x14ac:dyDescent="0.3">
      <c r="A947" s="4">
        <v>1</v>
      </c>
      <c r="B947" t="s">
        <v>960</v>
      </c>
      <c r="C947">
        <v>29</v>
      </c>
      <c r="D947" t="s">
        <v>15</v>
      </c>
      <c r="E947" t="s">
        <v>7</v>
      </c>
      <c r="F947">
        <v>79722</v>
      </c>
      <c r="G947" s="2">
        <v>44228</v>
      </c>
      <c r="H947">
        <v>12104</v>
      </c>
      <c r="I947" t="s">
        <v>13</v>
      </c>
      <c r="J947">
        <v>39</v>
      </c>
      <c r="K947" t="str">
        <f t="shared" si="182"/>
        <v>Above 50,000</v>
      </c>
      <c r="L947" s="4" t="str" cm="1">
        <f t="array" ref="L947">_xlfn.IFS(J947&gt;=50,"Excellent",AND(J947&gt;=40,J947&lt;=49),"good",AND(J947&gt;=30,J947&lt;=39),"Average",J947&lt;30,"Poor")</f>
        <v>Average</v>
      </c>
      <c r="M947" s="4" t="str">
        <f t="shared" si="183"/>
        <v>False</v>
      </c>
      <c r="N947" s="4" t="str">
        <f t="shared" si="184"/>
        <v>True</v>
      </c>
      <c r="O947" s="4" t="str">
        <f t="shared" si="185"/>
        <v>Not From Marketing Department</v>
      </c>
      <c r="P947" s="4">
        <f>SUMIF(E947:$E$1001,"Sales",$F:$F)</f>
        <v>731609</v>
      </c>
      <c r="Q947" s="4">
        <f t="shared" si="186"/>
        <v>7532860</v>
      </c>
      <c r="R947" s="4">
        <f t="shared" si="187"/>
        <v>180</v>
      </c>
      <c r="S947" s="4">
        <f t="shared" si="188"/>
        <v>97</v>
      </c>
      <c r="T947" s="4">
        <f t="shared" si="189"/>
        <v>55350.020304568527</v>
      </c>
      <c r="U947" s="4">
        <f t="shared" si="190"/>
        <v>25843.824817518249</v>
      </c>
      <c r="V947" s="4">
        <f t="shared" si="191"/>
        <v>79673</v>
      </c>
      <c r="W947" s="4">
        <f t="shared" si="192"/>
        <v>20</v>
      </c>
      <c r="X947" s="4">
        <f t="shared" si="193"/>
        <v>79722</v>
      </c>
      <c r="Y947" t="e" cm="1" vm="2">
        <f t="array" aca="1" ref="Y947" ca="1">HLOOKUP(E947+E947:E1946,F947,0)</f>
        <v>#VALUE!</v>
      </c>
      <c r="Z947" s="4">
        <f t="shared" si="194"/>
        <v>79722</v>
      </c>
    </row>
    <row r="948" spans="1:26" x14ac:dyDescent="0.3">
      <c r="A948" s="4">
        <v>1</v>
      </c>
      <c r="B948" t="s">
        <v>961</v>
      </c>
      <c r="C948">
        <v>38</v>
      </c>
      <c r="D948" t="s">
        <v>11</v>
      </c>
      <c r="E948" t="s">
        <v>27</v>
      </c>
      <c r="F948">
        <v>59076</v>
      </c>
      <c r="G948" s="2">
        <v>44229</v>
      </c>
      <c r="H948">
        <v>31879</v>
      </c>
      <c r="I948" t="s">
        <v>20</v>
      </c>
      <c r="J948">
        <v>51</v>
      </c>
      <c r="K948" t="str">
        <f t="shared" si="182"/>
        <v>Above 50,000</v>
      </c>
      <c r="L948" s="4" t="str" cm="1">
        <f t="array" ref="L948">_xlfn.IFS(J948&gt;=50,"Excellent",AND(J948&gt;=40,J948&lt;=49),"good",AND(J948&gt;=30,J948&lt;=39),"Average",J948&lt;30,"Poor")</f>
        <v>Excellent</v>
      </c>
      <c r="M948" s="4" t="str">
        <f t="shared" si="183"/>
        <v>False</v>
      </c>
      <c r="N948" s="4" t="str">
        <f t="shared" si="184"/>
        <v>True</v>
      </c>
      <c r="O948" s="4" t="str">
        <f t="shared" si="185"/>
        <v>Not From Marketing Department</v>
      </c>
      <c r="P948" s="4">
        <f>SUMIF(E948:$E$1001,"Sales",$F:$F)</f>
        <v>637619</v>
      </c>
      <c r="Q948" s="4">
        <f t="shared" si="186"/>
        <v>7532860</v>
      </c>
      <c r="R948" s="4">
        <f t="shared" si="187"/>
        <v>180</v>
      </c>
      <c r="S948" s="4">
        <f t="shared" si="188"/>
        <v>97</v>
      </c>
      <c r="T948" s="4">
        <f t="shared" si="189"/>
        <v>55350.020304568527</v>
      </c>
      <c r="U948" s="4">
        <f t="shared" si="190"/>
        <v>25843.824817518249</v>
      </c>
      <c r="V948" s="4">
        <f t="shared" si="191"/>
        <v>79673</v>
      </c>
      <c r="W948" s="4">
        <f t="shared" si="192"/>
        <v>20</v>
      </c>
      <c r="X948" s="4">
        <f t="shared" si="193"/>
        <v>59076</v>
      </c>
      <c r="Y948" t="e" cm="1" vm="2">
        <f t="array" aca="1" ref="Y948" ca="1">HLOOKUP(E948+E948:E1947,F948,0)</f>
        <v>#VALUE!</v>
      </c>
      <c r="Z948" s="4">
        <f t="shared" si="194"/>
        <v>59076</v>
      </c>
    </row>
    <row r="949" spans="1:26" x14ac:dyDescent="0.3">
      <c r="A949" s="4">
        <v>1</v>
      </c>
      <c r="B949" t="s">
        <v>962</v>
      </c>
      <c r="C949">
        <v>45</v>
      </c>
      <c r="D949" t="s">
        <v>11</v>
      </c>
      <c r="E949" t="s">
        <v>22</v>
      </c>
      <c r="F949">
        <v>69315</v>
      </c>
      <c r="G949" s="2">
        <v>44230</v>
      </c>
      <c r="H949">
        <v>34240</v>
      </c>
      <c r="I949" t="s">
        <v>28</v>
      </c>
      <c r="J949">
        <v>20</v>
      </c>
      <c r="K949" t="str">
        <f t="shared" si="182"/>
        <v>Above 50,000</v>
      </c>
      <c r="L949" s="4" t="str" cm="1">
        <f t="array" ref="L949">_xlfn.IFS(J949&gt;=50,"Excellent",AND(J949&gt;=40,J949&lt;=49),"good",AND(J949&gt;=30,J949&lt;=39),"Average",J949&lt;30,"Poor")</f>
        <v>Poor</v>
      </c>
      <c r="M949" s="4" t="str">
        <f t="shared" si="183"/>
        <v>False</v>
      </c>
      <c r="N949" s="4" t="str">
        <f t="shared" si="184"/>
        <v>True</v>
      </c>
      <c r="O949" s="4" t="str">
        <f t="shared" si="185"/>
        <v>Not From Marketing Department</v>
      </c>
      <c r="P949" s="4">
        <f>SUMIF(E949:$E$1001,"Sales",$F:$F)</f>
        <v>713446</v>
      </c>
      <c r="Q949" s="4">
        <f t="shared" si="186"/>
        <v>7532860</v>
      </c>
      <c r="R949" s="4">
        <f t="shared" si="187"/>
        <v>180</v>
      </c>
      <c r="S949" s="4">
        <f t="shared" si="188"/>
        <v>97</v>
      </c>
      <c r="T949" s="4">
        <f t="shared" si="189"/>
        <v>55350.020304568527</v>
      </c>
      <c r="U949" s="4">
        <f t="shared" si="190"/>
        <v>25843.824817518249</v>
      </c>
      <c r="V949" s="4">
        <f t="shared" si="191"/>
        <v>79673</v>
      </c>
      <c r="W949" s="4">
        <f t="shared" si="192"/>
        <v>20</v>
      </c>
      <c r="X949" s="4">
        <f t="shared" si="193"/>
        <v>69315</v>
      </c>
      <c r="Y949" t="e" cm="1" vm="2">
        <f t="array" aca="1" ref="Y949" ca="1">HLOOKUP(E949+E949:E1948,F949,0)</f>
        <v>#VALUE!</v>
      </c>
      <c r="Z949" s="4">
        <f t="shared" si="194"/>
        <v>69315</v>
      </c>
    </row>
    <row r="950" spans="1:26" x14ac:dyDescent="0.3">
      <c r="A950" s="4">
        <v>1</v>
      </c>
      <c r="B950" t="s">
        <v>963</v>
      </c>
      <c r="C950">
        <v>36</v>
      </c>
      <c r="D950" t="s">
        <v>15</v>
      </c>
      <c r="E950" t="s">
        <v>16</v>
      </c>
      <c r="F950">
        <v>45009</v>
      </c>
      <c r="G950" s="2">
        <v>44231</v>
      </c>
      <c r="H950">
        <v>33042</v>
      </c>
      <c r="I950" t="s">
        <v>18</v>
      </c>
      <c r="J950">
        <v>39</v>
      </c>
      <c r="K950" t="str">
        <f t="shared" si="182"/>
        <v>Below 50,000</v>
      </c>
      <c r="L950" s="4" t="str" cm="1">
        <f t="array" ref="L950">_xlfn.IFS(J950&gt;=50,"Excellent",AND(J950&gt;=40,J950&lt;=49),"good",AND(J950&gt;=30,J950&lt;=39),"Average",J950&lt;30,"Poor")</f>
        <v>Average</v>
      </c>
      <c r="M950" s="4" t="str">
        <f t="shared" si="183"/>
        <v>False</v>
      </c>
      <c r="N950" s="4" t="str">
        <f t="shared" si="184"/>
        <v>False</v>
      </c>
      <c r="O950" s="4" t="str">
        <f t="shared" si="185"/>
        <v>Not From Marketing Department</v>
      </c>
      <c r="P950" s="4">
        <f>SUMIF(E950:$E$1001,"Sales",$F:$F)</f>
        <v>760272</v>
      </c>
      <c r="Q950" s="4">
        <f t="shared" si="186"/>
        <v>7532860</v>
      </c>
      <c r="R950" s="4">
        <f t="shared" si="187"/>
        <v>180</v>
      </c>
      <c r="S950" s="4">
        <f t="shared" si="188"/>
        <v>97</v>
      </c>
      <c r="T950" s="4">
        <f t="shared" si="189"/>
        <v>55350.020304568527</v>
      </c>
      <c r="U950" s="4">
        <f t="shared" si="190"/>
        <v>25843.824817518249</v>
      </c>
      <c r="V950" s="4">
        <f t="shared" si="191"/>
        <v>79673</v>
      </c>
      <c r="W950" s="4">
        <f t="shared" si="192"/>
        <v>20</v>
      </c>
      <c r="X950" s="4">
        <f t="shared" si="193"/>
        <v>45009</v>
      </c>
      <c r="Y950" t="e" cm="1" vm="2">
        <f t="array" aca="1" ref="Y950" ca="1">HLOOKUP(E950+E950:E1949,F950,0)</f>
        <v>#VALUE!</v>
      </c>
      <c r="Z950" s="4">
        <f t="shared" si="194"/>
        <v>45009</v>
      </c>
    </row>
    <row r="951" spans="1:26" x14ac:dyDescent="0.3">
      <c r="A951" s="4">
        <v>1</v>
      </c>
      <c r="B951" t="s">
        <v>964</v>
      </c>
      <c r="C951">
        <v>52</v>
      </c>
      <c r="D951" t="s">
        <v>11</v>
      </c>
      <c r="E951" t="s">
        <v>16</v>
      </c>
      <c r="F951">
        <v>66142</v>
      </c>
      <c r="G951" s="2">
        <v>44232</v>
      </c>
      <c r="H951">
        <v>17459</v>
      </c>
      <c r="I951" t="s">
        <v>13</v>
      </c>
      <c r="J951">
        <v>31</v>
      </c>
      <c r="K951" t="str">
        <f t="shared" si="182"/>
        <v>Above 50,000</v>
      </c>
      <c r="L951" s="4" t="str" cm="1">
        <f t="array" ref="L951">_xlfn.IFS(J951&gt;=50,"Excellent",AND(J951&gt;=40,J951&lt;=49),"good",AND(J951&gt;=30,J951&lt;=39),"Average",J951&lt;30,"Poor")</f>
        <v>Average</v>
      </c>
      <c r="M951" s="4" t="str">
        <f t="shared" si="183"/>
        <v>True</v>
      </c>
      <c r="N951" s="4" t="str">
        <f t="shared" si="184"/>
        <v>True</v>
      </c>
      <c r="O951" s="4" t="str">
        <f t="shared" si="185"/>
        <v>Not From Marketing Department</v>
      </c>
      <c r="P951" s="4">
        <f>SUMIF(E951:$E$1001,"Sales",$F:$F)</f>
        <v>701781</v>
      </c>
      <c r="Q951" s="4">
        <f t="shared" si="186"/>
        <v>7532860</v>
      </c>
      <c r="R951" s="4">
        <f t="shared" si="187"/>
        <v>180</v>
      </c>
      <c r="S951" s="4">
        <f t="shared" si="188"/>
        <v>97</v>
      </c>
      <c r="T951" s="4">
        <f t="shared" si="189"/>
        <v>55350.020304568527</v>
      </c>
      <c r="U951" s="4">
        <f t="shared" si="190"/>
        <v>25843.824817518249</v>
      </c>
      <c r="V951" s="4">
        <f t="shared" si="191"/>
        <v>79673</v>
      </c>
      <c r="W951" s="4">
        <f t="shared" si="192"/>
        <v>20</v>
      </c>
      <c r="X951" s="4">
        <f t="shared" si="193"/>
        <v>66142</v>
      </c>
      <c r="Y951" t="e" cm="1" vm="2">
        <f t="array" aca="1" ref="Y951" ca="1">HLOOKUP(E951+E951:E1950,F951,0)</f>
        <v>#VALUE!</v>
      </c>
      <c r="Z951" s="4">
        <f t="shared" si="194"/>
        <v>66142</v>
      </c>
    </row>
    <row r="952" spans="1:26" x14ac:dyDescent="0.3">
      <c r="A952" s="4">
        <v>1</v>
      </c>
      <c r="B952" t="s">
        <v>965</v>
      </c>
      <c r="C952">
        <v>36</v>
      </c>
      <c r="D952" t="s">
        <v>11</v>
      </c>
      <c r="E952" t="s">
        <v>16</v>
      </c>
      <c r="F952">
        <v>50068</v>
      </c>
      <c r="G952" s="2">
        <v>44233</v>
      </c>
      <c r="H952">
        <v>18145</v>
      </c>
      <c r="I952" t="s">
        <v>20</v>
      </c>
      <c r="J952">
        <v>22</v>
      </c>
      <c r="K952" t="str">
        <f t="shared" si="182"/>
        <v>Above 50,000</v>
      </c>
      <c r="L952" s="4" t="str" cm="1">
        <f t="array" ref="L952">_xlfn.IFS(J952&gt;=50,"Excellent",AND(J952&gt;=40,J952&lt;=49),"good",AND(J952&gt;=30,J952&lt;=39),"Average",J952&lt;30,"Poor")</f>
        <v>Poor</v>
      </c>
      <c r="M952" s="4" t="str">
        <f t="shared" si="183"/>
        <v>False</v>
      </c>
      <c r="N952" s="4" t="str">
        <f t="shared" si="184"/>
        <v>False</v>
      </c>
      <c r="O952" s="4" t="str">
        <f t="shared" si="185"/>
        <v>Not From Marketing Department</v>
      </c>
      <c r="P952" s="4">
        <f>SUMIF(E952:$E$1001,"Sales",$F:$F)</f>
        <v>717101</v>
      </c>
      <c r="Q952" s="4">
        <f t="shared" si="186"/>
        <v>7532860</v>
      </c>
      <c r="R952" s="4">
        <f t="shared" si="187"/>
        <v>180</v>
      </c>
      <c r="S952" s="4">
        <f t="shared" si="188"/>
        <v>97</v>
      </c>
      <c r="T952" s="4">
        <f t="shared" si="189"/>
        <v>55350.020304568527</v>
      </c>
      <c r="U952" s="4">
        <f t="shared" si="190"/>
        <v>25843.824817518249</v>
      </c>
      <c r="V952" s="4">
        <f t="shared" si="191"/>
        <v>79673</v>
      </c>
      <c r="W952" s="4">
        <f t="shared" si="192"/>
        <v>20</v>
      </c>
      <c r="X952" s="4">
        <f t="shared" si="193"/>
        <v>50068</v>
      </c>
      <c r="Y952" t="e" cm="1" vm="2">
        <f t="array" aca="1" ref="Y952" ca="1">HLOOKUP(E952+E952:E1951,F952,0)</f>
        <v>#VALUE!</v>
      </c>
      <c r="Z952" s="4">
        <f t="shared" si="194"/>
        <v>50068</v>
      </c>
    </row>
    <row r="953" spans="1:26" x14ac:dyDescent="0.3">
      <c r="A953" s="4">
        <v>1</v>
      </c>
      <c r="B953" t="s">
        <v>966</v>
      </c>
      <c r="C953">
        <v>21</v>
      </c>
      <c r="D953" t="s">
        <v>15</v>
      </c>
      <c r="E953" t="s">
        <v>12</v>
      </c>
      <c r="F953">
        <v>72843</v>
      </c>
      <c r="G953" s="2">
        <v>44234</v>
      </c>
      <c r="H953">
        <v>19525</v>
      </c>
      <c r="I953" t="s">
        <v>18</v>
      </c>
      <c r="J953">
        <v>35</v>
      </c>
      <c r="K953" t="str">
        <f t="shared" si="182"/>
        <v>Above 50,000</v>
      </c>
      <c r="L953" s="4" t="str" cm="1">
        <f t="array" ref="L953">_xlfn.IFS(J953&gt;=50,"Excellent",AND(J953&gt;=40,J953&lt;=49),"good",AND(J953&gt;=30,J953&lt;=39),"Average",J953&lt;30,"Poor")</f>
        <v>Average</v>
      </c>
      <c r="M953" s="4" t="str">
        <f t="shared" si="183"/>
        <v>False</v>
      </c>
      <c r="N953" s="4" t="str">
        <f t="shared" si="184"/>
        <v>True</v>
      </c>
      <c r="O953" s="4" t="str">
        <f t="shared" si="185"/>
        <v xml:space="preserve"> from Marketing Department</v>
      </c>
      <c r="P953" s="4">
        <f>SUMIF(E953:$E$1001,"Sales",$F:$F)</f>
        <v>674238</v>
      </c>
      <c r="Q953" s="4">
        <f t="shared" si="186"/>
        <v>7532860</v>
      </c>
      <c r="R953" s="4">
        <f t="shared" si="187"/>
        <v>180</v>
      </c>
      <c r="S953" s="4">
        <f t="shared" si="188"/>
        <v>97</v>
      </c>
      <c r="T953" s="4">
        <f t="shared" si="189"/>
        <v>55350.020304568527</v>
      </c>
      <c r="U953" s="4">
        <f t="shared" si="190"/>
        <v>25843.824817518249</v>
      </c>
      <c r="V953" s="4">
        <f t="shared" si="191"/>
        <v>79673</v>
      </c>
      <c r="W953" s="4">
        <f t="shared" si="192"/>
        <v>20</v>
      </c>
      <c r="X953" s="4">
        <f t="shared" si="193"/>
        <v>72843</v>
      </c>
      <c r="Y953" t="e" cm="1" vm="2">
        <f t="array" aca="1" ref="Y953" ca="1">HLOOKUP(E953+E953:E1952,F953,0)</f>
        <v>#VALUE!</v>
      </c>
      <c r="Z953" s="4">
        <f t="shared" si="194"/>
        <v>72843</v>
      </c>
    </row>
    <row r="954" spans="1:26" x14ac:dyDescent="0.3">
      <c r="A954" s="4">
        <v>1</v>
      </c>
      <c r="B954" t="s">
        <v>967</v>
      </c>
      <c r="C954">
        <v>51</v>
      </c>
      <c r="D954" t="s">
        <v>15</v>
      </c>
      <c r="E954" t="s">
        <v>16</v>
      </c>
      <c r="F954">
        <v>52944</v>
      </c>
      <c r="G954" s="2">
        <v>44235</v>
      </c>
      <c r="H954">
        <v>16975</v>
      </c>
      <c r="I954" t="s">
        <v>28</v>
      </c>
      <c r="J954">
        <v>28</v>
      </c>
      <c r="K954" t="str">
        <f t="shared" si="182"/>
        <v>Above 50,000</v>
      </c>
      <c r="L954" s="4" t="str" cm="1">
        <f t="array" ref="L954">_xlfn.IFS(J954&gt;=50,"Excellent",AND(J954&gt;=40,J954&lt;=49),"good",AND(J954&gt;=30,J954&lt;=39),"Average",J954&lt;30,"Poor")</f>
        <v>Poor</v>
      </c>
      <c r="M954" s="4" t="str">
        <f t="shared" si="183"/>
        <v>False</v>
      </c>
      <c r="N954" s="4" t="str">
        <f t="shared" si="184"/>
        <v>False</v>
      </c>
      <c r="O954" s="4" t="str">
        <f t="shared" si="185"/>
        <v>Not From Marketing Department</v>
      </c>
      <c r="P954" s="4">
        <f>SUMIF(E954:$E$1001,"Sales",$F:$F)</f>
        <v>703792</v>
      </c>
      <c r="Q954" s="4">
        <f t="shared" si="186"/>
        <v>7532860</v>
      </c>
      <c r="R954" s="4">
        <f t="shared" si="187"/>
        <v>180</v>
      </c>
      <c r="S954" s="4">
        <f t="shared" si="188"/>
        <v>97</v>
      </c>
      <c r="T954" s="4">
        <f t="shared" si="189"/>
        <v>55350.020304568527</v>
      </c>
      <c r="U954" s="4">
        <f t="shared" si="190"/>
        <v>25843.824817518249</v>
      </c>
      <c r="V954" s="4">
        <f t="shared" si="191"/>
        <v>79673</v>
      </c>
      <c r="W954" s="4">
        <f t="shared" si="192"/>
        <v>20</v>
      </c>
      <c r="X954" s="4">
        <f t="shared" si="193"/>
        <v>52944</v>
      </c>
      <c r="Y954" t="e" cm="1" vm="2">
        <f t="array" aca="1" ref="Y954" ca="1">HLOOKUP(E954+E954:E1953,F954,0)</f>
        <v>#VALUE!</v>
      </c>
      <c r="Z954" s="4">
        <f t="shared" si="194"/>
        <v>52944</v>
      </c>
    </row>
    <row r="955" spans="1:26" x14ac:dyDescent="0.3">
      <c r="A955" s="4">
        <v>1</v>
      </c>
      <c r="B955" t="s">
        <v>968</v>
      </c>
      <c r="C955">
        <v>37</v>
      </c>
      <c r="D955" t="s">
        <v>15</v>
      </c>
      <c r="E955" t="s">
        <v>22</v>
      </c>
      <c r="F955">
        <v>58092</v>
      </c>
      <c r="G955" s="2">
        <v>44236</v>
      </c>
      <c r="H955">
        <v>37301</v>
      </c>
      <c r="I955" t="s">
        <v>13</v>
      </c>
      <c r="J955">
        <v>59</v>
      </c>
      <c r="K955" t="str">
        <f t="shared" si="182"/>
        <v>Above 50,000</v>
      </c>
      <c r="L955" s="4" t="str" cm="1">
        <f t="array" ref="L955">_xlfn.IFS(J955&gt;=50,"Excellent",AND(J955&gt;=40,J955&lt;=49),"good",AND(J955&gt;=30,J955&lt;=39),"Average",J955&lt;30,"Poor")</f>
        <v>Excellent</v>
      </c>
      <c r="M955" s="4" t="str">
        <f t="shared" si="183"/>
        <v>True</v>
      </c>
      <c r="N955" s="4" t="str">
        <f t="shared" si="184"/>
        <v>False</v>
      </c>
      <c r="O955" s="4" t="str">
        <f t="shared" si="185"/>
        <v>Not From Marketing Department</v>
      </c>
      <c r="P955" s="4">
        <f>SUMIF(E955:$E$1001,"Sales",$F:$F)</f>
        <v>723480</v>
      </c>
      <c r="Q955" s="4">
        <f t="shared" si="186"/>
        <v>7532860</v>
      </c>
      <c r="R955" s="4">
        <f t="shared" si="187"/>
        <v>180</v>
      </c>
      <c r="S955" s="4">
        <f t="shared" si="188"/>
        <v>97</v>
      </c>
      <c r="T955" s="4">
        <f t="shared" si="189"/>
        <v>55350.020304568527</v>
      </c>
      <c r="U955" s="4">
        <f t="shared" si="190"/>
        <v>25843.824817518249</v>
      </c>
      <c r="V955" s="4">
        <f t="shared" si="191"/>
        <v>79673</v>
      </c>
      <c r="W955" s="4">
        <f t="shared" si="192"/>
        <v>20</v>
      </c>
      <c r="X955" s="4">
        <f t="shared" si="193"/>
        <v>58092</v>
      </c>
      <c r="Y955" t="e" cm="1" vm="2">
        <f t="array" aca="1" ref="Y955" ca="1">HLOOKUP(E955+E955:E1954,F955,0)</f>
        <v>#VALUE!</v>
      </c>
      <c r="Z955" s="4">
        <f t="shared" si="194"/>
        <v>58092</v>
      </c>
    </row>
    <row r="956" spans="1:26" x14ac:dyDescent="0.3">
      <c r="A956" s="4">
        <v>1</v>
      </c>
      <c r="B956" t="s">
        <v>969</v>
      </c>
      <c r="C956">
        <v>23</v>
      </c>
      <c r="D956" t="s">
        <v>15</v>
      </c>
      <c r="E956" t="s">
        <v>7</v>
      </c>
      <c r="F956">
        <v>68649</v>
      </c>
      <c r="G956" s="2">
        <v>44237</v>
      </c>
      <c r="H956">
        <v>34088</v>
      </c>
      <c r="I956" t="s">
        <v>28</v>
      </c>
      <c r="J956">
        <v>37</v>
      </c>
      <c r="K956" t="str">
        <f t="shared" si="182"/>
        <v>Above 50,000</v>
      </c>
      <c r="L956" s="4" t="str" cm="1">
        <f t="array" ref="L956">_xlfn.IFS(J956&gt;=50,"Excellent",AND(J956&gt;=40,J956&lt;=49),"good",AND(J956&gt;=30,J956&lt;=39),"Average",J956&lt;30,"Poor")</f>
        <v>Average</v>
      </c>
      <c r="M956" s="4" t="str">
        <f t="shared" si="183"/>
        <v>False</v>
      </c>
      <c r="N956" s="4" t="str">
        <f t="shared" si="184"/>
        <v>True</v>
      </c>
      <c r="O956" s="4" t="str">
        <f t="shared" si="185"/>
        <v>Not From Marketing Department</v>
      </c>
      <c r="P956" s="4">
        <f>SUMIF(E956:$E$1001,"Sales",$F:$F)</f>
        <v>724232</v>
      </c>
      <c r="Q956" s="4">
        <f t="shared" si="186"/>
        <v>7532860</v>
      </c>
      <c r="R956" s="4">
        <f t="shared" si="187"/>
        <v>180</v>
      </c>
      <c r="S956" s="4">
        <f t="shared" si="188"/>
        <v>97</v>
      </c>
      <c r="T956" s="4">
        <f t="shared" si="189"/>
        <v>55350.020304568527</v>
      </c>
      <c r="U956" s="4">
        <f t="shared" si="190"/>
        <v>25843.824817518249</v>
      </c>
      <c r="V956" s="4">
        <f t="shared" si="191"/>
        <v>79673</v>
      </c>
      <c r="W956" s="4">
        <f t="shared" si="192"/>
        <v>20</v>
      </c>
      <c r="X956" s="4">
        <f t="shared" si="193"/>
        <v>68649</v>
      </c>
      <c r="Y956" t="e" cm="1" vm="2">
        <f t="array" aca="1" ref="Y956" ca="1">HLOOKUP(E956+E956:E1955,F956,0)</f>
        <v>#VALUE!</v>
      </c>
      <c r="Z956" s="4">
        <f t="shared" si="194"/>
        <v>68649</v>
      </c>
    </row>
    <row r="957" spans="1:26" x14ac:dyDescent="0.3">
      <c r="A957" s="4">
        <v>1</v>
      </c>
      <c r="B957" t="s">
        <v>970</v>
      </c>
      <c r="C957">
        <v>37</v>
      </c>
      <c r="D957" t="s">
        <v>11</v>
      </c>
      <c r="E957" t="s">
        <v>12</v>
      </c>
      <c r="F957">
        <v>70583</v>
      </c>
      <c r="G957" s="2">
        <v>44238</v>
      </c>
      <c r="H957">
        <v>15989</v>
      </c>
      <c r="I957" t="s">
        <v>18</v>
      </c>
      <c r="J957">
        <v>54</v>
      </c>
      <c r="K957" t="str">
        <f t="shared" si="182"/>
        <v>Above 50,000</v>
      </c>
      <c r="L957" s="4" t="str" cm="1">
        <f t="array" ref="L957">_xlfn.IFS(J957&gt;=50,"Excellent",AND(J957&gt;=40,J957&lt;=49),"good",AND(J957&gt;=30,J957&lt;=39),"Average",J957&lt;30,"Poor")</f>
        <v>Excellent</v>
      </c>
      <c r="M957" s="4" t="str">
        <f t="shared" si="183"/>
        <v>False</v>
      </c>
      <c r="N957" s="4" t="str">
        <f t="shared" si="184"/>
        <v>True</v>
      </c>
      <c r="O957" s="4" t="str">
        <f t="shared" si="185"/>
        <v xml:space="preserve"> from Marketing Department</v>
      </c>
      <c r="P957" s="4">
        <f>SUMIF(E957:$E$1001,"Sales",$F:$F)</f>
        <v>686515</v>
      </c>
      <c r="Q957" s="4">
        <f t="shared" si="186"/>
        <v>7532860</v>
      </c>
      <c r="R957" s="4">
        <f t="shared" si="187"/>
        <v>180</v>
      </c>
      <c r="S957" s="4">
        <f t="shared" si="188"/>
        <v>97</v>
      </c>
      <c r="T957" s="4">
        <f t="shared" si="189"/>
        <v>55350.020304568527</v>
      </c>
      <c r="U957" s="4">
        <f t="shared" si="190"/>
        <v>25843.824817518249</v>
      </c>
      <c r="V957" s="4">
        <f t="shared" si="191"/>
        <v>79673</v>
      </c>
      <c r="W957" s="4">
        <f t="shared" si="192"/>
        <v>20</v>
      </c>
      <c r="X957" s="4">
        <f t="shared" si="193"/>
        <v>70583</v>
      </c>
      <c r="Y957" t="e" cm="1" vm="2">
        <f t="array" aca="1" ref="Y957" ca="1">HLOOKUP(E957+E957:E1956,F957,0)</f>
        <v>#VALUE!</v>
      </c>
      <c r="Z957" s="4">
        <f t="shared" si="194"/>
        <v>70583</v>
      </c>
    </row>
    <row r="958" spans="1:26" x14ac:dyDescent="0.3">
      <c r="A958" s="4">
        <v>1</v>
      </c>
      <c r="B958" t="s">
        <v>971</v>
      </c>
      <c r="C958">
        <v>40</v>
      </c>
      <c r="D958" t="s">
        <v>15</v>
      </c>
      <c r="E958" t="s">
        <v>27</v>
      </c>
      <c r="F958">
        <v>48800</v>
      </c>
      <c r="G958" s="2">
        <v>44239</v>
      </c>
      <c r="H958">
        <v>29697</v>
      </c>
      <c r="I958" t="s">
        <v>28</v>
      </c>
      <c r="J958">
        <v>21</v>
      </c>
      <c r="K958" t="str">
        <f t="shared" si="182"/>
        <v>Below 50,000</v>
      </c>
      <c r="L958" s="4" t="str" cm="1">
        <f t="array" ref="L958">_xlfn.IFS(J958&gt;=50,"Excellent",AND(J958&gt;=40,J958&lt;=49),"good",AND(J958&gt;=30,J958&lt;=39),"Average",J958&lt;30,"Poor")</f>
        <v>Poor</v>
      </c>
      <c r="M958" s="4" t="str">
        <f t="shared" si="183"/>
        <v>False</v>
      </c>
      <c r="N958" s="4" t="str">
        <f t="shared" si="184"/>
        <v>True</v>
      </c>
      <c r="O958" s="4" t="str">
        <f t="shared" si="185"/>
        <v>Not From Marketing Department</v>
      </c>
      <c r="P958" s="4">
        <f>SUMIF(E958:$E$1001,"Sales",$F:$F)</f>
        <v>564642</v>
      </c>
      <c r="Q958" s="4">
        <f t="shared" si="186"/>
        <v>7532860</v>
      </c>
      <c r="R958" s="4">
        <f t="shared" si="187"/>
        <v>180</v>
      </c>
      <c r="S958" s="4">
        <f t="shared" si="188"/>
        <v>97</v>
      </c>
      <c r="T958" s="4">
        <f t="shared" si="189"/>
        <v>55350.020304568527</v>
      </c>
      <c r="U958" s="4">
        <f t="shared" si="190"/>
        <v>25843.824817518249</v>
      </c>
      <c r="V958" s="4">
        <f t="shared" si="191"/>
        <v>79673</v>
      </c>
      <c r="W958" s="4">
        <f t="shared" si="192"/>
        <v>20</v>
      </c>
      <c r="X958" s="4">
        <f t="shared" si="193"/>
        <v>48800</v>
      </c>
      <c r="Y958" t="e" cm="1" vm="2">
        <f t="array" aca="1" ref="Y958" ca="1">HLOOKUP(E958+E958:E1957,F958,0)</f>
        <v>#VALUE!</v>
      </c>
      <c r="Z958" s="4">
        <f t="shared" si="194"/>
        <v>48800</v>
      </c>
    </row>
    <row r="959" spans="1:26" x14ac:dyDescent="0.3">
      <c r="A959" s="4">
        <v>1</v>
      </c>
      <c r="B959" t="s">
        <v>972</v>
      </c>
      <c r="C959">
        <v>52</v>
      </c>
      <c r="D959" t="s">
        <v>15</v>
      </c>
      <c r="E959" t="s">
        <v>22</v>
      </c>
      <c r="F959">
        <v>64155</v>
      </c>
      <c r="G959" s="2">
        <v>44240</v>
      </c>
      <c r="H959">
        <v>37930</v>
      </c>
      <c r="I959" t="s">
        <v>20</v>
      </c>
      <c r="J959">
        <v>44</v>
      </c>
      <c r="K959" t="str">
        <f t="shared" si="182"/>
        <v>Above 50,000</v>
      </c>
      <c r="L959" s="4" t="str" cm="1">
        <f t="array" ref="L959">_xlfn.IFS(J959&gt;=50,"Excellent",AND(J959&gt;=40,J959&lt;=49),"good",AND(J959&gt;=30,J959&lt;=39),"Average",J959&lt;30,"Poor")</f>
        <v>good</v>
      </c>
      <c r="M959" s="4" t="str">
        <f t="shared" si="183"/>
        <v>False</v>
      </c>
      <c r="N959" s="4" t="str">
        <f t="shared" si="184"/>
        <v>True</v>
      </c>
      <c r="O959" s="4" t="str">
        <f t="shared" si="185"/>
        <v>Not From Marketing Department</v>
      </c>
      <c r="P959" s="4">
        <f>SUMIF(E959:$E$1001,"Sales",$F:$F)</f>
        <v>689923</v>
      </c>
      <c r="Q959" s="4">
        <f t="shared" si="186"/>
        <v>7532860</v>
      </c>
      <c r="R959" s="4">
        <f t="shared" si="187"/>
        <v>180</v>
      </c>
      <c r="S959" s="4">
        <f t="shared" si="188"/>
        <v>97</v>
      </c>
      <c r="T959" s="4">
        <f t="shared" si="189"/>
        <v>55350.020304568527</v>
      </c>
      <c r="U959" s="4">
        <f t="shared" si="190"/>
        <v>25843.824817518249</v>
      </c>
      <c r="V959" s="4">
        <f t="shared" si="191"/>
        <v>79673</v>
      </c>
      <c r="W959" s="4">
        <f t="shared" si="192"/>
        <v>20</v>
      </c>
      <c r="X959" s="4">
        <f t="shared" si="193"/>
        <v>64155</v>
      </c>
      <c r="Y959" t="e" cm="1" vm="2">
        <f t="array" aca="1" ref="Y959" ca="1">HLOOKUP(E959+E959:E1958,F959,0)</f>
        <v>#VALUE!</v>
      </c>
      <c r="Z959" s="4">
        <f t="shared" si="194"/>
        <v>64155</v>
      </c>
    </row>
    <row r="960" spans="1:26" x14ac:dyDescent="0.3">
      <c r="A960" s="4">
        <v>1</v>
      </c>
      <c r="B960" t="s">
        <v>973</v>
      </c>
      <c r="C960">
        <v>47</v>
      </c>
      <c r="D960" t="s">
        <v>15</v>
      </c>
      <c r="E960" t="s">
        <v>27</v>
      </c>
      <c r="F960">
        <v>41052</v>
      </c>
      <c r="G960" s="2">
        <v>44241</v>
      </c>
      <c r="H960">
        <v>35291</v>
      </c>
      <c r="I960" t="s">
        <v>20</v>
      </c>
      <c r="J960">
        <v>25</v>
      </c>
      <c r="K960" t="str">
        <f t="shared" si="182"/>
        <v>Below 50,000</v>
      </c>
      <c r="L960" s="4" t="str" cm="1">
        <f t="array" ref="L960">_xlfn.IFS(J960&gt;=50,"Excellent",AND(J960&gt;=40,J960&lt;=49),"good",AND(J960&gt;=30,J960&lt;=39),"Average",J960&lt;30,"Poor")</f>
        <v>Poor</v>
      </c>
      <c r="M960" s="4" t="str">
        <f t="shared" si="183"/>
        <v>False</v>
      </c>
      <c r="N960" s="4" t="str">
        <f t="shared" si="184"/>
        <v>True</v>
      </c>
      <c r="O960" s="4" t="str">
        <f t="shared" si="185"/>
        <v>Not From Marketing Department</v>
      </c>
      <c r="P960" s="4">
        <f>SUMIF(E960:$E$1001,"Sales",$F:$F)</f>
        <v>711923</v>
      </c>
      <c r="Q960" s="4">
        <f t="shared" si="186"/>
        <v>7532860</v>
      </c>
      <c r="R960" s="4">
        <f t="shared" si="187"/>
        <v>180</v>
      </c>
      <c r="S960" s="4">
        <f t="shared" si="188"/>
        <v>97</v>
      </c>
      <c r="T960" s="4">
        <f t="shared" si="189"/>
        <v>55350.020304568527</v>
      </c>
      <c r="U960" s="4">
        <f t="shared" si="190"/>
        <v>25843.824817518249</v>
      </c>
      <c r="V960" s="4">
        <f t="shared" si="191"/>
        <v>79673</v>
      </c>
      <c r="W960" s="4">
        <f t="shared" si="192"/>
        <v>20</v>
      </c>
      <c r="X960" s="4">
        <f t="shared" si="193"/>
        <v>41052</v>
      </c>
      <c r="Y960" t="e" cm="1" vm="2">
        <f t="array" aca="1" ref="Y960" ca="1">HLOOKUP(E960+E960:E1959,F960,0)</f>
        <v>#VALUE!</v>
      </c>
      <c r="Z960" s="4">
        <f t="shared" si="194"/>
        <v>41052</v>
      </c>
    </row>
    <row r="961" spans="1:26" x14ac:dyDescent="0.3">
      <c r="A961" s="4">
        <v>1</v>
      </c>
      <c r="B961" t="s">
        <v>974</v>
      </c>
      <c r="C961">
        <v>34</v>
      </c>
      <c r="D961" t="s">
        <v>15</v>
      </c>
      <c r="E961" t="s">
        <v>22</v>
      </c>
      <c r="F961">
        <v>38083</v>
      </c>
      <c r="G961" s="2">
        <v>44242</v>
      </c>
      <c r="H961">
        <v>21747</v>
      </c>
      <c r="I961" t="s">
        <v>20</v>
      </c>
      <c r="J961">
        <v>49</v>
      </c>
      <c r="K961" t="str">
        <f t="shared" si="182"/>
        <v>Below 50,000</v>
      </c>
      <c r="L961" s="4" t="str" cm="1">
        <f t="array" ref="L961">_xlfn.IFS(J961&gt;=50,"Excellent",AND(J961&gt;=40,J961&lt;=49),"good",AND(J961&gt;=30,J961&lt;=39),"Average",J961&lt;30,"Poor")</f>
        <v>good</v>
      </c>
      <c r="M961" s="4" t="str">
        <f t="shared" si="183"/>
        <v>False</v>
      </c>
      <c r="N961" s="4" t="str">
        <f t="shared" si="184"/>
        <v>False</v>
      </c>
      <c r="O961" s="4" t="str">
        <f t="shared" si="185"/>
        <v>Not From Marketing Department</v>
      </c>
      <c r="P961" s="4">
        <f>SUMIF(E961:$E$1001,"Sales",$F:$F)</f>
        <v>703562</v>
      </c>
      <c r="Q961" s="4">
        <f t="shared" si="186"/>
        <v>7532860</v>
      </c>
      <c r="R961" s="4">
        <f t="shared" si="187"/>
        <v>180</v>
      </c>
      <c r="S961" s="4">
        <f t="shared" si="188"/>
        <v>97</v>
      </c>
      <c r="T961" s="4">
        <f t="shared" si="189"/>
        <v>55350.020304568527</v>
      </c>
      <c r="U961" s="4">
        <f t="shared" si="190"/>
        <v>25843.824817518249</v>
      </c>
      <c r="V961" s="4">
        <f t="shared" si="191"/>
        <v>79673</v>
      </c>
      <c r="W961" s="4">
        <f t="shared" si="192"/>
        <v>20</v>
      </c>
      <c r="X961" s="4">
        <f t="shared" si="193"/>
        <v>38083</v>
      </c>
      <c r="Y961" t="e" cm="1" vm="2">
        <f t="array" aca="1" ref="Y961" ca="1">HLOOKUP(E961+E961:E1960,F961,0)</f>
        <v>#VALUE!</v>
      </c>
      <c r="Z961" s="4">
        <f t="shared" si="194"/>
        <v>38083</v>
      </c>
    </row>
    <row r="962" spans="1:26" x14ac:dyDescent="0.3">
      <c r="A962" s="4">
        <v>1</v>
      </c>
      <c r="B962" t="s">
        <v>975</v>
      </c>
      <c r="C962">
        <v>21</v>
      </c>
      <c r="D962" t="s">
        <v>15</v>
      </c>
      <c r="E962" t="s">
        <v>22</v>
      </c>
      <c r="F962">
        <v>38843</v>
      </c>
      <c r="G962" s="2">
        <v>44243</v>
      </c>
      <c r="H962">
        <v>28440</v>
      </c>
      <c r="I962" t="s">
        <v>28</v>
      </c>
      <c r="J962">
        <v>60</v>
      </c>
      <c r="K962" t="str">
        <f t="shared" si="182"/>
        <v>Below 50,000</v>
      </c>
      <c r="L962" s="4" t="str" cm="1">
        <f t="array" ref="L962">_xlfn.IFS(J962&gt;=50,"Excellent",AND(J962&gt;=40,J962&lt;=49),"good",AND(J962&gt;=30,J962&lt;=39),"Average",J962&lt;30,"Poor")</f>
        <v>Excellent</v>
      </c>
      <c r="M962" s="4" t="str">
        <f t="shared" si="183"/>
        <v>False</v>
      </c>
      <c r="N962" s="4" t="str">
        <f t="shared" si="184"/>
        <v>False</v>
      </c>
      <c r="O962" s="4" t="str">
        <f t="shared" si="185"/>
        <v>Not From Marketing Department</v>
      </c>
      <c r="P962" s="4">
        <f>SUMIF(E962:$E$1001,"Sales",$F:$F)</f>
        <v>675996</v>
      </c>
      <c r="Q962" s="4">
        <f t="shared" si="186"/>
        <v>7532860</v>
      </c>
      <c r="R962" s="4">
        <f t="shared" si="187"/>
        <v>180</v>
      </c>
      <c r="S962" s="4">
        <f t="shared" si="188"/>
        <v>97</v>
      </c>
      <c r="T962" s="4">
        <f t="shared" si="189"/>
        <v>55350.020304568527</v>
      </c>
      <c r="U962" s="4">
        <f t="shared" si="190"/>
        <v>25843.824817518249</v>
      </c>
      <c r="V962" s="4">
        <f t="shared" si="191"/>
        <v>79673</v>
      </c>
      <c r="W962" s="4">
        <f t="shared" si="192"/>
        <v>20</v>
      </c>
      <c r="X962" s="4">
        <f t="shared" si="193"/>
        <v>38843</v>
      </c>
      <c r="Y962" t="e" cm="1" vm="2">
        <f t="array" aca="1" ref="Y962" ca="1">HLOOKUP(E962+E962:E1961,F962,0)</f>
        <v>#VALUE!</v>
      </c>
      <c r="Z962" s="4">
        <f t="shared" si="194"/>
        <v>38843</v>
      </c>
    </row>
    <row r="963" spans="1:26" x14ac:dyDescent="0.3">
      <c r="A963" s="4">
        <v>1</v>
      </c>
      <c r="B963" t="s">
        <v>976</v>
      </c>
      <c r="C963">
        <v>20</v>
      </c>
      <c r="D963" t="s">
        <v>15</v>
      </c>
      <c r="E963" t="s">
        <v>27</v>
      </c>
      <c r="F963">
        <v>59633</v>
      </c>
      <c r="G963" s="2">
        <v>44244</v>
      </c>
      <c r="H963">
        <v>26244</v>
      </c>
      <c r="I963" t="s">
        <v>18</v>
      </c>
      <c r="J963">
        <v>29</v>
      </c>
      <c r="K963" t="str">
        <f t="shared" ref="K963:K1001" si="195">IF(F963 &gt; 50000, "Above 50,000", "Below 50,000")</f>
        <v>Above 50,000</v>
      </c>
      <c r="L963" s="4" t="str" cm="1">
        <f t="array" ref="L963">_xlfn.IFS(J963&gt;=50,"Excellent",AND(J963&gt;=40,J963&lt;=49),"good",AND(J963&gt;=30,J963&lt;=39),"Average",J963&lt;30,"Poor")</f>
        <v>Poor</v>
      </c>
      <c r="M963" s="4" t="str">
        <f t="shared" ref="M963:M1001" si="196">IF(AND(H963&gt;=15000,I963="North"),"True","False")</f>
        <v>False</v>
      </c>
      <c r="N963" s="4" t="str">
        <f t="shared" ref="N963:N1001" si="197">IF(OR(E963="IT",F963&gt;=60000),"True","False")</f>
        <v>True</v>
      </c>
      <c r="O963" s="4" t="str">
        <f t="shared" ref="O963:O1001" si="198">IF(E963="Marketing"," from Marketing Department","Not From Marketing Department")</f>
        <v>Not From Marketing Department</v>
      </c>
      <c r="P963" s="4">
        <f>SUMIF(E963:$E$1001,"Sales",$F:$F)</f>
        <v>721995</v>
      </c>
      <c r="Q963" s="4">
        <f t="shared" ref="Q963:Q1001" si="199">SUMIFS($F$2:$F$1001,$E$2:$E$1001,"IT",$J$2:$J$1001,"&gt;35")</f>
        <v>7532860</v>
      </c>
      <c r="R963" s="4">
        <f t="shared" ref="R963:R1001" si="200">COUNTIF($E$2:$E$1001,"HR")</f>
        <v>180</v>
      </c>
      <c r="S963" s="4">
        <f t="shared" ref="S963:S1001" si="201">COUNTIFS($D$2:$D$1001,"F",$E$2:$E$1001,"Finance")</f>
        <v>97</v>
      </c>
      <c r="T963" s="4">
        <f t="shared" ref="T963:T1001" si="202">AVERAGEIF($E$2:$E$1001,"Marketing",$F$2:$F$1001)</f>
        <v>55350.020304568527</v>
      </c>
      <c r="U963" s="4">
        <f t="shared" ref="U963:U1001" si="203">AVERAGEIFS($H$2:$H$1001,$I$2:$I$1001,"North",$J$2:$J$1001,"&gt;40")</f>
        <v>25843.824817518249</v>
      </c>
      <c r="V963" s="4">
        <f t="shared" ref="V963:V1001" si="204">_xlfn.MAXIFS($F$2:$F$1001,$I$2:$I$1001,"South")</f>
        <v>79673</v>
      </c>
      <c r="W963" s="4">
        <f t="shared" ref="W963:W1001" si="205">_xlfn.MINIFS($J$2:$J$1001,$E$2:$E$1001,"Finance")</f>
        <v>20</v>
      </c>
      <c r="X963" s="4">
        <f t="shared" ref="X963:X1001" si="206">VLOOKUP(A963,A963:X1962,6,FALSE)</f>
        <v>59633</v>
      </c>
      <c r="Y963" t="e" cm="1" vm="2">
        <f t="array" aca="1" ref="Y963" ca="1">HLOOKUP(E963+E963:E1962,F963,0)</f>
        <v>#VALUE!</v>
      </c>
      <c r="Z963" s="4">
        <f t="shared" ref="Z963:Z1026" si="207">X963</f>
        <v>59633</v>
      </c>
    </row>
    <row r="964" spans="1:26" x14ac:dyDescent="0.3">
      <c r="A964" s="4">
        <v>1</v>
      </c>
      <c r="B964" t="s">
        <v>977</v>
      </c>
      <c r="C964">
        <v>22</v>
      </c>
      <c r="D964" t="s">
        <v>15</v>
      </c>
      <c r="E964" t="s">
        <v>22</v>
      </c>
      <c r="F964">
        <v>66154</v>
      </c>
      <c r="G964" s="2">
        <v>44245</v>
      </c>
      <c r="H964">
        <v>15896</v>
      </c>
      <c r="I964" t="s">
        <v>18</v>
      </c>
      <c r="J964">
        <v>49</v>
      </c>
      <c r="K964" t="str">
        <f t="shared" si="195"/>
        <v>Above 50,000</v>
      </c>
      <c r="L964" s="4" t="str" cm="1">
        <f t="array" ref="L964">_xlfn.IFS(J964&gt;=50,"Excellent",AND(J964&gt;=40,J964&lt;=49),"good",AND(J964&gt;=30,J964&lt;=39),"Average",J964&lt;30,"Poor")</f>
        <v>good</v>
      </c>
      <c r="M964" s="4" t="str">
        <f t="shared" si="196"/>
        <v>False</v>
      </c>
      <c r="N964" s="4" t="str">
        <f t="shared" si="197"/>
        <v>True</v>
      </c>
      <c r="O964" s="4" t="str">
        <f t="shared" si="198"/>
        <v>Not From Marketing Department</v>
      </c>
      <c r="P964" s="4">
        <f>SUMIF(E964:$E$1001,"Sales",$F:$F)</f>
        <v>693552</v>
      </c>
      <c r="Q964" s="4">
        <f t="shared" si="199"/>
        <v>7532860</v>
      </c>
      <c r="R964" s="4">
        <f t="shared" si="200"/>
        <v>180</v>
      </c>
      <c r="S964" s="4">
        <f t="shared" si="201"/>
        <v>97</v>
      </c>
      <c r="T964" s="4">
        <f t="shared" si="202"/>
        <v>55350.020304568527</v>
      </c>
      <c r="U964" s="4">
        <f t="shared" si="203"/>
        <v>25843.824817518249</v>
      </c>
      <c r="V964" s="4">
        <f t="shared" si="204"/>
        <v>79673</v>
      </c>
      <c r="W964" s="4">
        <f t="shared" si="205"/>
        <v>20</v>
      </c>
      <c r="X964" s="4">
        <f t="shared" si="206"/>
        <v>66154</v>
      </c>
      <c r="Y964" t="e" cm="1" vm="2">
        <f t="array" aca="1" ref="Y964" ca="1">HLOOKUP(E964+E964:E1963,F964,0)</f>
        <v>#VALUE!</v>
      </c>
      <c r="Z964" s="4">
        <f t="shared" si="207"/>
        <v>66154</v>
      </c>
    </row>
    <row r="965" spans="1:26" x14ac:dyDescent="0.3">
      <c r="A965" s="4">
        <v>1</v>
      </c>
      <c r="B965" t="s">
        <v>978</v>
      </c>
      <c r="C965">
        <v>29</v>
      </c>
      <c r="D965" t="s">
        <v>15</v>
      </c>
      <c r="E965" t="s">
        <v>16</v>
      </c>
      <c r="F965">
        <v>36564</v>
      </c>
      <c r="G965" s="2">
        <v>44246</v>
      </c>
      <c r="H965">
        <v>27838</v>
      </c>
      <c r="I965" t="s">
        <v>13</v>
      </c>
      <c r="J965">
        <v>24</v>
      </c>
      <c r="K965" t="str">
        <f t="shared" si="195"/>
        <v>Below 50,000</v>
      </c>
      <c r="L965" s="4" t="str" cm="1">
        <f t="array" ref="L965">_xlfn.IFS(J965&gt;=50,"Excellent",AND(J965&gt;=40,J965&lt;=49),"good",AND(J965&gt;=30,J965&lt;=39),"Average",J965&lt;30,"Poor")</f>
        <v>Poor</v>
      </c>
      <c r="M965" s="4" t="str">
        <f t="shared" si="196"/>
        <v>True</v>
      </c>
      <c r="N965" s="4" t="str">
        <f t="shared" si="197"/>
        <v>False</v>
      </c>
      <c r="O965" s="4" t="str">
        <f t="shared" si="198"/>
        <v>Not From Marketing Department</v>
      </c>
      <c r="P965" s="4">
        <f>SUMIF(E965:$E$1001,"Sales",$F:$F)</f>
        <v>607275</v>
      </c>
      <c r="Q965" s="4">
        <f t="shared" si="199"/>
        <v>7532860</v>
      </c>
      <c r="R965" s="4">
        <f t="shared" si="200"/>
        <v>180</v>
      </c>
      <c r="S965" s="4">
        <f t="shared" si="201"/>
        <v>97</v>
      </c>
      <c r="T965" s="4">
        <f t="shared" si="202"/>
        <v>55350.020304568527</v>
      </c>
      <c r="U965" s="4">
        <f t="shared" si="203"/>
        <v>25843.824817518249</v>
      </c>
      <c r="V965" s="4">
        <f t="shared" si="204"/>
        <v>79673</v>
      </c>
      <c r="W965" s="4">
        <f t="shared" si="205"/>
        <v>20</v>
      </c>
      <c r="X965" s="4">
        <f t="shared" si="206"/>
        <v>36564</v>
      </c>
      <c r="Y965" t="e" cm="1" vm="2">
        <f t="array" aca="1" ref="Y965" ca="1">HLOOKUP(E965+E965:E1964,F965,0)</f>
        <v>#VALUE!</v>
      </c>
      <c r="Z965" s="4">
        <f t="shared" si="207"/>
        <v>36564</v>
      </c>
    </row>
    <row r="966" spans="1:26" x14ac:dyDescent="0.3">
      <c r="A966" s="4">
        <v>1</v>
      </c>
      <c r="B966" t="s">
        <v>979</v>
      </c>
      <c r="C966">
        <v>29</v>
      </c>
      <c r="D966" t="s">
        <v>15</v>
      </c>
      <c r="E966" t="s">
        <v>16</v>
      </c>
      <c r="F966">
        <v>52178</v>
      </c>
      <c r="G966" s="2">
        <v>44247</v>
      </c>
      <c r="H966">
        <v>14058</v>
      </c>
      <c r="I966" t="s">
        <v>18</v>
      </c>
      <c r="J966">
        <v>49</v>
      </c>
      <c r="K966" t="str">
        <f t="shared" si="195"/>
        <v>Above 50,000</v>
      </c>
      <c r="L966" s="4" t="str" cm="1">
        <f t="array" ref="L966">_xlfn.IFS(J966&gt;=50,"Excellent",AND(J966&gt;=40,J966&lt;=49),"good",AND(J966&gt;=30,J966&lt;=39),"Average",J966&lt;30,"Poor")</f>
        <v>good</v>
      </c>
      <c r="M966" s="4" t="str">
        <f t="shared" si="196"/>
        <v>False</v>
      </c>
      <c r="N966" s="4" t="str">
        <f t="shared" si="197"/>
        <v>False</v>
      </c>
      <c r="O966" s="4" t="str">
        <f t="shared" si="198"/>
        <v>Not From Marketing Department</v>
      </c>
      <c r="P966" s="4">
        <f>SUMIF(E966:$E$1001,"Sales",$F:$F)</f>
        <v>636518</v>
      </c>
      <c r="Q966" s="4">
        <f t="shared" si="199"/>
        <v>7532860</v>
      </c>
      <c r="R966" s="4">
        <f t="shared" si="200"/>
        <v>180</v>
      </c>
      <c r="S966" s="4">
        <f t="shared" si="201"/>
        <v>97</v>
      </c>
      <c r="T966" s="4">
        <f t="shared" si="202"/>
        <v>55350.020304568527</v>
      </c>
      <c r="U966" s="4">
        <f t="shared" si="203"/>
        <v>25843.824817518249</v>
      </c>
      <c r="V966" s="4">
        <f t="shared" si="204"/>
        <v>79673</v>
      </c>
      <c r="W966" s="4">
        <f t="shared" si="205"/>
        <v>20</v>
      </c>
      <c r="X966" s="4">
        <f t="shared" si="206"/>
        <v>52178</v>
      </c>
      <c r="Y966" t="e" cm="1" vm="2">
        <f t="array" aca="1" ref="Y966" ca="1">HLOOKUP(E966+E966:E1965,F966,0)</f>
        <v>#VALUE!</v>
      </c>
      <c r="Z966" s="4">
        <f t="shared" si="207"/>
        <v>52178</v>
      </c>
    </row>
    <row r="967" spans="1:26" x14ac:dyDescent="0.3">
      <c r="A967" s="4">
        <v>1</v>
      </c>
      <c r="B967" t="s">
        <v>980</v>
      </c>
      <c r="C967">
        <v>35</v>
      </c>
      <c r="D967" t="s">
        <v>15</v>
      </c>
      <c r="E967" t="s">
        <v>7</v>
      </c>
      <c r="F967">
        <v>56074</v>
      </c>
      <c r="G967" s="2">
        <v>44248</v>
      </c>
      <c r="H967">
        <v>20523</v>
      </c>
      <c r="I967" t="s">
        <v>13</v>
      </c>
      <c r="J967">
        <v>42</v>
      </c>
      <c r="K967" t="str">
        <f t="shared" si="195"/>
        <v>Above 50,000</v>
      </c>
      <c r="L967" s="4" t="str" cm="1">
        <f t="array" ref="L967">_xlfn.IFS(J967&gt;=50,"Excellent",AND(J967&gt;=40,J967&lt;=49),"good",AND(J967&gt;=30,J967&lt;=39),"Average",J967&lt;30,"Poor")</f>
        <v>good</v>
      </c>
      <c r="M967" s="4" t="str">
        <f t="shared" si="196"/>
        <v>True</v>
      </c>
      <c r="N967" s="4" t="str">
        <f t="shared" si="197"/>
        <v>False</v>
      </c>
      <c r="O967" s="4" t="str">
        <f t="shared" si="198"/>
        <v>Not From Marketing Department</v>
      </c>
      <c r="P967" s="4">
        <f>SUMIF(E967:$E$1001,"Sales",$F:$F)</f>
        <v>615908</v>
      </c>
      <c r="Q967" s="4">
        <f t="shared" si="199"/>
        <v>7532860</v>
      </c>
      <c r="R967" s="4">
        <f t="shared" si="200"/>
        <v>180</v>
      </c>
      <c r="S967" s="4">
        <f t="shared" si="201"/>
        <v>97</v>
      </c>
      <c r="T967" s="4">
        <f t="shared" si="202"/>
        <v>55350.020304568527</v>
      </c>
      <c r="U967" s="4">
        <f t="shared" si="203"/>
        <v>25843.824817518249</v>
      </c>
      <c r="V967" s="4">
        <f t="shared" si="204"/>
        <v>79673</v>
      </c>
      <c r="W967" s="4">
        <f t="shared" si="205"/>
        <v>20</v>
      </c>
      <c r="X967" s="4">
        <f t="shared" si="206"/>
        <v>56074</v>
      </c>
      <c r="Y967" t="e" cm="1" vm="2">
        <f t="array" aca="1" ref="Y967" ca="1">HLOOKUP(E967+E967:E1966,F967,0)</f>
        <v>#VALUE!</v>
      </c>
      <c r="Z967" s="4">
        <f t="shared" si="207"/>
        <v>56074</v>
      </c>
    </row>
    <row r="968" spans="1:26" x14ac:dyDescent="0.3">
      <c r="A968" s="4">
        <v>1</v>
      </c>
      <c r="B968" t="s">
        <v>981</v>
      </c>
      <c r="C968">
        <v>38</v>
      </c>
      <c r="D968" t="s">
        <v>11</v>
      </c>
      <c r="E968" t="s">
        <v>12</v>
      </c>
      <c r="F968">
        <v>61813</v>
      </c>
      <c r="G968" s="2">
        <v>44249</v>
      </c>
      <c r="H968">
        <v>33661</v>
      </c>
      <c r="I968" t="s">
        <v>18</v>
      </c>
      <c r="J968">
        <v>44</v>
      </c>
      <c r="K968" t="str">
        <f t="shared" si="195"/>
        <v>Above 50,000</v>
      </c>
      <c r="L968" s="4" t="str" cm="1">
        <f t="array" ref="L968">_xlfn.IFS(J968&gt;=50,"Excellent",AND(J968&gt;=40,J968&lt;=49),"good",AND(J968&gt;=30,J968&lt;=39),"Average",J968&lt;30,"Poor")</f>
        <v>good</v>
      </c>
      <c r="M968" s="4" t="str">
        <f t="shared" si="196"/>
        <v>False</v>
      </c>
      <c r="N968" s="4" t="str">
        <f t="shared" si="197"/>
        <v>True</v>
      </c>
      <c r="O968" s="4" t="str">
        <f t="shared" si="198"/>
        <v xml:space="preserve"> from Marketing Department</v>
      </c>
      <c r="P968" s="4">
        <f>SUMIF(E968:$E$1001,"Sales",$F:$F)</f>
        <v>555640</v>
      </c>
      <c r="Q968" s="4">
        <f t="shared" si="199"/>
        <v>7532860</v>
      </c>
      <c r="R968" s="4">
        <f t="shared" si="200"/>
        <v>180</v>
      </c>
      <c r="S968" s="4">
        <f t="shared" si="201"/>
        <v>97</v>
      </c>
      <c r="T968" s="4">
        <f t="shared" si="202"/>
        <v>55350.020304568527</v>
      </c>
      <c r="U968" s="4">
        <f t="shared" si="203"/>
        <v>25843.824817518249</v>
      </c>
      <c r="V968" s="4">
        <f t="shared" si="204"/>
        <v>79673</v>
      </c>
      <c r="W968" s="4">
        <f t="shared" si="205"/>
        <v>20</v>
      </c>
      <c r="X968" s="4">
        <f t="shared" si="206"/>
        <v>61813</v>
      </c>
      <c r="Y968" t="e" cm="1" vm="2">
        <f t="array" aca="1" ref="Y968" ca="1">HLOOKUP(E968+E968:E1967,F968,0)</f>
        <v>#VALUE!</v>
      </c>
      <c r="Z968" s="4">
        <f t="shared" si="207"/>
        <v>61813</v>
      </c>
    </row>
    <row r="969" spans="1:26" x14ac:dyDescent="0.3">
      <c r="A969" s="4">
        <v>1</v>
      </c>
      <c r="B969" t="s">
        <v>982</v>
      </c>
      <c r="C969">
        <v>43</v>
      </c>
      <c r="D969" t="s">
        <v>15</v>
      </c>
      <c r="E969" t="s">
        <v>27</v>
      </c>
      <c r="F969">
        <v>38046</v>
      </c>
      <c r="G969" s="2">
        <v>44250</v>
      </c>
      <c r="H969">
        <v>26996</v>
      </c>
      <c r="I969" t="s">
        <v>20</v>
      </c>
      <c r="J969">
        <v>37</v>
      </c>
      <c r="K969" t="str">
        <f t="shared" si="195"/>
        <v>Below 50,000</v>
      </c>
      <c r="L969" s="4" t="str" cm="1">
        <f t="array" ref="L969">_xlfn.IFS(J969&gt;=50,"Excellent",AND(J969&gt;=40,J969&lt;=49),"good",AND(J969&gt;=30,J969&lt;=39),"Average",J969&lt;30,"Poor")</f>
        <v>Average</v>
      </c>
      <c r="M969" s="4" t="str">
        <f t="shared" si="196"/>
        <v>False</v>
      </c>
      <c r="N969" s="4" t="str">
        <f t="shared" si="197"/>
        <v>True</v>
      </c>
      <c r="O969" s="4" t="str">
        <f t="shared" si="198"/>
        <v>Not From Marketing Department</v>
      </c>
      <c r="P969" s="4">
        <f>SUMIF(E969:$E$1001,"Sales",$F:$F)</f>
        <v>623213</v>
      </c>
      <c r="Q969" s="4">
        <f t="shared" si="199"/>
        <v>7532860</v>
      </c>
      <c r="R969" s="4">
        <f t="shared" si="200"/>
        <v>180</v>
      </c>
      <c r="S969" s="4">
        <f t="shared" si="201"/>
        <v>97</v>
      </c>
      <c r="T969" s="4">
        <f t="shared" si="202"/>
        <v>55350.020304568527</v>
      </c>
      <c r="U969" s="4">
        <f t="shared" si="203"/>
        <v>25843.824817518249</v>
      </c>
      <c r="V969" s="4">
        <f t="shared" si="204"/>
        <v>79673</v>
      </c>
      <c r="W969" s="4">
        <f t="shared" si="205"/>
        <v>20</v>
      </c>
      <c r="X969" s="4">
        <f t="shared" si="206"/>
        <v>38046</v>
      </c>
      <c r="Y969" t="e" cm="1" vm="2">
        <f t="array" aca="1" ref="Y969" ca="1">HLOOKUP(E969+E969:E1968,F969,0)</f>
        <v>#VALUE!</v>
      </c>
      <c r="Z969" s="4">
        <f t="shared" si="207"/>
        <v>38046</v>
      </c>
    </row>
    <row r="970" spans="1:26" x14ac:dyDescent="0.3">
      <c r="A970" s="4">
        <v>1</v>
      </c>
      <c r="B970" t="s">
        <v>983</v>
      </c>
      <c r="C970">
        <v>59</v>
      </c>
      <c r="D970" t="s">
        <v>11</v>
      </c>
      <c r="E970" t="s">
        <v>7</v>
      </c>
      <c r="F970">
        <v>63952</v>
      </c>
      <c r="G970" s="2">
        <v>44251</v>
      </c>
      <c r="H970">
        <v>39781</v>
      </c>
      <c r="I970" t="s">
        <v>13</v>
      </c>
      <c r="J970">
        <v>37</v>
      </c>
      <c r="K970" t="str">
        <f t="shared" si="195"/>
        <v>Above 50,000</v>
      </c>
      <c r="L970" s="4" t="str" cm="1">
        <f t="array" ref="L970">_xlfn.IFS(J970&gt;=50,"Excellent",AND(J970&gt;=40,J970&lt;=49),"good",AND(J970&gt;=30,J970&lt;=39),"Average",J970&lt;30,"Poor")</f>
        <v>Average</v>
      </c>
      <c r="M970" s="4" t="str">
        <f t="shared" si="196"/>
        <v>True</v>
      </c>
      <c r="N970" s="4" t="str">
        <f t="shared" si="197"/>
        <v>True</v>
      </c>
      <c r="O970" s="4" t="str">
        <f t="shared" si="198"/>
        <v>Not From Marketing Department</v>
      </c>
      <c r="P970" s="4">
        <f>SUMIF(E970:$E$1001,"Sales",$F:$F)</f>
        <v>518765</v>
      </c>
      <c r="Q970" s="4">
        <f t="shared" si="199"/>
        <v>7532860</v>
      </c>
      <c r="R970" s="4">
        <f t="shared" si="200"/>
        <v>180</v>
      </c>
      <c r="S970" s="4">
        <f t="shared" si="201"/>
        <v>97</v>
      </c>
      <c r="T970" s="4">
        <f t="shared" si="202"/>
        <v>55350.020304568527</v>
      </c>
      <c r="U970" s="4">
        <f t="shared" si="203"/>
        <v>25843.824817518249</v>
      </c>
      <c r="V970" s="4">
        <f t="shared" si="204"/>
        <v>79673</v>
      </c>
      <c r="W970" s="4">
        <f t="shared" si="205"/>
        <v>20</v>
      </c>
      <c r="X970" s="4">
        <f t="shared" si="206"/>
        <v>63952</v>
      </c>
      <c r="Y970" t="e" cm="1" vm="2">
        <f t="array" aca="1" ref="Y970" ca="1">HLOOKUP(E970+E970:E1969,F970,0)</f>
        <v>#VALUE!</v>
      </c>
      <c r="Z970" s="4">
        <f t="shared" si="207"/>
        <v>63952</v>
      </c>
    </row>
    <row r="971" spans="1:26" x14ac:dyDescent="0.3">
      <c r="A971" s="4">
        <v>1</v>
      </c>
      <c r="B971" t="s">
        <v>984</v>
      </c>
      <c r="C971">
        <v>34</v>
      </c>
      <c r="D971" t="s">
        <v>11</v>
      </c>
      <c r="E971" t="s">
        <v>12</v>
      </c>
      <c r="F971">
        <v>78732</v>
      </c>
      <c r="G971" s="2">
        <v>44252</v>
      </c>
      <c r="H971">
        <v>37368</v>
      </c>
      <c r="I971" t="s">
        <v>18</v>
      </c>
      <c r="J971">
        <v>42</v>
      </c>
      <c r="K971" t="str">
        <f t="shared" si="195"/>
        <v>Above 50,000</v>
      </c>
      <c r="L971" s="4" t="str" cm="1">
        <f t="array" ref="L971">_xlfn.IFS(J971&gt;=50,"Excellent",AND(J971&gt;=40,J971&lt;=49),"good",AND(J971&gt;=30,J971&lt;=39),"Average",J971&lt;30,"Poor")</f>
        <v>good</v>
      </c>
      <c r="M971" s="4" t="str">
        <f t="shared" si="196"/>
        <v>False</v>
      </c>
      <c r="N971" s="4" t="str">
        <f t="shared" si="197"/>
        <v>True</v>
      </c>
      <c r="O971" s="4" t="str">
        <f t="shared" si="198"/>
        <v xml:space="preserve"> from Marketing Department</v>
      </c>
      <c r="P971" s="4">
        <f>SUMIF(E971:$E$1001,"Sales",$F:$F)</f>
        <v>503583</v>
      </c>
      <c r="Q971" s="4">
        <f t="shared" si="199"/>
        <v>7532860</v>
      </c>
      <c r="R971" s="4">
        <f t="shared" si="200"/>
        <v>180</v>
      </c>
      <c r="S971" s="4">
        <f t="shared" si="201"/>
        <v>97</v>
      </c>
      <c r="T971" s="4">
        <f t="shared" si="202"/>
        <v>55350.020304568527</v>
      </c>
      <c r="U971" s="4">
        <f t="shared" si="203"/>
        <v>25843.824817518249</v>
      </c>
      <c r="V971" s="4">
        <f t="shared" si="204"/>
        <v>79673</v>
      </c>
      <c r="W971" s="4">
        <f t="shared" si="205"/>
        <v>20</v>
      </c>
      <c r="X971" s="4">
        <f t="shared" si="206"/>
        <v>78732</v>
      </c>
      <c r="Y971" t="e" cm="1" vm="2">
        <f t="array" aca="1" ref="Y971" ca="1">HLOOKUP(E971+E971:E1970,F971,0)</f>
        <v>#VALUE!</v>
      </c>
      <c r="Z971" s="4">
        <f t="shared" si="207"/>
        <v>78732</v>
      </c>
    </row>
    <row r="972" spans="1:26" x14ac:dyDescent="0.3">
      <c r="A972" s="4">
        <v>1</v>
      </c>
      <c r="B972" t="s">
        <v>985</v>
      </c>
      <c r="C972">
        <v>31</v>
      </c>
      <c r="D972" t="s">
        <v>15</v>
      </c>
      <c r="E972" t="s">
        <v>16</v>
      </c>
      <c r="F972">
        <v>76762</v>
      </c>
      <c r="G972" s="2">
        <v>44253</v>
      </c>
      <c r="H972">
        <v>27683</v>
      </c>
      <c r="I972" t="s">
        <v>20</v>
      </c>
      <c r="J972">
        <v>29</v>
      </c>
      <c r="K972" t="str">
        <f t="shared" si="195"/>
        <v>Above 50,000</v>
      </c>
      <c r="L972" s="4" t="str" cm="1">
        <f t="array" ref="L972">_xlfn.IFS(J972&gt;=50,"Excellent",AND(J972&gt;=40,J972&lt;=49),"good",AND(J972&gt;=30,J972&lt;=39),"Average",J972&lt;30,"Poor")</f>
        <v>Poor</v>
      </c>
      <c r="M972" s="4" t="str">
        <f t="shared" si="196"/>
        <v>False</v>
      </c>
      <c r="N972" s="4" t="str">
        <f t="shared" si="197"/>
        <v>True</v>
      </c>
      <c r="O972" s="4" t="str">
        <f t="shared" si="198"/>
        <v>Not From Marketing Department</v>
      </c>
      <c r="P972" s="4">
        <f>SUMIF(E972:$E$1001,"Sales",$F:$F)</f>
        <v>477846</v>
      </c>
      <c r="Q972" s="4">
        <f t="shared" si="199"/>
        <v>7532860</v>
      </c>
      <c r="R972" s="4">
        <f t="shared" si="200"/>
        <v>180</v>
      </c>
      <c r="S972" s="4">
        <f t="shared" si="201"/>
        <v>97</v>
      </c>
      <c r="T972" s="4">
        <f t="shared" si="202"/>
        <v>55350.020304568527</v>
      </c>
      <c r="U972" s="4">
        <f t="shared" si="203"/>
        <v>25843.824817518249</v>
      </c>
      <c r="V972" s="4">
        <f t="shared" si="204"/>
        <v>79673</v>
      </c>
      <c r="W972" s="4">
        <f t="shared" si="205"/>
        <v>20</v>
      </c>
      <c r="X972" s="4">
        <f t="shared" si="206"/>
        <v>76762</v>
      </c>
      <c r="Y972" t="e" cm="1" vm="2">
        <f t="array" aca="1" ref="Y972" ca="1">HLOOKUP(E972+E972:E1971,F972,0)</f>
        <v>#VALUE!</v>
      </c>
      <c r="Z972" s="4">
        <f t="shared" si="207"/>
        <v>76762</v>
      </c>
    </row>
    <row r="973" spans="1:26" x14ac:dyDescent="0.3">
      <c r="A973" s="4">
        <v>1</v>
      </c>
      <c r="B973" t="s">
        <v>986</v>
      </c>
      <c r="C973">
        <v>31</v>
      </c>
      <c r="D973" t="s">
        <v>11</v>
      </c>
      <c r="E973" t="s">
        <v>12</v>
      </c>
      <c r="F973">
        <v>75719</v>
      </c>
      <c r="G973" s="2">
        <v>44254</v>
      </c>
      <c r="H973">
        <v>26684</v>
      </c>
      <c r="I973" t="s">
        <v>28</v>
      </c>
      <c r="J973">
        <v>36</v>
      </c>
      <c r="K973" t="str">
        <f t="shared" si="195"/>
        <v>Above 50,000</v>
      </c>
      <c r="L973" s="4" t="str" cm="1">
        <f t="array" ref="L973">_xlfn.IFS(J973&gt;=50,"Excellent",AND(J973&gt;=40,J973&lt;=49),"good",AND(J973&gt;=30,J973&lt;=39),"Average",J973&lt;30,"Poor")</f>
        <v>Average</v>
      </c>
      <c r="M973" s="4" t="str">
        <f t="shared" si="196"/>
        <v>False</v>
      </c>
      <c r="N973" s="4" t="str">
        <f t="shared" si="197"/>
        <v>True</v>
      </c>
      <c r="O973" s="4" t="str">
        <f t="shared" si="198"/>
        <v xml:space="preserve"> from Marketing Department</v>
      </c>
      <c r="P973" s="4">
        <f>SUMIF(E973:$E$1001,"Sales",$F:$F)</f>
        <v>580547</v>
      </c>
      <c r="Q973" s="4">
        <f t="shared" si="199"/>
        <v>7532860</v>
      </c>
      <c r="R973" s="4">
        <f t="shared" si="200"/>
        <v>180</v>
      </c>
      <c r="S973" s="4">
        <f t="shared" si="201"/>
        <v>97</v>
      </c>
      <c r="T973" s="4">
        <f t="shared" si="202"/>
        <v>55350.020304568527</v>
      </c>
      <c r="U973" s="4">
        <f t="shared" si="203"/>
        <v>25843.824817518249</v>
      </c>
      <c r="V973" s="4">
        <f t="shared" si="204"/>
        <v>79673</v>
      </c>
      <c r="W973" s="4">
        <f t="shared" si="205"/>
        <v>20</v>
      </c>
      <c r="X973" s="4">
        <f t="shared" si="206"/>
        <v>75719</v>
      </c>
      <c r="Y973" t="e" cm="1" vm="2">
        <f t="array" aca="1" ref="Y973" ca="1">HLOOKUP(E973+E973:E1972,F973,0)</f>
        <v>#VALUE!</v>
      </c>
      <c r="Z973" s="4">
        <f t="shared" si="207"/>
        <v>75719</v>
      </c>
    </row>
    <row r="974" spans="1:26" x14ac:dyDescent="0.3">
      <c r="A974" s="4">
        <v>1</v>
      </c>
      <c r="B974" t="s">
        <v>987</v>
      </c>
      <c r="C974">
        <v>36</v>
      </c>
      <c r="D974" t="s">
        <v>11</v>
      </c>
      <c r="E974" t="s">
        <v>7</v>
      </c>
      <c r="F974">
        <v>61318</v>
      </c>
      <c r="G974" s="2">
        <v>44255</v>
      </c>
      <c r="H974">
        <v>15289</v>
      </c>
      <c r="I974" t="s">
        <v>20</v>
      </c>
      <c r="J974">
        <v>44</v>
      </c>
      <c r="K974" t="str">
        <f t="shared" si="195"/>
        <v>Above 50,000</v>
      </c>
      <c r="L974" s="4" t="str" cm="1">
        <f t="array" ref="L974">_xlfn.IFS(J974&gt;=50,"Excellent",AND(J974&gt;=40,J974&lt;=49),"good",AND(J974&gt;=30,J974&lt;=39),"Average",J974&lt;30,"Poor")</f>
        <v>good</v>
      </c>
      <c r="M974" s="4" t="str">
        <f t="shared" si="196"/>
        <v>False</v>
      </c>
      <c r="N974" s="4" t="str">
        <f t="shared" si="197"/>
        <v>True</v>
      </c>
      <c r="O974" s="4" t="str">
        <f t="shared" si="198"/>
        <v>Not From Marketing Department</v>
      </c>
      <c r="P974" s="4">
        <f>SUMIF(E974:$E$1001,"Sales",$F:$F)</f>
        <v>499679</v>
      </c>
      <c r="Q974" s="4">
        <f t="shared" si="199"/>
        <v>7532860</v>
      </c>
      <c r="R974" s="4">
        <f t="shared" si="200"/>
        <v>180</v>
      </c>
      <c r="S974" s="4">
        <f t="shared" si="201"/>
        <v>97</v>
      </c>
      <c r="T974" s="4">
        <f t="shared" si="202"/>
        <v>55350.020304568527</v>
      </c>
      <c r="U974" s="4">
        <f t="shared" si="203"/>
        <v>25843.824817518249</v>
      </c>
      <c r="V974" s="4">
        <f t="shared" si="204"/>
        <v>79673</v>
      </c>
      <c r="W974" s="4">
        <f t="shared" si="205"/>
        <v>20</v>
      </c>
      <c r="X974" s="4">
        <f t="shared" si="206"/>
        <v>61318</v>
      </c>
      <c r="Y974" t="e" cm="1" vm="2">
        <f t="array" aca="1" ref="Y974" ca="1">HLOOKUP(E974+E974:E1973,F974,0)</f>
        <v>#VALUE!</v>
      </c>
      <c r="Z974" s="4">
        <f t="shared" si="207"/>
        <v>61318</v>
      </c>
    </row>
    <row r="975" spans="1:26" x14ac:dyDescent="0.3">
      <c r="A975" s="4">
        <v>1</v>
      </c>
      <c r="B975" t="s">
        <v>988</v>
      </c>
      <c r="C975">
        <v>23</v>
      </c>
      <c r="D975" t="s">
        <v>11</v>
      </c>
      <c r="E975" t="s">
        <v>27</v>
      </c>
      <c r="F975">
        <v>55081</v>
      </c>
      <c r="G975" s="2">
        <v>44256</v>
      </c>
      <c r="H975">
        <v>34941</v>
      </c>
      <c r="I975" t="s">
        <v>13</v>
      </c>
      <c r="J975">
        <v>33</v>
      </c>
      <c r="K975" t="str">
        <f t="shared" si="195"/>
        <v>Above 50,000</v>
      </c>
      <c r="L975" s="4" t="str" cm="1">
        <f t="array" ref="L975">_xlfn.IFS(J975&gt;=50,"Excellent",AND(J975&gt;=40,J975&lt;=49),"good",AND(J975&gt;=30,J975&lt;=39),"Average",J975&lt;30,"Poor")</f>
        <v>Average</v>
      </c>
      <c r="M975" s="4" t="str">
        <f t="shared" si="196"/>
        <v>True</v>
      </c>
      <c r="N975" s="4" t="str">
        <f t="shared" si="197"/>
        <v>True</v>
      </c>
      <c r="O975" s="4" t="str">
        <f t="shared" si="198"/>
        <v>Not From Marketing Department</v>
      </c>
      <c r="P975" s="4">
        <f>SUMIF(E975:$E$1001,"Sales",$F:$F)</f>
        <v>481238</v>
      </c>
      <c r="Q975" s="4">
        <f t="shared" si="199"/>
        <v>7532860</v>
      </c>
      <c r="R975" s="4">
        <f t="shared" si="200"/>
        <v>180</v>
      </c>
      <c r="S975" s="4">
        <f t="shared" si="201"/>
        <v>97</v>
      </c>
      <c r="T975" s="4">
        <f t="shared" si="202"/>
        <v>55350.020304568527</v>
      </c>
      <c r="U975" s="4">
        <f t="shared" si="203"/>
        <v>25843.824817518249</v>
      </c>
      <c r="V975" s="4">
        <f t="shared" si="204"/>
        <v>79673</v>
      </c>
      <c r="W975" s="4">
        <f t="shared" si="205"/>
        <v>20</v>
      </c>
      <c r="X975" s="4">
        <f t="shared" si="206"/>
        <v>55081</v>
      </c>
      <c r="Y975" t="e" cm="1" vm="2">
        <f t="array" aca="1" ref="Y975" ca="1">HLOOKUP(E975+E975:E1974,F975,0)</f>
        <v>#VALUE!</v>
      </c>
      <c r="Z975" s="4">
        <f t="shared" si="207"/>
        <v>55081</v>
      </c>
    </row>
    <row r="976" spans="1:26" x14ac:dyDescent="0.3">
      <c r="A976" s="4">
        <v>1</v>
      </c>
      <c r="B976" t="s">
        <v>989</v>
      </c>
      <c r="C976">
        <v>24</v>
      </c>
      <c r="D976" t="s">
        <v>15</v>
      </c>
      <c r="E976" t="s">
        <v>12</v>
      </c>
      <c r="F976">
        <v>33587</v>
      </c>
      <c r="G976" s="2">
        <v>44257</v>
      </c>
      <c r="H976">
        <v>18673</v>
      </c>
      <c r="I976" t="s">
        <v>13</v>
      </c>
      <c r="J976">
        <v>43</v>
      </c>
      <c r="K976" t="str">
        <f t="shared" si="195"/>
        <v>Below 50,000</v>
      </c>
      <c r="L976" s="4" t="str" cm="1">
        <f t="array" ref="L976">_xlfn.IFS(J976&gt;=50,"Excellent",AND(J976&gt;=40,J976&lt;=49),"good",AND(J976&gt;=30,J976&lt;=39),"Average",J976&lt;30,"Poor")</f>
        <v>good</v>
      </c>
      <c r="M976" s="4" t="str">
        <f t="shared" si="196"/>
        <v>True</v>
      </c>
      <c r="N976" s="4" t="str">
        <f t="shared" si="197"/>
        <v>False</v>
      </c>
      <c r="O976" s="4" t="str">
        <f t="shared" si="198"/>
        <v xml:space="preserve"> from Marketing Department</v>
      </c>
      <c r="P976" s="4">
        <f>SUMIF(E976:$E$1001,"Sales",$F:$F)</f>
        <v>474594</v>
      </c>
      <c r="Q976" s="4">
        <f t="shared" si="199"/>
        <v>7532860</v>
      </c>
      <c r="R976" s="4">
        <f t="shared" si="200"/>
        <v>180</v>
      </c>
      <c r="S976" s="4">
        <f t="shared" si="201"/>
        <v>97</v>
      </c>
      <c r="T976" s="4">
        <f t="shared" si="202"/>
        <v>55350.020304568527</v>
      </c>
      <c r="U976" s="4">
        <f t="shared" si="203"/>
        <v>25843.824817518249</v>
      </c>
      <c r="V976" s="4">
        <f t="shared" si="204"/>
        <v>79673</v>
      </c>
      <c r="W976" s="4">
        <f t="shared" si="205"/>
        <v>20</v>
      </c>
      <c r="X976" s="4">
        <f t="shared" si="206"/>
        <v>33587</v>
      </c>
      <c r="Y976" t="e" cm="1" vm="2">
        <f t="array" aca="1" ref="Y976" ca="1">HLOOKUP(E976+E976:E1975,F976,0)</f>
        <v>#VALUE!</v>
      </c>
      <c r="Z976" s="4">
        <f t="shared" si="207"/>
        <v>33587</v>
      </c>
    </row>
    <row r="977" spans="1:26" x14ac:dyDescent="0.3">
      <c r="A977" s="4">
        <v>1</v>
      </c>
      <c r="B977" t="s">
        <v>990</v>
      </c>
      <c r="C977">
        <v>53</v>
      </c>
      <c r="D977" t="s">
        <v>11</v>
      </c>
      <c r="E977" t="s">
        <v>12</v>
      </c>
      <c r="F977">
        <v>48334</v>
      </c>
      <c r="G977" s="2">
        <v>44258</v>
      </c>
      <c r="H977">
        <v>22055</v>
      </c>
      <c r="I977" t="s">
        <v>28</v>
      </c>
      <c r="J977">
        <v>25</v>
      </c>
      <c r="K977" t="str">
        <f t="shared" si="195"/>
        <v>Below 50,000</v>
      </c>
      <c r="L977" s="4" t="str" cm="1">
        <f t="array" ref="L977">_xlfn.IFS(J977&gt;=50,"Excellent",AND(J977&gt;=40,J977&lt;=49),"good",AND(J977&gt;=30,J977&lt;=39),"Average",J977&lt;30,"Poor")</f>
        <v>Poor</v>
      </c>
      <c r="M977" s="4" t="str">
        <f t="shared" si="196"/>
        <v>False</v>
      </c>
      <c r="N977" s="4" t="str">
        <f t="shared" si="197"/>
        <v>False</v>
      </c>
      <c r="O977" s="4" t="str">
        <f t="shared" si="198"/>
        <v xml:space="preserve"> from Marketing Department</v>
      </c>
      <c r="P977" s="4">
        <f>SUMIF(E977:$E$1001,"Sales",$F:$F)</f>
        <v>477638</v>
      </c>
      <c r="Q977" s="4">
        <f t="shared" si="199"/>
        <v>7532860</v>
      </c>
      <c r="R977" s="4">
        <f t="shared" si="200"/>
        <v>180</v>
      </c>
      <c r="S977" s="4">
        <f t="shared" si="201"/>
        <v>97</v>
      </c>
      <c r="T977" s="4">
        <f t="shared" si="202"/>
        <v>55350.020304568527</v>
      </c>
      <c r="U977" s="4">
        <f t="shared" si="203"/>
        <v>25843.824817518249</v>
      </c>
      <c r="V977" s="4">
        <f t="shared" si="204"/>
        <v>79673</v>
      </c>
      <c r="W977" s="4">
        <f t="shared" si="205"/>
        <v>20</v>
      </c>
      <c r="X977" s="4">
        <f t="shared" si="206"/>
        <v>48334</v>
      </c>
      <c r="Y977" t="e" cm="1" vm="2">
        <f t="array" aca="1" ref="Y977" ca="1">HLOOKUP(E977+E977:E1976,F977,0)</f>
        <v>#VALUE!</v>
      </c>
      <c r="Z977" s="4">
        <f t="shared" si="207"/>
        <v>48334</v>
      </c>
    </row>
    <row r="978" spans="1:26" x14ac:dyDescent="0.3">
      <c r="A978" s="4">
        <v>1</v>
      </c>
      <c r="B978" t="s">
        <v>991</v>
      </c>
      <c r="C978">
        <v>29</v>
      </c>
      <c r="D978" t="s">
        <v>15</v>
      </c>
      <c r="E978" t="s">
        <v>27</v>
      </c>
      <c r="F978">
        <v>68714</v>
      </c>
      <c r="G978" s="2">
        <v>44259</v>
      </c>
      <c r="H978">
        <v>17732</v>
      </c>
      <c r="I978" t="s">
        <v>13</v>
      </c>
      <c r="J978">
        <v>23</v>
      </c>
      <c r="K978" t="str">
        <f t="shared" si="195"/>
        <v>Above 50,000</v>
      </c>
      <c r="L978" s="4" t="str" cm="1">
        <f t="array" ref="L978">_xlfn.IFS(J978&gt;=50,"Excellent",AND(J978&gt;=40,J978&lt;=49),"good",AND(J978&gt;=30,J978&lt;=39),"Average",J978&lt;30,"Poor")</f>
        <v>Poor</v>
      </c>
      <c r="M978" s="4" t="str">
        <f t="shared" si="196"/>
        <v>True</v>
      </c>
      <c r="N978" s="4" t="str">
        <f t="shared" si="197"/>
        <v>True</v>
      </c>
      <c r="O978" s="4" t="str">
        <f t="shared" si="198"/>
        <v>Not From Marketing Department</v>
      </c>
      <c r="P978" s="4">
        <f>SUMIF(E978:$E$1001,"Sales",$F:$F)</f>
        <v>483232</v>
      </c>
      <c r="Q978" s="4">
        <f t="shared" si="199"/>
        <v>7532860</v>
      </c>
      <c r="R978" s="4">
        <f t="shared" si="200"/>
        <v>180</v>
      </c>
      <c r="S978" s="4">
        <f t="shared" si="201"/>
        <v>97</v>
      </c>
      <c r="T978" s="4">
        <f t="shared" si="202"/>
        <v>55350.020304568527</v>
      </c>
      <c r="U978" s="4">
        <f t="shared" si="203"/>
        <v>25843.824817518249</v>
      </c>
      <c r="V978" s="4">
        <f t="shared" si="204"/>
        <v>79673</v>
      </c>
      <c r="W978" s="4">
        <f t="shared" si="205"/>
        <v>20</v>
      </c>
      <c r="X978" s="4">
        <f t="shared" si="206"/>
        <v>68714</v>
      </c>
      <c r="Y978" t="e" cm="1" vm="2">
        <f t="array" aca="1" ref="Y978" ca="1">HLOOKUP(E978+E978:E1977,F978,0)</f>
        <v>#VALUE!</v>
      </c>
      <c r="Z978" s="4">
        <f t="shared" si="207"/>
        <v>68714</v>
      </c>
    </row>
    <row r="979" spans="1:26" x14ac:dyDescent="0.3">
      <c r="A979" s="4">
        <v>1</v>
      </c>
      <c r="B979" t="s">
        <v>992</v>
      </c>
      <c r="C979">
        <v>23</v>
      </c>
      <c r="D979" t="s">
        <v>11</v>
      </c>
      <c r="E979" t="s">
        <v>12</v>
      </c>
      <c r="F979">
        <v>78017</v>
      </c>
      <c r="G979" s="2">
        <v>44260</v>
      </c>
      <c r="H979">
        <v>11648</v>
      </c>
      <c r="I979" t="s">
        <v>18</v>
      </c>
      <c r="J979">
        <v>34</v>
      </c>
      <c r="K979" t="str">
        <f t="shared" si="195"/>
        <v>Above 50,000</v>
      </c>
      <c r="L979" s="4" t="str" cm="1">
        <f t="array" ref="L979">_xlfn.IFS(J979&gt;=50,"Excellent",AND(J979&gt;=40,J979&lt;=49),"good",AND(J979&gt;=30,J979&lt;=39),"Average",J979&lt;30,"Poor")</f>
        <v>Average</v>
      </c>
      <c r="M979" s="4" t="str">
        <f t="shared" si="196"/>
        <v>False</v>
      </c>
      <c r="N979" s="4" t="str">
        <f t="shared" si="197"/>
        <v>True</v>
      </c>
      <c r="O979" s="4" t="str">
        <f t="shared" si="198"/>
        <v xml:space="preserve"> from Marketing Department</v>
      </c>
      <c r="P979" s="4">
        <f>SUMIF(E979:$E$1001,"Sales",$F:$F)</f>
        <v>541068</v>
      </c>
      <c r="Q979" s="4">
        <f t="shared" si="199"/>
        <v>7532860</v>
      </c>
      <c r="R979" s="4">
        <f t="shared" si="200"/>
        <v>180</v>
      </c>
      <c r="S979" s="4">
        <f t="shared" si="201"/>
        <v>97</v>
      </c>
      <c r="T979" s="4">
        <f t="shared" si="202"/>
        <v>55350.020304568527</v>
      </c>
      <c r="U979" s="4">
        <f t="shared" si="203"/>
        <v>25843.824817518249</v>
      </c>
      <c r="V979" s="4">
        <f t="shared" si="204"/>
        <v>79673</v>
      </c>
      <c r="W979" s="4">
        <f t="shared" si="205"/>
        <v>20</v>
      </c>
      <c r="X979" s="4">
        <f t="shared" si="206"/>
        <v>78017</v>
      </c>
      <c r="Y979" t="e" cm="1" vm="2">
        <f t="array" aca="1" ref="Y979" ca="1">HLOOKUP(E979+E979:E1978,F979,0)</f>
        <v>#VALUE!</v>
      </c>
      <c r="Z979" s="4">
        <f t="shared" si="207"/>
        <v>78017</v>
      </c>
    </row>
    <row r="980" spans="1:26" x14ac:dyDescent="0.3">
      <c r="A980" s="4">
        <v>1</v>
      </c>
      <c r="B980" t="s">
        <v>993</v>
      </c>
      <c r="C980">
        <v>40</v>
      </c>
      <c r="D980" t="s">
        <v>11</v>
      </c>
      <c r="E980" t="s">
        <v>22</v>
      </c>
      <c r="F980">
        <v>67702</v>
      </c>
      <c r="G980" s="2">
        <v>44261</v>
      </c>
      <c r="H980">
        <v>11791</v>
      </c>
      <c r="I980" t="s">
        <v>18</v>
      </c>
      <c r="J980">
        <v>35</v>
      </c>
      <c r="K980" t="str">
        <f t="shared" si="195"/>
        <v>Above 50,000</v>
      </c>
      <c r="L980" s="4" t="str" cm="1">
        <f t="array" ref="L980">_xlfn.IFS(J980&gt;=50,"Excellent",AND(J980&gt;=40,J980&lt;=49),"good",AND(J980&gt;=30,J980&lt;=39),"Average",J980&lt;30,"Poor")</f>
        <v>Average</v>
      </c>
      <c r="M980" s="4" t="str">
        <f t="shared" si="196"/>
        <v>False</v>
      </c>
      <c r="N980" s="4" t="str">
        <f t="shared" si="197"/>
        <v>True</v>
      </c>
      <c r="O980" s="4" t="str">
        <f t="shared" si="198"/>
        <v>Not From Marketing Department</v>
      </c>
      <c r="P980" s="4">
        <f>SUMIF(E980:$E$1001,"Sales",$F:$F)</f>
        <v>506137</v>
      </c>
      <c r="Q980" s="4">
        <f t="shared" si="199"/>
        <v>7532860</v>
      </c>
      <c r="R980" s="4">
        <f t="shared" si="200"/>
        <v>180</v>
      </c>
      <c r="S980" s="4">
        <f t="shared" si="201"/>
        <v>97</v>
      </c>
      <c r="T980" s="4">
        <f t="shared" si="202"/>
        <v>55350.020304568527</v>
      </c>
      <c r="U980" s="4">
        <f t="shared" si="203"/>
        <v>25843.824817518249</v>
      </c>
      <c r="V980" s="4">
        <f t="shared" si="204"/>
        <v>79673</v>
      </c>
      <c r="W980" s="4">
        <f t="shared" si="205"/>
        <v>20</v>
      </c>
      <c r="X980" s="4">
        <f t="shared" si="206"/>
        <v>67702</v>
      </c>
      <c r="Y980" t="e" cm="1" vm="2">
        <f t="array" aca="1" ref="Y980" ca="1">HLOOKUP(E980+E980:E1979,F980,0)</f>
        <v>#VALUE!</v>
      </c>
      <c r="Z980" s="4">
        <f t="shared" si="207"/>
        <v>67702</v>
      </c>
    </row>
    <row r="981" spans="1:26" x14ac:dyDescent="0.3">
      <c r="A981" s="4">
        <v>1</v>
      </c>
      <c r="B981" t="s">
        <v>994</v>
      </c>
      <c r="C981">
        <v>31</v>
      </c>
      <c r="D981" t="s">
        <v>15</v>
      </c>
      <c r="E981" t="s">
        <v>12</v>
      </c>
      <c r="F981">
        <v>31691</v>
      </c>
      <c r="G981" s="2">
        <v>44262</v>
      </c>
      <c r="H981">
        <v>39882</v>
      </c>
      <c r="I981" t="s">
        <v>13</v>
      </c>
      <c r="J981">
        <v>42</v>
      </c>
      <c r="K981" t="str">
        <f t="shared" si="195"/>
        <v>Below 50,000</v>
      </c>
      <c r="L981" s="4" t="str" cm="1">
        <f t="array" ref="L981">_xlfn.IFS(J981&gt;=50,"Excellent",AND(J981&gt;=40,J981&lt;=49),"good",AND(J981&gt;=30,J981&lt;=39),"Average",J981&lt;30,"Poor")</f>
        <v>good</v>
      </c>
      <c r="M981" s="4" t="str">
        <f t="shared" si="196"/>
        <v>True</v>
      </c>
      <c r="N981" s="4" t="str">
        <f t="shared" si="197"/>
        <v>False</v>
      </c>
      <c r="O981" s="4" t="str">
        <f t="shared" si="198"/>
        <v xml:space="preserve"> from Marketing Department</v>
      </c>
      <c r="P981" s="4">
        <f>SUMIF(E981:$E$1001,"Sales",$F:$F)</f>
        <v>493958</v>
      </c>
      <c r="Q981" s="4">
        <f t="shared" si="199"/>
        <v>7532860</v>
      </c>
      <c r="R981" s="4">
        <f t="shared" si="200"/>
        <v>180</v>
      </c>
      <c r="S981" s="4">
        <f t="shared" si="201"/>
        <v>97</v>
      </c>
      <c r="T981" s="4">
        <f t="shared" si="202"/>
        <v>55350.020304568527</v>
      </c>
      <c r="U981" s="4">
        <f t="shared" si="203"/>
        <v>25843.824817518249</v>
      </c>
      <c r="V981" s="4">
        <f t="shared" si="204"/>
        <v>79673</v>
      </c>
      <c r="W981" s="4">
        <f t="shared" si="205"/>
        <v>20</v>
      </c>
      <c r="X981" s="4">
        <f t="shared" si="206"/>
        <v>31691</v>
      </c>
      <c r="Y981" t="e" cm="1" vm="2">
        <f t="array" aca="1" ref="Y981" ca="1">HLOOKUP(E981+E981:E1980,F981,0)</f>
        <v>#VALUE!</v>
      </c>
      <c r="Z981" s="4">
        <f t="shared" si="207"/>
        <v>31691</v>
      </c>
    </row>
    <row r="982" spans="1:26" x14ac:dyDescent="0.3">
      <c r="A982" s="4">
        <v>1</v>
      </c>
      <c r="B982" t="s">
        <v>995</v>
      </c>
      <c r="C982">
        <v>47</v>
      </c>
      <c r="D982" t="s">
        <v>15</v>
      </c>
      <c r="E982" t="s">
        <v>27</v>
      </c>
      <c r="F982">
        <v>60755</v>
      </c>
      <c r="G982" s="2">
        <v>44263</v>
      </c>
      <c r="H982">
        <v>24872</v>
      </c>
      <c r="I982" t="s">
        <v>18</v>
      </c>
      <c r="J982">
        <v>55</v>
      </c>
      <c r="K982" t="str">
        <f t="shared" si="195"/>
        <v>Above 50,000</v>
      </c>
      <c r="L982" s="4" t="str" cm="1">
        <f t="array" ref="L982">_xlfn.IFS(J982&gt;=50,"Excellent",AND(J982&gt;=40,J982&lt;=49),"good",AND(J982&gt;=30,J982&lt;=39),"Average",J982&lt;30,"Poor")</f>
        <v>Excellent</v>
      </c>
      <c r="M982" s="4" t="str">
        <f t="shared" si="196"/>
        <v>False</v>
      </c>
      <c r="N982" s="4" t="str">
        <f t="shared" si="197"/>
        <v>True</v>
      </c>
      <c r="O982" s="4" t="str">
        <f t="shared" si="198"/>
        <v>Not From Marketing Department</v>
      </c>
      <c r="P982" s="4">
        <f>SUMIF(E982:$E$1001,"Sales",$F:$F)</f>
        <v>468547</v>
      </c>
      <c r="Q982" s="4">
        <f t="shared" si="199"/>
        <v>7532860</v>
      </c>
      <c r="R982" s="4">
        <f t="shared" si="200"/>
        <v>180</v>
      </c>
      <c r="S982" s="4">
        <f t="shared" si="201"/>
        <v>97</v>
      </c>
      <c r="T982" s="4">
        <f t="shared" si="202"/>
        <v>55350.020304568527</v>
      </c>
      <c r="U982" s="4">
        <f t="shared" si="203"/>
        <v>25843.824817518249</v>
      </c>
      <c r="V982" s="4">
        <f t="shared" si="204"/>
        <v>79673</v>
      </c>
      <c r="W982" s="4">
        <f t="shared" si="205"/>
        <v>20</v>
      </c>
      <c r="X982" s="4">
        <f t="shared" si="206"/>
        <v>60755</v>
      </c>
      <c r="Y982" t="e" cm="1" vm="2">
        <f t="array" aca="1" ref="Y982" ca="1">HLOOKUP(E982+E982:E1981,F982,0)</f>
        <v>#VALUE!</v>
      </c>
      <c r="Z982" s="4">
        <f t="shared" si="207"/>
        <v>60755</v>
      </c>
    </row>
    <row r="983" spans="1:26" x14ac:dyDescent="0.3">
      <c r="A983" s="4">
        <v>1</v>
      </c>
      <c r="B983" t="s">
        <v>996</v>
      </c>
      <c r="C983">
        <v>42</v>
      </c>
      <c r="D983" t="s">
        <v>15</v>
      </c>
      <c r="E983" t="s">
        <v>27</v>
      </c>
      <c r="F983">
        <v>74521</v>
      </c>
      <c r="G983" s="2">
        <v>44264</v>
      </c>
      <c r="H983">
        <v>34106</v>
      </c>
      <c r="I983" t="s">
        <v>20</v>
      </c>
      <c r="J983">
        <v>46</v>
      </c>
      <c r="K983" t="str">
        <f t="shared" si="195"/>
        <v>Above 50,000</v>
      </c>
      <c r="L983" s="4" t="str" cm="1">
        <f t="array" ref="L983">_xlfn.IFS(J983&gt;=50,"Excellent",AND(J983&gt;=40,J983&lt;=49),"good",AND(J983&gt;=30,J983&lt;=39),"Average",J983&lt;30,"Poor")</f>
        <v>good</v>
      </c>
      <c r="M983" s="4" t="str">
        <f t="shared" si="196"/>
        <v>False</v>
      </c>
      <c r="N983" s="4" t="str">
        <f t="shared" si="197"/>
        <v>True</v>
      </c>
      <c r="O983" s="4" t="str">
        <f t="shared" si="198"/>
        <v>Not From Marketing Department</v>
      </c>
      <c r="P983" s="4">
        <f>SUMIF(E983:$E$1001,"Sales",$F:$F)</f>
        <v>545314</v>
      </c>
      <c r="Q983" s="4">
        <f t="shared" si="199"/>
        <v>7532860</v>
      </c>
      <c r="R983" s="4">
        <f t="shared" si="200"/>
        <v>180</v>
      </c>
      <c r="S983" s="4">
        <f t="shared" si="201"/>
        <v>97</v>
      </c>
      <c r="T983" s="4">
        <f t="shared" si="202"/>
        <v>55350.020304568527</v>
      </c>
      <c r="U983" s="4">
        <f t="shared" si="203"/>
        <v>25843.824817518249</v>
      </c>
      <c r="V983" s="4">
        <f t="shared" si="204"/>
        <v>79673</v>
      </c>
      <c r="W983" s="4">
        <f t="shared" si="205"/>
        <v>20</v>
      </c>
      <c r="X983" s="4">
        <f t="shared" si="206"/>
        <v>74521</v>
      </c>
      <c r="Y983" t="e" cm="1" vm="2">
        <f t="array" aca="1" ref="Y983" ca="1">HLOOKUP(E983+E983:E1982,F983,0)</f>
        <v>#VALUE!</v>
      </c>
      <c r="Z983" s="4">
        <f t="shared" si="207"/>
        <v>74521</v>
      </c>
    </row>
    <row r="984" spans="1:26" x14ac:dyDescent="0.3">
      <c r="A984" s="4">
        <v>1</v>
      </c>
      <c r="B984" t="s">
        <v>997</v>
      </c>
      <c r="C984">
        <v>54</v>
      </c>
      <c r="D984" t="s">
        <v>15</v>
      </c>
      <c r="E984" t="s">
        <v>7</v>
      </c>
      <c r="F984">
        <v>64049</v>
      </c>
      <c r="G984" s="2">
        <v>44265</v>
      </c>
      <c r="H984">
        <v>29985</v>
      </c>
      <c r="I984" t="s">
        <v>13</v>
      </c>
      <c r="J984">
        <v>31</v>
      </c>
      <c r="K984" t="str">
        <f t="shared" si="195"/>
        <v>Above 50,000</v>
      </c>
      <c r="L984" s="4" t="str" cm="1">
        <f t="array" ref="L984">_xlfn.IFS(J984&gt;=50,"Excellent",AND(J984&gt;=40,J984&lt;=49),"good",AND(J984&gt;=30,J984&lt;=39),"Average",J984&lt;30,"Poor")</f>
        <v>Average</v>
      </c>
      <c r="M984" s="4" t="str">
        <f t="shared" si="196"/>
        <v>True</v>
      </c>
      <c r="N984" s="4" t="str">
        <f t="shared" si="197"/>
        <v>True</v>
      </c>
      <c r="O984" s="4" t="str">
        <f t="shared" si="198"/>
        <v>Not From Marketing Department</v>
      </c>
      <c r="P984" s="4">
        <f>SUMIF(E984:$E$1001,"Sales",$F:$F)</f>
        <v>442739</v>
      </c>
      <c r="Q984" s="4">
        <f t="shared" si="199"/>
        <v>7532860</v>
      </c>
      <c r="R984" s="4">
        <f t="shared" si="200"/>
        <v>180</v>
      </c>
      <c r="S984" s="4">
        <f t="shared" si="201"/>
        <v>97</v>
      </c>
      <c r="T984" s="4">
        <f t="shared" si="202"/>
        <v>55350.020304568527</v>
      </c>
      <c r="U984" s="4">
        <f t="shared" si="203"/>
        <v>25843.824817518249</v>
      </c>
      <c r="V984" s="4">
        <f t="shared" si="204"/>
        <v>79673</v>
      </c>
      <c r="W984" s="4">
        <f t="shared" si="205"/>
        <v>20</v>
      </c>
      <c r="X984" s="4">
        <f t="shared" si="206"/>
        <v>64049</v>
      </c>
      <c r="Y984" t="e" cm="1" vm="2">
        <f t="array" aca="1" ref="Y984" ca="1">HLOOKUP(E984+E984:E1983,F984,0)</f>
        <v>#VALUE!</v>
      </c>
      <c r="Z984" s="4">
        <f t="shared" si="207"/>
        <v>64049</v>
      </c>
    </row>
    <row r="985" spans="1:26" x14ac:dyDescent="0.3">
      <c r="A985" s="4">
        <v>1</v>
      </c>
      <c r="B985" t="s">
        <v>998</v>
      </c>
      <c r="C985">
        <v>56</v>
      </c>
      <c r="D985" t="s">
        <v>15</v>
      </c>
      <c r="E985" t="s">
        <v>22</v>
      </c>
      <c r="F985">
        <v>62485</v>
      </c>
      <c r="G985" s="2">
        <v>44266</v>
      </c>
      <c r="H985">
        <v>12266</v>
      </c>
      <c r="I985" t="s">
        <v>18</v>
      </c>
      <c r="J985">
        <v>29</v>
      </c>
      <c r="K985" t="str">
        <f t="shared" si="195"/>
        <v>Above 50,000</v>
      </c>
      <c r="L985" s="4" t="str" cm="1">
        <f t="array" ref="L985">_xlfn.IFS(J985&gt;=50,"Excellent",AND(J985&gt;=40,J985&lt;=49),"good",AND(J985&gt;=30,J985&lt;=39),"Average",J985&lt;30,"Poor")</f>
        <v>Poor</v>
      </c>
      <c r="M985" s="4" t="str">
        <f t="shared" si="196"/>
        <v>False</v>
      </c>
      <c r="N985" s="4" t="str">
        <f t="shared" si="197"/>
        <v>True</v>
      </c>
      <c r="O985" s="4" t="str">
        <f t="shared" si="198"/>
        <v>Not From Marketing Department</v>
      </c>
      <c r="P985" s="4">
        <f>SUMIF(E985:$E$1001,"Sales",$F:$F)</f>
        <v>450499</v>
      </c>
      <c r="Q985" s="4">
        <f t="shared" si="199"/>
        <v>7532860</v>
      </c>
      <c r="R985" s="4">
        <f t="shared" si="200"/>
        <v>180</v>
      </c>
      <c r="S985" s="4">
        <f t="shared" si="201"/>
        <v>97</v>
      </c>
      <c r="T985" s="4">
        <f t="shared" si="202"/>
        <v>55350.020304568527</v>
      </c>
      <c r="U985" s="4">
        <f t="shared" si="203"/>
        <v>25843.824817518249</v>
      </c>
      <c r="V985" s="4">
        <f t="shared" si="204"/>
        <v>79673</v>
      </c>
      <c r="W985" s="4">
        <f t="shared" si="205"/>
        <v>20</v>
      </c>
      <c r="X985" s="4">
        <f t="shared" si="206"/>
        <v>62485</v>
      </c>
      <c r="Y985" t="e" cm="1" vm="2">
        <f t="array" aca="1" ref="Y985" ca="1">HLOOKUP(E985+E985:E1984,F985,0)</f>
        <v>#VALUE!</v>
      </c>
      <c r="Z985" s="4">
        <f t="shared" si="207"/>
        <v>62485</v>
      </c>
    </row>
    <row r="986" spans="1:26" x14ac:dyDescent="0.3">
      <c r="A986" s="4">
        <v>1</v>
      </c>
      <c r="B986" t="s">
        <v>999</v>
      </c>
      <c r="C986">
        <v>44</v>
      </c>
      <c r="D986" t="s">
        <v>15</v>
      </c>
      <c r="E986" t="s">
        <v>7</v>
      </c>
      <c r="F986">
        <v>66215</v>
      </c>
      <c r="G986" s="2">
        <v>44267</v>
      </c>
      <c r="H986">
        <v>25403</v>
      </c>
      <c r="I986" t="s">
        <v>13</v>
      </c>
      <c r="J986">
        <v>44</v>
      </c>
      <c r="K986" t="str">
        <f t="shared" si="195"/>
        <v>Above 50,000</v>
      </c>
      <c r="L986" s="4" t="str" cm="1">
        <f t="array" ref="L986">_xlfn.IFS(J986&gt;=50,"Excellent",AND(J986&gt;=40,J986&lt;=49),"good",AND(J986&gt;=30,J986&lt;=39),"Average",J986&lt;30,"Poor")</f>
        <v>good</v>
      </c>
      <c r="M986" s="4" t="str">
        <f t="shared" si="196"/>
        <v>True</v>
      </c>
      <c r="N986" s="4" t="str">
        <f t="shared" si="197"/>
        <v>True</v>
      </c>
      <c r="O986" s="4" t="str">
        <f t="shared" si="198"/>
        <v>Not From Marketing Department</v>
      </c>
      <c r="P986" s="4">
        <f>SUMIF(E986:$E$1001,"Sales",$F:$F)</f>
        <v>399275</v>
      </c>
      <c r="Q986" s="4">
        <f t="shared" si="199"/>
        <v>7532860</v>
      </c>
      <c r="R986" s="4">
        <f t="shared" si="200"/>
        <v>180</v>
      </c>
      <c r="S986" s="4">
        <f t="shared" si="201"/>
        <v>97</v>
      </c>
      <c r="T986" s="4">
        <f t="shared" si="202"/>
        <v>55350.020304568527</v>
      </c>
      <c r="U986" s="4">
        <f t="shared" si="203"/>
        <v>25843.824817518249</v>
      </c>
      <c r="V986" s="4">
        <f t="shared" si="204"/>
        <v>79673</v>
      </c>
      <c r="W986" s="4">
        <f t="shared" si="205"/>
        <v>20</v>
      </c>
      <c r="X986" s="4">
        <f t="shared" si="206"/>
        <v>66215</v>
      </c>
      <c r="Y986" t="e" cm="1" vm="2">
        <f t="array" aca="1" ref="Y986" ca="1">HLOOKUP(E986+E986:E1985,F986,0)</f>
        <v>#VALUE!</v>
      </c>
      <c r="Z986" s="4">
        <f t="shared" si="207"/>
        <v>66215</v>
      </c>
    </row>
    <row r="987" spans="1:26" x14ac:dyDescent="0.3">
      <c r="A987" s="4">
        <v>1</v>
      </c>
      <c r="B987" t="s">
        <v>1000</v>
      </c>
      <c r="C987">
        <v>43</v>
      </c>
      <c r="D987" t="s">
        <v>15</v>
      </c>
      <c r="E987" t="s">
        <v>16</v>
      </c>
      <c r="F987">
        <v>58684</v>
      </c>
      <c r="G987" s="2">
        <v>44268</v>
      </c>
      <c r="H987">
        <v>29444</v>
      </c>
      <c r="I987" t="s">
        <v>20</v>
      </c>
      <c r="J987">
        <v>52</v>
      </c>
      <c r="K987" t="str">
        <f t="shared" si="195"/>
        <v>Above 50,000</v>
      </c>
      <c r="L987" s="4" t="str" cm="1">
        <f t="array" ref="L987">_xlfn.IFS(J987&gt;=50,"Excellent",AND(J987&gt;=40,J987&lt;=49),"good",AND(J987&gt;=30,J987&lt;=39),"Average",J987&lt;30,"Poor")</f>
        <v>Excellent</v>
      </c>
      <c r="M987" s="4" t="str">
        <f t="shared" si="196"/>
        <v>False</v>
      </c>
      <c r="N987" s="4" t="str">
        <f t="shared" si="197"/>
        <v>False</v>
      </c>
      <c r="O987" s="4" t="str">
        <f t="shared" si="198"/>
        <v>Not From Marketing Department</v>
      </c>
      <c r="P987" s="4">
        <f>SUMIF(E987:$E$1001,"Sales",$F:$F)</f>
        <v>420615</v>
      </c>
      <c r="Q987" s="4">
        <f t="shared" si="199"/>
        <v>7532860</v>
      </c>
      <c r="R987" s="4">
        <f t="shared" si="200"/>
        <v>180</v>
      </c>
      <c r="S987" s="4">
        <f t="shared" si="201"/>
        <v>97</v>
      </c>
      <c r="T987" s="4">
        <f t="shared" si="202"/>
        <v>55350.020304568527</v>
      </c>
      <c r="U987" s="4">
        <f t="shared" si="203"/>
        <v>25843.824817518249</v>
      </c>
      <c r="V987" s="4">
        <f t="shared" si="204"/>
        <v>79673</v>
      </c>
      <c r="W987" s="4">
        <f t="shared" si="205"/>
        <v>20</v>
      </c>
      <c r="X987" s="4">
        <f t="shared" si="206"/>
        <v>58684</v>
      </c>
      <c r="Y987" t="e" cm="1" vm="2">
        <f t="array" aca="1" ref="Y987" ca="1">HLOOKUP(E987+E987:E1986,F987,0)</f>
        <v>#VALUE!</v>
      </c>
      <c r="Z987" s="4">
        <f t="shared" si="207"/>
        <v>58684</v>
      </c>
    </row>
    <row r="988" spans="1:26" x14ac:dyDescent="0.3">
      <c r="A988" s="4">
        <v>1</v>
      </c>
      <c r="B988" t="s">
        <v>1001</v>
      </c>
      <c r="C988">
        <v>48</v>
      </c>
      <c r="D988" t="s">
        <v>15</v>
      </c>
      <c r="E988" t="s">
        <v>7</v>
      </c>
      <c r="F988">
        <v>61324</v>
      </c>
      <c r="G988" s="2">
        <v>44269</v>
      </c>
      <c r="H988">
        <v>36635</v>
      </c>
      <c r="I988" t="s">
        <v>18</v>
      </c>
      <c r="J988">
        <v>56</v>
      </c>
      <c r="K988" t="str">
        <f t="shared" si="195"/>
        <v>Above 50,000</v>
      </c>
      <c r="L988" s="4" t="str" cm="1">
        <f t="array" ref="L988">_xlfn.IFS(J988&gt;=50,"Excellent",AND(J988&gt;=40,J988&lt;=49),"good",AND(J988&gt;=30,J988&lt;=39),"Average",J988&lt;30,"Poor")</f>
        <v>Excellent</v>
      </c>
      <c r="M988" s="4" t="str">
        <f t="shared" si="196"/>
        <v>False</v>
      </c>
      <c r="N988" s="4" t="str">
        <f t="shared" si="197"/>
        <v>True</v>
      </c>
      <c r="O988" s="4" t="str">
        <f t="shared" si="198"/>
        <v>Not From Marketing Department</v>
      </c>
      <c r="P988" s="4">
        <f>SUMIF(E988:$E$1001,"Sales",$F:$F)</f>
        <v>318945</v>
      </c>
      <c r="Q988" s="4">
        <f t="shared" si="199"/>
        <v>7532860</v>
      </c>
      <c r="R988" s="4">
        <f t="shared" si="200"/>
        <v>180</v>
      </c>
      <c r="S988" s="4">
        <f t="shared" si="201"/>
        <v>97</v>
      </c>
      <c r="T988" s="4">
        <f t="shared" si="202"/>
        <v>55350.020304568527</v>
      </c>
      <c r="U988" s="4">
        <f t="shared" si="203"/>
        <v>25843.824817518249</v>
      </c>
      <c r="V988" s="4">
        <f t="shared" si="204"/>
        <v>79673</v>
      </c>
      <c r="W988" s="4">
        <f t="shared" si="205"/>
        <v>20</v>
      </c>
      <c r="X988" s="4">
        <f t="shared" si="206"/>
        <v>61324</v>
      </c>
      <c r="Y988" t="e" cm="1" vm="2">
        <f t="array" aca="1" ref="Y988" ca="1">HLOOKUP(E988+E988:E1987,F988,0)</f>
        <v>#VALUE!</v>
      </c>
      <c r="Z988" s="4">
        <f t="shared" si="207"/>
        <v>61324</v>
      </c>
    </row>
    <row r="989" spans="1:26" x14ac:dyDescent="0.3">
      <c r="A989" s="4">
        <v>1</v>
      </c>
      <c r="B989" t="s">
        <v>1002</v>
      </c>
      <c r="C989">
        <v>27</v>
      </c>
      <c r="D989" t="s">
        <v>15</v>
      </c>
      <c r="E989" t="s">
        <v>7</v>
      </c>
      <c r="F989">
        <v>42178</v>
      </c>
      <c r="G989" s="2">
        <v>44270</v>
      </c>
      <c r="H989">
        <v>26712</v>
      </c>
      <c r="I989" t="s">
        <v>20</v>
      </c>
      <c r="J989">
        <v>27</v>
      </c>
      <c r="K989" t="str">
        <f t="shared" si="195"/>
        <v>Below 50,000</v>
      </c>
      <c r="L989" s="4" t="str" cm="1">
        <f t="array" ref="L989">_xlfn.IFS(J989&gt;=50,"Excellent",AND(J989&gt;=40,J989&lt;=49),"good",AND(J989&gt;=30,J989&lt;=39),"Average",J989&lt;30,"Poor")</f>
        <v>Poor</v>
      </c>
      <c r="M989" s="4" t="str">
        <f t="shared" si="196"/>
        <v>False</v>
      </c>
      <c r="N989" s="4" t="str">
        <f t="shared" si="197"/>
        <v>False</v>
      </c>
      <c r="O989" s="4" t="str">
        <f t="shared" si="198"/>
        <v>Not From Marketing Department</v>
      </c>
      <c r="P989" s="4">
        <f>SUMIF(E989:$E$1001,"Sales",$F:$F)</f>
        <v>298349</v>
      </c>
      <c r="Q989" s="4">
        <f t="shared" si="199"/>
        <v>7532860</v>
      </c>
      <c r="R989" s="4">
        <f t="shared" si="200"/>
        <v>180</v>
      </c>
      <c r="S989" s="4">
        <f t="shared" si="201"/>
        <v>97</v>
      </c>
      <c r="T989" s="4">
        <f t="shared" si="202"/>
        <v>55350.020304568527</v>
      </c>
      <c r="U989" s="4">
        <f t="shared" si="203"/>
        <v>25843.824817518249</v>
      </c>
      <c r="V989" s="4">
        <f t="shared" si="204"/>
        <v>79673</v>
      </c>
      <c r="W989" s="4">
        <f t="shared" si="205"/>
        <v>20</v>
      </c>
      <c r="X989" s="4">
        <f t="shared" si="206"/>
        <v>42178</v>
      </c>
      <c r="Y989" t="e" cm="1" vm="2">
        <f t="array" aca="1" ref="Y989" ca="1">HLOOKUP(E989+E989:E1988,F989,0)</f>
        <v>#VALUE!</v>
      </c>
      <c r="Z989" s="4">
        <f t="shared" si="207"/>
        <v>42178</v>
      </c>
    </row>
    <row r="990" spans="1:26" x14ac:dyDescent="0.3">
      <c r="A990" s="4">
        <v>1</v>
      </c>
      <c r="B990" t="s">
        <v>1003</v>
      </c>
      <c r="C990">
        <v>57</v>
      </c>
      <c r="D990" t="s">
        <v>15</v>
      </c>
      <c r="E990" t="s">
        <v>7</v>
      </c>
      <c r="F990">
        <v>42511</v>
      </c>
      <c r="G990" s="2">
        <v>44271</v>
      </c>
      <c r="H990">
        <v>37782</v>
      </c>
      <c r="I990" t="s">
        <v>13</v>
      </c>
      <c r="J990">
        <v>32</v>
      </c>
      <c r="K990" t="str">
        <f t="shared" si="195"/>
        <v>Below 50,000</v>
      </c>
      <c r="L990" s="4" t="str" cm="1">
        <f t="array" ref="L990">_xlfn.IFS(J990&gt;=50,"Excellent",AND(J990&gt;=40,J990&lt;=49),"good",AND(J990&gt;=30,J990&lt;=39),"Average",J990&lt;30,"Poor")</f>
        <v>Average</v>
      </c>
      <c r="M990" s="4" t="str">
        <f t="shared" si="196"/>
        <v>True</v>
      </c>
      <c r="N990" s="4" t="str">
        <f t="shared" si="197"/>
        <v>False</v>
      </c>
      <c r="O990" s="4" t="str">
        <f t="shared" si="198"/>
        <v>Not From Marketing Department</v>
      </c>
      <c r="P990" s="4">
        <f>SUMIF(E990:$E$1001,"Sales",$F:$F)</f>
        <v>241914</v>
      </c>
      <c r="Q990" s="4">
        <f t="shared" si="199"/>
        <v>7532860</v>
      </c>
      <c r="R990" s="4">
        <f t="shared" si="200"/>
        <v>180</v>
      </c>
      <c r="S990" s="4">
        <f t="shared" si="201"/>
        <v>97</v>
      </c>
      <c r="T990" s="4">
        <f t="shared" si="202"/>
        <v>55350.020304568527</v>
      </c>
      <c r="U990" s="4">
        <f t="shared" si="203"/>
        <v>25843.824817518249</v>
      </c>
      <c r="V990" s="4">
        <f t="shared" si="204"/>
        <v>79673</v>
      </c>
      <c r="W990" s="4">
        <f t="shared" si="205"/>
        <v>20</v>
      </c>
      <c r="X990" s="4">
        <f t="shared" si="206"/>
        <v>42511</v>
      </c>
      <c r="Y990" t="e" cm="1" vm="2">
        <f t="array" aca="1" ref="Y990" ca="1">HLOOKUP(E990+E990:E1989,F990,0)</f>
        <v>#VALUE!</v>
      </c>
      <c r="Z990" s="4">
        <f t="shared" si="207"/>
        <v>42511</v>
      </c>
    </row>
    <row r="991" spans="1:26" x14ac:dyDescent="0.3">
      <c r="A991" s="4">
        <v>1</v>
      </c>
      <c r="B991" t="s">
        <v>1004</v>
      </c>
      <c r="C991">
        <v>41</v>
      </c>
      <c r="D991" t="s">
        <v>11</v>
      </c>
      <c r="E991" t="s">
        <v>12</v>
      </c>
      <c r="F991">
        <v>32117</v>
      </c>
      <c r="G991" s="2">
        <v>44272</v>
      </c>
      <c r="H991">
        <v>19727</v>
      </c>
      <c r="I991" t="s">
        <v>13</v>
      </c>
      <c r="J991">
        <v>51</v>
      </c>
      <c r="K991" t="str">
        <f t="shared" si="195"/>
        <v>Below 50,000</v>
      </c>
      <c r="L991" s="4" t="str" cm="1">
        <f t="array" ref="L991">_xlfn.IFS(J991&gt;=50,"Excellent",AND(J991&gt;=40,J991&lt;=49),"good",AND(J991&gt;=30,J991&lt;=39),"Average",J991&lt;30,"Poor")</f>
        <v>Excellent</v>
      </c>
      <c r="M991" s="4" t="str">
        <f t="shared" si="196"/>
        <v>True</v>
      </c>
      <c r="N991" s="4" t="str">
        <f t="shared" si="197"/>
        <v>False</v>
      </c>
      <c r="O991" s="4" t="str">
        <f t="shared" si="198"/>
        <v xml:space="preserve"> from Marketing Department</v>
      </c>
      <c r="P991" s="4">
        <f>SUMIF(E991:$E$1001,"Sales",$F:$F)</f>
        <v>204623</v>
      </c>
      <c r="Q991" s="4">
        <f t="shared" si="199"/>
        <v>7532860</v>
      </c>
      <c r="R991" s="4">
        <f t="shared" si="200"/>
        <v>180</v>
      </c>
      <c r="S991" s="4">
        <f t="shared" si="201"/>
        <v>97</v>
      </c>
      <c r="T991" s="4">
        <f t="shared" si="202"/>
        <v>55350.020304568527</v>
      </c>
      <c r="U991" s="4">
        <f t="shared" si="203"/>
        <v>25843.824817518249</v>
      </c>
      <c r="V991" s="4">
        <f t="shared" si="204"/>
        <v>79673</v>
      </c>
      <c r="W991" s="4">
        <f t="shared" si="205"/>
        <v>20</v>
      </c>
      <c r="X991" s="4">
        <f t="shared" si="206"/>
        <v>32117</v>
      </c>
      <c r="Y991" t="e" cm="1" vm="2">
        <f t="array" aca="1" ref="Y991" ca="1">HLOOKUP(E991+E991:E1990,F991,0)</f>
        <v>#VALUE!</v>
      </c>
      <c r="Z991" s="4">
        <f t="shared" si="207"/>
        <v>32117</v>
      </c>
    </row>
    <row r="992" spans="1:26" x14ac:dyDescent="0.3">
      <c r="A992" s="4">
        <v>1</v>
      </c>
      <c r="B992" t="s">
        <v>1005</v>
      </c>
      <c r="C992">
        <v>45</v>
      </c>
      <c r="D992" t="s">
        <v>15</v>
      </c>
      <c r="E992" t="s">
        <v>12</v>
      </c>
      <c r="F992">
        <v>53797</v>
      </c>
      <c r="G992" s="2">
        <v>44273</v>
      </c>
      <c r="H992">
        <v>39743</v>
      </c>
      <c r="I992" t="s">
        <v>28</v>
      </c>
      <c r="J992">
        <v>53</v>
      </c>
      <c r="K992" t="str">
        <f t="shared" si="195"/>
        <v>Above 50,000</v>
      </c>
      <c r="L992" s="4" t="str" cm="1">
        <f t="array" ref="L992">_xlfn.IFS(J992&gt;=50,"Excellent",AND(J992&gt;=40,J992&lt;=49),"good",AND(J992&gt;=30,J992&lt;=39),"Average",J992&lt;30,"Poor")</f>
        <v>Excellent</v>
      </c>
      <c r="M992" s="4" t="str">
        <f t="shared" si="196"/>
        <v>False</v>
      </c>
      <c r="N992" s="4" t="str">
        <f t="shared" si="197"/>
        <v>False</v>
      </c>
      <c r="O992" s="4" t="str">
        <f t="shared" si="198"/>
        <v xml:space="preserve"> from Marketing Department</v>
      </c>
      <c r="P992" s="4">
        <f>SUMIF(E992:$E$1001,"Sales",$F:$F)</f>
        <v>187891</v>
      </c>
      <c r="Q992" s="4">
        <f t="shared" si="199"/>
        <v>7532860</v>
      </c>
      <c r="R992" s="4">
        <f t="shared" si="200"/>
        <v>180</v>
      </c>
      <c r="S992" s="4">
        <f t="shared" si="201"/>
        <v>97</v>
      </c>
      <c r="T992" s="4">
        <f t="shared" si="202"/>
        <v>55350.020304568527</v>
      </c>
      <c r="U992" s="4">
        <f t="shared" si="203"/>
        <v>25843.824817518249</v>
      </c>
      <c r="V992" s="4">
        <f t="shared" si="204"/>
        <v>79673</v>
      </c>
      <c r="W992" s="4">
        <f t="shared" si="205"/>
        <v>20</v>
      </c>
      <c r="X992" s="4">
        <f t="shared" si="206"/>
        <v>53797</v>
      </c>
      <c r="Y992" t="e" cm="1" vm="2">
        <f t="array" aca="1" ref="Y992" ca="1">HLOOKUP(E992+E992:E1991,F992,0)</f>
        <v>#VALUE!</v>
      </c>
      <c r="Z992" s="4">
        <f t="shared" si="207"/>
        <v>53797</v>
      </c>
    </row>
    <row r="993" spans="1:26" x14ac:dyDescent="0.3">
      <c r="A993" s="4">
        <v>1</v>
      </c>
      <c r="B993" t="s">
        <v>1006</v>
      </c>
      <c r="C993">
        <v>35</v>
      </c>
      <c r="D993" t="s">
        <v>11</v>
      </c>
      <c r="E993" t="s">
        <v>7</v>
      </c>
      <c r="F993">
        <v>61181</v>
      </c>
      <c r="G993" s="2">
        <v>44274</v>
      </c>
      <c r="H993">
        <v>17484</v>
      </c>
      <c r="I993" t="s">
        <v>20</v>
      </c>
      <c r="J993">
        <v>38</v>
      </c>
      <c r="K993" t="str">
        <f t="shared" si="195"/>
        <v>Above 50,000</v>
      </c>
      <c r="L993" s="4" t="str" cm="1">
        <f t="array" ref="L993">_xlfn.IFS(J993&gt;=50,"Excellent",AND(J993&gt;=40,J993&lt;=49),"good",AND(J993&gt;=30,J993&lt;=39),"Average",J993&lt;30,"Poor")</f>
        <v>Average</v>
      </c>
      <c r="M993" s="4" t="str">
        <f t="shared" si="196"/>
        <v>False</v>
      </c>
      <c r="N993" s="4" t="str">
        <f t="shared" si="197"/>
        <v>True</v>
      </c>
      <c r="O993" s="4" t="str">
        <f t="shared" si="198"/>
        <v>Not From Marketing Department</v>
      </c>
      <c r="P993" s="4">
        <f>SUMIF(E993:$E$1001,"Sales",$F:$F)</f>
        <v>191977</v>
      </c>
      <c r="Q993" s="4">
        <f t="shared" si="199"/>
        <v>7532860</v>
      </c>
      <c r="R993" s="4">
        <f t="shared" si="200"/>
        <v>180</v>
      </c>
      <c r="S993" s="4">
        <f t="shared" si="201"/>
        <v>97</v>
      </c>
      <c r="T993" s="4">
        <f t="shared" si="202"/>
        <v>55350.020304568527</v>
      </c>
      <c r="U993" s="4">
        <f t="shared" si="203"/>
        <v>25843.824817518249</v>
      </c>
      <c r="V993" s="4">
        <f t="shared" si="204"/>
        <v>79673</v>
      </c>
      <c r="W993" s="4">
        <f t="shared" si="205"/>
        <v>20</v>
      </c>
      <c r="X993" s="4">
        <f t="shared" si="206"/>
        <v>61181</v>
      </c>
      <c r="Y993" t="e" cm="1" vm="2">
        <f t="array" aca="1" ref="Y993" ca="1">HLOOKUP(E993+E993:E1992,F993,0)</f>
        <v>#VALUE!</v>
      </c>
      <c r="Z993" s="4">
        <f t="shared" si="207"/>
        <v>61181</v>
      </c>
    </row>
    <row r="994" spans="1:26" x14ac:dyDescent="0.3">
      <c r="A994" s="4">
        <v>1</v>
      </c>
      <c r="B994" t="s">
        <v>1007</v>
      </c>
      <c r="C994">
        <v>23</v>
      </c>
      <c r="D994" t="s">
        <v>15</v>
      </c>
      <c r="E994" t="s">
        <v>7</v>
      </c>
      <c r="F994">
        <v>45644</v>
      </c>
      <c r="G994" s="2">
        <v>44275</v>
      </c>
      <c r="H994">
        <v>39024</v>
      </c>
      <c r="I994" t="s">
        <v>20</v>
      </c>
      <c r="J994">
        <v>20</v>
      </c>
      <c r="K994" t="str">
        <f t="shared" si="195"/>
        <v>Below 50,000</v>
      </c>
      <c r="L994" s="4" t="str" cm="1">
        <f t="array" ref="L994">_xlfn.IFS(J994&gt;=50,"Excellent",AND(J994&gt;=40,J994&lt;=49),"good",AND(J994&gt;=30,J994&lt;=39),"Average",J994&lt;30,"Poor")</f>
        <v>Poor</v>
      </c>
      <c r="M994" s="4" t="str">
        <f t="shared" si="196"/>
        <v>False</v>
      </c>
      <c r="N994" s="4" t="str">
        <f t="shared" si="197"/>
        <v>False</v>
      </c>
      <c r="O994" s="4" t="str">
        <f t="shared" si="198"/>
        <v>Not From Marketing Department</v>
      </c>
      <c r="P994" s="4">
        <f>SUMIF(E994:$E$1001,"Sales",$F:$F)</f>
        <v>123390</v>
      </c>
      <c r="Q994" s="4">
        <f t="shared" si="199"/>
        <v>7532860</v>
      </c>
      <c r="R994" s="4">
        <f t="shared" si="200"/>
        <v>180</v>
      </c>
      <c r="S994" s="4">
        <f t="shared" si="201"/>
        <v>97</v>
      </c>
      <c r="T994" s="4">
        <f t="shared" si="202"/>
        <v>55350.020304568527</v>
      </c>
      <c r="U994" s="4">
        <f t="shared" si="203"/>
        <v>25843.824817518249</v>
      </c>
      <c r="V994" s="4">
        <f t="shared" si="204"/>
        <v>79673</v>
      </c>
      <c r="W994" s="4">
        <f t="shared" si="205"/>
        <v>20</v>
      </c>
      <c r="X994" s="4">
        <f t="shared" si="206"/>
        <v>45644</v>
      </c>
      <c r="Y994" t="e" cm="1" vm="2">
        <f t="array" aca="1" ref="Y994" ca="1">HLOOKUP(E994+E994:E1993,F994,0)</f>
        <v>#VALUE!</v>
      </c>
      <c r="Z994" s="4">
        <f t="shared" si="207"/>
        <v>45644</v>
      </c>
    </row>
    <row r="995" spans="1:26" x14ac:dyDescent="0.3">
      <c r="A995" s="4">
        <v>1</v>
      </c>
      <c r="B995" t="s">
        <v>1008</v>
      </c>
      <c r="C995">
        <v>56</v>
      </c>
      <c r="D995" t="s">
        <v>15</v>
      </c>
      <c r="E995" t="s">
        <v>12</v>
      </c>
      <c r="F995">
        <v>68264</v>
      </c>
      <c r="G995" s="2">
        <v>44276</v>
      </c>
      <c r="H995">
        <v>14081</v>
      </c>
      <c r="I995" t="s">
        <v>28</v>
      </c>
      <c r="J995">
        <v>42</v>
      </c>
      <c r="K995" t="str">
        <f t="shared" si="195"/>
        <v>Above 50,000</v>
      </c>
      <c r="L995" s="4" t="str" cm="1">
        <f t="array" ref="L995">_xlfn.IFS(J995&gt;=50,"Excellent",AND(J995&gt;=40,J995&lt;=49),"good",AND(J995&gt;=30,J995&lt;=39),"Average",J995&lt;30,"Poor")</f>
        <v>good</v>
      </c>
      <c r="M995" s="4" t="str">
        <f t="shared" si="196"/>
        <v>False</v>
      </c>
      <c r="N995" s="4" t="str">
        <f t="shared" si="197"/>
        <v>True</v>
      </c>
      <c r="O995" s="4" t="str">
        <f t="shared" si="198"/>
        <v xml:space="preserve"> from Marketing Department</v>
      </c>
      <c r="P995" s="4">
        <f>SUMIF(E995:$E$1001,"Sales",$F:$F)</f>
        <v>137974</v>
      </c>
      <c r="Q995" s="4">
        <f t="shared" si="199"/>
        <v>7532860</v>
      </c>
      <c r="R995" s="4">
        <f t="shared" si="200"/>
        <v>180</v>
      </c>
      <c r="S995" s="4">
        <f t="shared" si="201"/>
        <v>97</v>
      </c>
      <c r="T995" s="4">
        <f t="shared" si="202"/>
        <v>55350.020304568527</v>
      </c>
      <c r="U995" s="4">
        <f t="shared" si="203"/>
        <v>25843.824817518249</v>
      </c>
      <c r="V995" s="4">
        <f t="shared" si="204"/>
        <v>79673</v>
      </c>
      <c r="W995" s="4">
        <f t="shared" si="205"/>
        <v>20</v>
      </c>
      <c r="X995" s="4">
        <f t="shared" si="206"/>
        <v>68264</v>
      </c>
      <c r="Y995" t="e" cm="1" vm="2">
        <f t="array" aca="1" ref="Y995" ca="1">HLOOKUP(E995+E995:E1994,F995,0)</f>
        <v>#VALUE!</v>
      </c>
      <c r="Z995" s="4">
        <f t="shared" si="207"/>
        <v>68264</v>
      </c>
    </row>
    <row r="996" spans="1:26" x14ac:dyDescent="0.3">
      <c r="A996" s="4">
        <v>1</v>
      </c>
      <c r="B996" t="s">
        <v>1009</v>
      </c>
      <c r="C996">
        <v>22</v>
      </c>
      <c r="D996" t="s">
        <v>15</v>
      </c>
      <c r="E996" t="s">
        <v>22</v>
      </c>
      <c r="F996">
        <v>43024</v>
      </c>
      <c r="G996" s="2">
        <v>44277</v>
      </c>
      <c r="H996">
        <v>29392</v>
      </c>
      <c r="I996" t="s">
        <v>13</v>
      </c>
      <c r="J996">
        <v>21</v>
      </c>
      <c r="K996" t="str">
        <f t="shared" si="195"/>
        <v>Below 50,000</v>
      </c>
      <c r="L996" s="4" t="str" cm="1">
        <f t="array" ref="L996">_xlfn.IFS(J996&gt;=50,"Excellent",AND(J996&gt;=40,J996&lt;=49),"good",AND(J996&gt;=30,J996&lt;=39),"Average",J996&lt;30,"Poor")</f>
        <v>Poor</v>
      </c>
      <c r="M996" s="4" t="str">
        <f t="shared" si="196"/>
        <v>True</v>
      </c>
      <c r="N996" s="4" t="str">
        <f t="shared" si="197"/>
        <v>False</v>
      </c>
      <c r="O996" s="4" t="str">
        <f t="shared" si="198"/>
        <v>Not From Marketing Department</v>
      </c>
      <c r="P996" s="4">
        <f>SUMIF(E996:$E$1001,"Sales",$F:$F)</f>
        <v>95144</v>
      </c>
      <c r="Q996" s="4">
        <f t="shared" si="199"/>
        <v>7532860</v>
      </c>
      <c r="R996" s="4">
        <f t="shared" si="200"/>
        <v>180</v>
      </c>
      <c r="S996" s="4">
        <f t="shared" si="201"/>
        <v>97</v>
      </c>
      <c r="T996" s="4">
        <f t="shared" si="202"/>
        <v>55350.020304568527</v>
      </c>
      <c r="U996" s="4">
        <f t="shared" si="203"/>
        <v>25843.824817518249</v>
      </c>
      <c r="V996" s="4">
        <f t="shared" si="204"/>
        <v>79673</v>
      </c>
      <c r="W996" s="4">
        <f t="shared" si="205"/>
        <v>20</v>
      </c>
      <c r="X996" s="4">
        <f t="shared" si="206"/>
        <v>43024</v>
      </c>
      <c r="Y996" t="e" cm="1" vm="2">
        <f t="array" aca="1" ref="Y996" ca="1">HLOOKUP(E996+E996:E1995,F996,0)</f>
        <v>#VALUE!</v>
      </c>
      <c r="Z996" s="4">
        <f t="shared" si="207"/>
        <v>43024</v>
      </c>
    </row>
    <row r="997" spans="1:26" x14ac:dyDescent="0.3">
      <c r="A997" s="4">
        <v>1</v>
      </c>
      <c r="B997" t="s">
        <v>1010</v>
      </c>
      <c r="C997">
        <v>32</v>
      </c>
      <c r="D997" t="s">
        <v>11</v>
      </c>
      <c r="E997" t="s">
        <v>16</v>
      </c>
      <c r="F997">
        <v>65670</v>
      </c>
      <c r="G997" s="2">
        <v>44278</v>
      </c>
      <c r="H997">
        <v>23565</v>
      </c>
      <c r="I997" t="s">
        <v>18</v>
      </c>
      <c r="J997">
        <v>55</v>
      </c>
      <c r="K997" t="str">
        <f t="shared" si="195"/>
        <v>Above 50,000</v>
      </c>
      <c r="L997" s="4" t="str" cm="1">
        <f t="array" ref="L997">_xlfn.IFS(J997&gt;=50,"Excellent",AND(J997&gt;=40,J997&lt;=49),"good",AND(J997&gt;=30,J997&lt;=39),"Average",J997&lt;30,"Poor")</f>
        <v>Excellent</v>
      </c>
      <c r="M997" s="4" t="str">
        <f t="shared" si="196"/>
        <v>False</v>
      </c>
      <c r="N997" s="4" t="str">
        <f t="shared" si="197"/>
        <v>True</v>
      </c>
      <c r="O997" s="4" t="str">
        <f t="shared" si="198"/>
        <v>Not From Marketing Department</v>
      </c>
      <c r="P997" s="4">
        <f>SUMIF(E997:$E$1001,"Sales",$F:$F)</f>
        <v>118603</v>
      </c>
      <c r="Q997" s="4">
        <f t="shared" si="199"/>
        <v>7532860</v>
      </c>
      <c r="R997" s="4">
        <f t="shared" si="200"/>
        <v>180</v>
      </c>
      <c r="S997" s="4">
        <f t="shared" si="201"/>
        <v>97</v>
      </c>
      <c r="T997" s="4">
        <f t="shared" si="202"/>
        <v>55350.020304568527</v>
      </c>
      <c r="U997" s="4">
        <f t="shared" si="203"/>
        <v>25843.824817518249</v>
      </c>
      <c r="V997" s="4">
        <f t="shared" si="204"/>
        <v>79673</v>
      </c>
      <c r="W997" s="4">
        <f t="shared" si="205"/>
        <v>20</v>
      </c>
      <c r="X997" s="4">
        <f t="shared" si="206"/>
        <v>65670</v>
      </c>
      <c r="Y997" t="e" cm="1" vm="2">
        <f t="array" aca="1" ref="Y997" ca="1">HLOOKUP(E997+E997:E1996,F997,0)</f>
        <v>#VALUE!</v>
      </c>
      <c r="Z997" s="4">
        <f t="shared" si="207"/>
        <v>65670</v>
      </c>
    </row>
    <row r="998" spans="1:26" x14ac:dyDescent="0.3">
      <c r="A998" s="4">
        <v>1</v>
      </c>
      <c r="B998" t="s">
        <v>1011</v>
      </c>
      <c r="C998">
        <v>37</v>
      </c>
      <c r="D998" t="s">
        <v>11</v>
      </c>
      <c r="E998" t="s">
        <v>7</v>
      </c>
      <c r="F998">
        <v>51926</v>
      </c>
      <c r="G998" s="2">
        <v>44279</v>
      </c>
      <c r="H998">
        <v>23332</v>
      </c>
      <c r="I998" t="s">
        <v>18</v>
      </c>
      <c r="J998">
        <v>27</v>
      </c>
      <c r="K998" t="str">
        <f t="shared" si="195"/>
        <v>Above 50,000</v>
      </c>
      <c r="L998" s="4" t="str" cm="1">
        <f t="array" ref="L998">_xlfn.IFS(J998&gt;=50,"Excellent",AND(J998&gt;=40,J998&lt;=49),"good",AND(J998&gt;=30,J998&lt;=39),"Average",J998&lt;30,"Poor")</f>
        <v>Poor</v>
      </c>
      <c r="M998" s="4" t="str">
        <f t="shared" si="196"/>
        <v>False</v>
      </c>
      <c r="N998" s="4" t="str">
        <f t="shared" si="197"/>
        <v>False</v>
      </c>
      <c r="O998" s="4" t="str">
        <f t="shared" si="198"/>
        <v>Not From Marketing Department</v>
      </c>
      <c r="P998" s="4">
        <f>SUMIF(E998:$E$1001,"Sales",$F:$F)</f>
        <v>30579</v>
      </c>
      <c r="Q998" s="4">
        <f t="shared" si="199"/>
        <v>7532860</v>
      </c>
      <c r="R998" s="4">
        <f t="shared" si="200"/>
        <v>180</v>
      </c>
      <c r="S998" s="4">
        <f t="shared" si="201"/>
        <v>97</v>
      </c>
      <c r="T998" s="4">
        <f t="shared" si="202"/>
        <v>55350.020304568527</v>
      </c>
      <c r="U998" s="4">
        <f t="shared" si="203"/>
        <v>25843.824817518249</v>
      </c>
      <c r="V998" s="4">
        <f t="shared" si="204"/>
        <v>79673</v>
      </c>
      <c r="W998" s="4">
        <f t="shared" si="205"/>
        <v>20</v>
      </c>
      <c r="X998" s="4">
        <f t="shared" si="206"/>
        <v>51926</v>
      </c>
      <c r="Y998" t="e" cm="1" vm="2">
        <f t="array" aca="1" ref="Y998" ca="1">HLOOKUP(E998+E998:E1997,F998,0)</f>
        <v>#VALUE!</v>
      </c>
      <c r="Z998" s="4">
        <f t="shared" si="207"/>
        <v>51926</v>
      </c>
    </row>
    <row r="999" spans="1:26" x14ac:dyDescent="0.3">
      <c r="A999" s="4">
        <v>1</v>
      </c>
      <c r="B999" t="s">
        <v>1012</v>
      </c>
      <c r="C999">
        <v>46</v>
      </c>
      <c r="D999" t="s">
        <v>11</v>
      </c>
      <c r="E999" t="s">
        <v>16</v>
      </c>
      <c r="F999">
        <v>32410</v>
      </c>
      <c r="G999" s="2">
        <v>44280</v>
      </c>
      <c r="H999">
        <v>15749</v>
      </c>
      <c r="I999" t="s">
        <v>20</v>
      </c>
      <c r="J999">
        <v>21</v>
      </c>
      <c r="K999" t="str">
        <f t="shared" si="195"/>
        <v>Below 50,000</v>
      </c>
      <c r="L999" s="4" t="str" cm="1">
        <f t="array" ref="L999">_xlfn.IFS(J999&gt;=50,"Excellent",AND(J999&gt;=40,J999&lt;=49),"good",AND(J999&gt;=30,J999&lt;=39),"Average",J999&lt;30,"Poor")</f>
        <v>Poor</v>
      </c>
      <c r="M999" s="4" t="str">
        <f t="shared" si="196"/>
        <v>False</v>
      </c>
      <c r="N999" s="4" t="str">
        <f t="shared" si="197"/>
        <v>False</v>
      </c>
      <c r="O999" s="4" t="str">
        <f t="shared" si="198"/>
        <v>Not From Marketing Department</v>
      </c>
      <c r="P999" s="4">
        <f>SUMIF(E999:$E$1001,"Sales",$F:$F)</f>
        <v>51244</v>
      </c>
      <c r="Q999" s="4">
        <f t="shared" si="199"/>
        <v>7532860</v>
      </c>
      <c r="R999" s="4">
        <f t="shared" si="200"/>
        <v>180</v>
      </c>
      <c r="S999" s="4">
        <f t="shared" si="201"/>
        <v>97</v>
      </c>
      <c r="T999" s="4">
        <f t="shared" si="202"/>
        <v>55350.020304568527</v>
      </c>
      <c r="U999" s="4">
        <f t="shared" si="203"/>
        <v>25843.824817518249</v>
      </c>
      <c r="V999" s="4">
        <f t="shared" si="204"/>
        <v>79673</v>
      </c>
      <c r="W999" s="4">
        <f t="shared" si="205"/>
        <v>20</v>
      </c>
      <c r="X999" s="4">
        <f t="shared" si="206"/>
        <v>32410</v>
      </c>
      <c r="Y999" t="e" cm="1" vm="2">
        <f t="array" aca="1" ref="Y999" ca="1">HLOOKUP(E999+E999:E1998,F999,0)</f>
        <v>#VALUE!</v>
      </c>
      <c r="Z999" s="4">
        <f t="shared" si="207"/>
        <v>32410</v>
      </c>
    </row>
    <row r="1000" spans="1:26" x14ac:dyDescent="0.3">
      <c r="A1000" s="4">
        <v>1</v>
      </c>
      <c r="B1000" t="s">
        <v>1013</v>
      </c>
      <c r="C1000">
        <v>28</v>
      </c>
      <c r="D1000" t="s">
        <v>11</v>
      </c>
      <c r="E1000" t="s">
        <v>7</v>
      </c>
      <c r="F1000">
        <v>50792</v>
      </c>
      <c r="G1000" s="2">
        <v>44281</v>
      </c>
      <c r="H1000">
        <v>17898</v>
      </c>
      <c r="I1000" t="s">
        <v>20</v>
      </c>
      <c r="J1000">
        <v>26</v>
      </c>
      <c r="K1000" t="str">
        <f t="shared" si="195"/>
        <v>Above 50,000</v>
      </c>
      <c r="L1000" s="4" t="str" cm="1">
        <f t="array" ref="L1000">_xlfn.IFS(J1000&gt;=50,"Excellent",AND(J1000&gt;=40,J1000&lt;=49),"good",AND(J1000&gt;=30,J1000&lt;=39),"Average",J1000&lt;30,"Poor")</f>
        <v>Poor</v>
      </c>
      <c r="M1000" s="4" t="str">
        <f t="shared" si="196"/>
        <v>False</v>
      </c>
      <c r="N1000" s="4" t="str">
        <f t="shared" si="197"/>
        <v>False</v>
      </c>
      <c r="O1000" s="4" t="str">
        <f t="shared" si="198"/>
        <v>Not From Marketing Department</v>
      </c>
      <c r="P1000" s="4">
        <f>SUMIF(E1000:$E$1001,"Sales",$F:$F)</f>
        <v>0</v>
      </c>
      <c r="Q1000" s="4">
        <f t="shared" si="199"/>
        <v>7532860</v>
      </c>
      <c r="R1000" s="4">
        <f t="shared" si="200"/>
        <v>180</v>
      </c>
      <c r="S1000" s="4">
        <f t="shared" si="201"/>
        <v>97</v>
      </c>
      <c r="T1000" s="4">
        <f t="shared" si="202"/>
        <v>55350.020304568527</v>
      </c>
      <c r="U1000" s="4">
        <f t="shared" si="203"/>
        <v>25843.824817518249</v>
      </c>
      <c r="V1000" s="4">
        <f t="shared" si="204"/>
        <v>79673</v>
      </c>
      <c r="W1000" s="4">
        <f t="shared" si="205"/>
        <v>20</v>
      </c>
      <c r="X1000" s="4">
        <f t="shared" si="206"/>
        <v>50792</v>
      </c>
      <c r="Y1000" t="e" cm="1" vm="2">
        <f t="array" aca="1" ref="Y1000" ca="1">HLOOKUP(E1000+E1000:E1999,F1000,0)</f>
        <v>#VALUE!</v>
      </c>
      <c r="Z1000" s="4">
        <f t="shared" si="207"/>
        <v>50792</v>
      </c>
    </row>
    <row r="1001" spans="1:26" x14ac:dyDescent="0.3">
      <c r="A1001" s="4">
        <v>1</v>
      </c>
      <c r="B1001" t="s">
        <v>1014</v>
      </c>
      <c r="C1001">
        <v>51</v>
      </c>
      <c r="D1001" t="s">
        <v>11</v>
      </c>
      <c r="E1001" t="s">
        <v>12</v>
      </c>
      <c r="F1001">
        <v>75919</v>
      </c>
      <c r="G1001" s="2">
        <v>44282</v>
      </c>
      <c r="H1001">
        <v>25057</v>
      </c>
      <c r="I1001" t="s">
        <v>18</v>
      </c>
      <c r="J1001">
        <v>52</v>
      </c>
      <c r="K1001" t="str">
        <f t="shared" si="195"/>
        <v>Above 50,000</v>
      </c>
      <c r="L1001" s="4" t="str" cm="1">
        <f t="array" ref="L1001">_xlfn.IFS(J1001&gt;=50,"Excellent",AND(J1001&gt;=40,J1001&lt;=49),"good",AND(J1001&gt;=30,J1001&lt;=39),"Average",J1001&lt;30,"Poor")</f>
        <v>Excellent</v>
      </c>
      <c r="M1001" s="4" t="str">
        <f t="shared" si="196"/>
        <v>False</v>
      </c>
      <c r="N1001" s="4" t="str">
        <f t="shared" si="197"/>
        <v>True</v>
      </c>
      <c r="O1001" s="4" t="str">
        <f t="shared" si="198"/>
        <v xml:space="preserve"> from Marketing Department</v>
      </c>
      <c r="P1001" s="4">
        <f>SUMIF(E1001:$E$1001,"Sales",$F:$F)</f>
        <v>0</v>
      </c>
      <c r="Q1001" s="4">
        <f t="shared" si="199"/>
        <v>7532860</v>
      </c>
      <c r="R1001" s="4">
        <f t="shared" si="200"/>
        <v>180</v>
      </c>
      <c r="S1001" s="4">
        <f t="shared" si="201"/>
        <v>97</v>
      </c>
      <c r="T1001" s="4">
        <f t="shared" si="202"/>
        <v>55350.020304568527</v>
      </c>
      <c r="U1001" s="4">
        <f t="shared" si="203"/>
        <v>25843.824817518249</v>
      </c>
      <c r="V1001" s="4">
        <f t="shared" si="204"/>
        <v>79673</v>
      </c>
      <c r="W1001" s="4">
        <f t="shared" si="205"/>
        <v>20</v>
      </c>
      <c r="X1001" s="4">
        <f t="shared" si="206"/>
        <v>75919</v>
      </c>
      <c r="Y1001" t="e" cm="1" vm="2">
        <f t="array" aca="1" ref="Y1001" ca="1">HLOOKUP(E1001+E1001:E2000,F1001,0)</f>
        <v>#VALUE!</v>
      </c>
      <c r="Z1001" s="4">
        <f t="shared" si="207"/>
        <v>75919</v>
      </c>
    </row>
    <row r="1002" spans="1:26" x14ac:dyDescent="0.3">
      <c r="Y1002" t="e" cm="1" vm="2">
        <f t="array" aca="1" ref="Y1002" ca="1">HLOOKUP(E1002+E1002:E2001,F1002,0)</f>
        <v>#VALUE!</v>
      </c>
      <c r="Z1002" s="4">
        <f t="shared" si="207"/>
        <v>0</v>
      </c>
    </row>
    <row r="1003" spans="1:26" x14ac:dyDescent="0.3">
      <c r="Y1003" t="e" cm="1" vm="2">
        <f t="array" aca="1" ref="Y1003" ca="1">HLOOKUP(E1003+E1003:E2002,F1003,0)</f>
        <v>#VALUE!</v>
      </c>
      <c r="Z1003" s="4">
        <f t="shared" si="207"/>
        <v>0</v>
      </c>
    </row>
    <row r="1004" spans="1:26" x14ac:dyDescent="0.3">
      <c r="Y1004" t="e" cm="1" vm="2">
        <f t="array" aca="1" ref="Y1004" ca="1">HLOOKUP(E1004+E1004:E2003,F1004,0)</f>
        <v>#VALUE!</v>
      </c>
      <c r="Z1004" s="4">
        <f t="shared" si="207"/>
        <v>0</v>
      </c>
    </row>
    <row r="1005" spans="1:26" x14ac:dyDescent="0.3">
      <c r="Y1005" t="e" cm="1" vm="2">
        <f t="array" aca="1" ref="Y1005" ca="1">HLOOKUP(E1005+E1005:E2004,F1005,0)</f>
        <v>#VALUE!</v>
      </c>
      <c r="Z1005" s="4">
        <f t="shared" si="207"/>
        <v>0</v>
      </c>
    </row>
    <row r="1006" spans="1:26" x14ac:dyDescent="0.3">
      <c r="Y1006" t="e" cm="1" vm="2">
        <f t="array" aca="1" ref="Y1006" ca="1">HLOOKUP(E1006+E1006:E2005,F1006,0)</f>
        <v>#VALUE!</v>
      </c>
      <c r="Z1006" s="4">
        <f t="shared" si="207"/>
        <v>0</v>
      </c>
    </row>
    <row r="1007" spans="1:26" x14ac:dyDescent="0.3">
      <c r="Y1007" t="e" cm="1" vm="2">
        <f t="array" aca="1" ref="Y1007" ca="1">HLOOKUP(E1007+E1007:E2006,F1007,0)</f>
        <v>#VALUE!</v>
      </c>
      <c r="Z1007" s="4">
        <f t="shared" si="207"/>
        <v>0</v>
      </c>
    </row>
    <row r="1008" spans="1:26" x14ac:dyDescent="0.3">
      <c r="Y1008" t="e" cm="1" vm="2">
        <f t="array" aca="1" ref="Y1008" ca="1">HLOOKUP(E1008+E1008:E2007,F1008,0)</f>
        <v>#VALUE!</v>
      </c>
      <c r="Z1008" s="4">
        <f t="shared" si="207"/>
        <v>0</v>
      </c>
    </row>
    <row r="1009" spans="25:26" x14ac:dyDescent="0.3">
      <c r="Y1009" t="e" cm="1" vm="2">
        <f t="array" aca="1" ref="Y1009" ca="1">HLOOKUP(E1009+E1009:E2008,F1009,0)</f>
        <v>#VALUE!</v>
      </c>
      <c r="Z1009" s="4">
        <f t="shared" si="207"/>
        <v>0</v>
      </c>
    </row>
    <row r="1010" spans="25:26" x14ac:dyDescent="0.3">
      <c r="Y1010" t="e" cm="1" vm="2">
        <f t="array" aca="1" ref="Y1010" ca="1">HLOOKUP(E1010+E1010:E2009,F1010,0)</f>
        <v>#VALUE!</v>
      </c>
      <c r="Z1010" s="4">
        <f t="shared" si="207"/>
        <v>0</v>
      </c>
    </row>
    <row r="1011" spans="25:26" x14ac:dyDescent="0.3">
      <c r="Y1011" t="e" cm="1" vm="2">
        <f t="array" aca="1" ref="Y1011" ca="1">HLOOKUP(E1011+E1011:E2010,F1011,0)</f>
        <v>#VALUE!</v>
      </c>
      <c r="Z1011" s="4">
        <f t="shared" si="207"/>
        <v>0</v>
      </c>
    </row>
    <row r="1012" spans="25:26" x14ac:dyDescent="0.3">
      <c r="Y1012" t="e" cm="1" vm="2">
        <f t="array" aca="1" ref="Y1012" ca="1">HLOOKUP(E1012+E1012:E2011,F1012,0)</f>
        <v>#VALUE!</v>
      </c>
      <c r="Z1012" s="4">
        <f t="shared" si="207"/>
        <v>0</v>
      </c>
    </row>
    <row r="1013" spans="25:26" x14ac:dyDescent="0.3">
      <c r="Y1013" t="e" cm="1" vm="2">
        <f t="array" aca="1" ref="Y1013" ca="1">HLOOKUP(E1013+E1013:E2012,F1013,0)</f>
        <v>#VALUE!</v>
      </c>
      <c r="Z1013" s="4">
        <f t="shared" si="207"/>
        <v>0</v>
      </c>
    </row>
    <row r="1014" spans="25:26" x14ac:dyDescent="0.3">
      <c r="Y1014" t="e" cm="1" vm="2">
        <f t="array" aca="1" ref="Y1014" ca="1">HLOOKUP(E1014+E1014:E2013,F1014,0)</f>
        <v>#VALUE!</v>
      </c>
      <c r="Z1014" s="4">
        <f t="shared" si="207"/>
        <v>0</v>
      </c>
    </row>
    <row r="1015" spans="25:26" x14ac:dyDescent="0.3">
      <c r="Y1015" t="e" cm="1" vm="2">
        <f t="array" aca="1" ref="Y1015" ca="1">HLOOKUP(E1015+E1015:E2014,F1015,0)</f>
        <v>#VALUE!</v>
      </c>
      <c r="Z1015" s="4">
        <f t="shared" si="207"/>
        <v>0</v>
      </c>
    </row>
    <row r="1016" spans="25:26" x14ac:dyDescent="0.3">
      <c r="Y1016" t="e" cm="1" vm="2">
        <f t="array" aca="1" ref="Y1016" ca="1">HLOOKUP(E1016+E1016:E2015,F1016,0)</f>
        <v>#VALUE!</v>
      </c>
      <c r="Z1016" s="4">
        <f t="shared" si="207"/>
        <v>0</v>
      </c>
    </row>
    <row r="1017" spans="25:26" x14ac:dyDescent="0.3">
      <c r="Y1017" t="e" cm="1" vm="2">
        <f t="array" aca="1" ref="Y1017" ca="1">HLOOKUP(E1017+E1017:E2016,F1017,0)</f>
        <v>#VALUE!</v>
      </c>
      <c r="Z1017" s="4">
        <f t="shared" si="207"/>
        <v>0</v>
      </c>
    </row>
    <row r="1018" spans="25:26" x14ac:dyDescent="0.3">
      <c r="Y1018" t="e" cm="1" vm="2">
        <f t="array" aca="1" ref="Y1018" ca="1">HLOOKUP(E1018+E1018:E2017,F1018,0)</f>
        <v>#VALUE!</v>
      </c>
      <c r="Z1018" s="4">
        <f t="shared" si="207"/>
        <v>0</v>
      </c>
    </row>
    <row r="1019" spans="25:26" x14ac:dyDescent="0.3">
      <c r="Y1019" t="e" cm="1" vm="2">
        <f t="array" aca="1" ref="Y1019" ca="1">HLOOKUP(E1019+E1019:E2018,F1019,0)</f>
        <v>#VALUE!</v>
      </c>
      <c r="Z1019" s="4">
        <f t="shared" si="207"/>
        <v>0</v>
      </c>
    </row>
    <row r="1020" spans="25:26" x14ac:dyDescent="0.3">
      <c r="Y1020" t="e" cm="1" vm="2">
        <f t="array" aca="1" ref="Y1020" ca="1">HLOOKUP(E1020+E1020:E2019,F1020,0)</f>
        <v>#VALUE!</v>
      </c>
      <c r="Z1020" s="4">
        <f t="shared" si="207"/>
        <v>0</v>
      </c>
    </row>
    <row r="1021" spans="25:26" x14ac:dyDescent="0.3">
      <c r="Y1021" t="e" cm="1" vm="2">
        <f t="array" aca="1" ref="Y1021" ca="1">HLOOKUP(E1021+E1021:E2020,F1021,0)</f>
        <v>#VALUE!</v>
      </c>
      <c r="Z1021" s="4">
        <f t="shared" si="207"/>
        <v>0</v>
      </c>
    </row>
    <row r="1022" spans="25:26" x14ac:dyDescent="0.3">
      <c r="Y1022" t="e" cm="1" vm="2">
        <f t="array" aca="1" ref="Y1022" ca="1">HLOOKUP(E1022+E1022:E2021,F1022,0)</f>
        <v>#VALUE!</v>
      </c>
      <c r="Z1022" s="4">
        <f t="shared" si="207"/>
        <v>0</v>
      </c>
    </row>
    <row r="1023" spans="25:26" x14ac:dyDescent="0.3">
      <c r="Y1023" t="e" cm="1" vm="2">
        <f t="array" aca="1" ref="Y1023" ca="1">HLOOKUP(E1023+E1023:E2022,F1023,0)</f>
        <v>#VALUE!</v>
      </c>
      <c r="Z1023" s="4">
        <f t="shared" si="207"/>
        <v>0</v>
      </c>
    </row>
    <row r="1024" spans="25:26" x14ac:dyDescent="0.3">
      <c r="Y1024" t="e" cm="1" vm="2">
        <f t="array" aca="1" ref="Y1024" ca="1">HLOOKUP(E1024+E1024:E2023,F1024,0)</f>
        <v>#VALUE!</v>
      </c>
      <c r="Z1024" s="4">
        <f t="shared" si="207"/>
        <v>0</v>
      </c>
    </row>
    <row r="1025" spans="25:26" x14ac:dyDescent="0.3">
      <c r="Y1025" t="e" cm="1" vm="2">
        <f t="array" aca="1" ref="Y1025" ca="1">HLOOKUP(E1025+E1025:E2024,F1025,0)</f>
        <v>#VALUE!</v>
      </c>
      <c r="Z1025" s="4">
        <f t="shared" si="207"/>
        <v>0</v>
      </c>
    </row>
    <row r="1026" spans="25:26" x14ac:dyDescent="0.3">
      <c r="Y1026" t="e" cm="1" vm="2">
        <f t="array" aca="1" ref="Y1026" ca="1">HLOOKUP(E1026+E1026:E2025,F1026,0)</f>
        <v>#VALUE!</v>
      </c>
      <c r="Z1026" s="4">
        <f t="shared" si="207"/>
        <v>0</v>
      </c>
    </row>
    <row r="1027" spans="25:26" x14ac:dyDescent="0.3">
      <c r="Y1027" t="e" cm="1" vm="2">
        <f t="array" aca="1" ref="Y1027" ca="1">HLOOKUP(E1027+E1027:E2026,F1027,0)</f>
        <v>#VALUE!</v>
      </c>
      <c r="Z1027" s="4">
        <f t="shared" ref="Z1027:Z1090" si="208">X1027</f>
        <v>0</v>
      </c>
    </row>
    <row r="1028" spans="25:26" x14ac:dyDescent="0.3">
      <c r="Y1028" t="e" cm="1" vm="2">
        <f t="array" aca="1" ref="Y1028" ca="1">HLOOKUP(E1028+E1028:E2027,F1028,0)</f>
        <v>#VALUE!</v>
      </c>
      <c r="Z1028" s="4">
        <f t="shared" si="208"/>
        <v>0</v>
      </c>
    </row>
    <row r="1029" spans="25:26" x14ac:dyDescent="0.3">
      <c r="Y1029" t="e" cm="1" vm="2">
        <f t="array" aca="1" ref="Y1029" ca="1">HLOOKUP(E1029+E1029:E2028,F1029,0)</f>
        <v>#VALUE!</v>
      </c>
      <c r="Z1029" s="4">
        <f t="shared" si="208"/>
        <v>0</v>
      </c>
    </row>
    <row r="1030" spans="25:26" x14ac:dyDescent="0.3">
      <c r="Y1030" t="e" cm="1" vm="2">
        <f t="array" aca="1" ref="Y1030" ca="1">HLOOKUP(E1030+E1030:E2029,F1030,0)</f>
        <v>#VALUE!</v>
      </c>
      <c r="Z1030" s="4">
        <f t="shared" si="208"/>
        <v>0</v>
      </c>
    </row>
    <row r="1031" spans="25:26" x14ac:dyDescent="0.3">
      <c r="Y1031" t="e" cm="1" vm="2">
        <f t="array" aca="1" ref="Y1031" ca="1">HLOOKUP(E1031+E1031:E2030,F1031,0)</f>
        <v>#VALUE!</v>
      </c>
      <c r="Z1031" s="4">
        <f t="shared" si="208"/>
        <v>0</v>
      </c>
    </row>
    <row r="1032" spans="25:26" x14ac:dyDescent="0.3">
      <c r="Y1032" t="e" cm="1" vm="2">
        <f t="array" aca="1" ref="Y1032" ca="1">HLOOKUP(E1032+E1032:E2031,F1032,0)</f>
        <v>#VALUE!</v>
      </c>
      <c r="Z1032" s="4">
        <f t="shared" si="208"/>
        <v>0</v>
      </c>
    </row>
    <row r="1033" spans="25:26" x14ac:dyDescent="0.3">
      <c r="Y1033" t="e" cm="1" vm="2">
        <f t="array" aca="1" ref="Y1033" ca="1">HLOOKUP(E1033+E1033:E2032,F1033,0)</f>
        <v>#VALUE!</v>
      </c>
      <c r="Z1033" s="4">
        <f t="shared" si="208"/>
        <v>0</v>
      </c>
    </row>
    <row r="1034" spans="25:26" x14ac:dyDescent="0.3">
      <c r="Y1034" t="e" cm="1" vm="2">
        <f t="array" aca="1" ref="Y1034" ca="1">HLOOKUP(E1034+E1034:E2033,F1034,0)</f>
        <v>#VALUE!</v>
      </c>
      <c r="Z1034" s="4">
        <f t="shared" si="208"/>
        <v>0</v>
      </c>
    </row>
    <row r="1035" spans="25:26" x14ac:dyDescent="0.3">
      <c r="Y1035" t="e" cm="1" vm="2">
        <f t="array" aca="1" ref="Y1035" ca="1">HLOOKUP(E1035+E1035:E2034,F1035,0)</f>
        <v>#VALUE!</v>
      </c>
      <c r="Z1035" s="4">
        <f t="shared" si="208"/>
        <v>0</v>
      </c>
    </row>
    <row r="1036" spans="25:26" x14ac:dyDescent="0.3">
      <c r="Y1036" t="e" cm="1" vm="2">
        <f t="array" aca="1" ref="Y1036" ca="1">HLOOKUP(E1036+E1036:E2035,F1036,0)</f>
        <v>#VALUE!</v>
      </c>
      <c r="Z1036" s="4">
        <f t="shared" si="208"/>
        <v>0</v>
      </c>
    </row>
    <row r="1037" spans="25:26" x14ac:dyDescent="0.3">
      <c r="Y1037" t="e" cm="1" vm="2">
        <f t="array" aca="1" ref="Y1037" ca="1">HLOOKUP(E1037+E1037:E2036,F1037,0)</f>
        <v>#VALUE!</v>
      </c>
      <c r="Z1037" s="4">
        <f t="shared" si="208"/>
        <v>0</v>
      </c>
    </row>
    <row r="1038" spans="25:26" x14ac:dyDescent="0.3">
      <c r="Y1038" t="e" cm="1" vm="2">
        <f t="array" aca="1" ref="Y1038" ca="1">HLOOKUP(E1038+E1038:E2037,F1038,0)</f>
        <v>#VALUE!</v>
      </c>
      <c r="Z1038" s="4">
        <f t="shared" si="208"/>
        <v>0</v>
      </c>
    </row>
    <row r="1039" spans="25:26" x14ac:dyDescent="0.3">
      <c r="Y1039" t="e" cm="1" vm="2">
        <f t="array" aca="1" ref="Y1039" ca="1">HLOOKUP(E1039+E1039:E2038,F1039,0)</f>
        <v>#VALUE!</v>
      </c>
      <c r="Z1039" s="4">
        <f t="shared" si="208"/>
        <v>0</v>
      </c>
    </row>
    <row r="1040" spans="25:26" x14ac:dyDescent="0.3">
      <c r="Y1040" t="e" cm="1" vm="2">
        <f t="array" aca="1" ref="Y1040" ca="1">HLOOKUP(E1040+E1040:E2039,F1040,0)</f>
        <v>#VALUE!</v>
      </c>
      <c r="Z1040" s="4">
        <f t="shared" si="208"/>
        <v>0</v>
      </c>
    </row>
    <row r="1041" spans="25:26" x14ac:dyDescent="0.3">
      <c r="Y1041" t="e" cm="1" vm="2">
        <f t="array" aca="1" ref="Y1041" ca="1">HLOOKUP(E1041+E1041:E2040,F1041,0)</f>
        <v>#VALUE!</v>
      </c>
      <c r="Z1041" s="4">
        <f t="shared" si="208"/>
        <v>0</v>
      </c>
    </row>
    <row r="1042" spans="25:26" x14ac:dyDescent="0.3">
      <c r="Y1042" t="e" cm="1" vm="2">
        <f t="array" aca="1" ref="Y1042" ca="1">HLOOKUP(E1042+E1042:E2041,F1042,0)</f>
        <v>#VALUE!</v>
      </c>
      <c r="Z1042" s="4">
        <f t="shared" si="208"/>
        <v>0</v>
      </c>
    </row>
    <row r="1043" spans="25:26" x14ac:dyDescent="0.3">
      <c r="Y1043" t="e" cm="1" vm="2">
        <f t="array" aca="1" ref="Y1043" ca="1">HLOOKUP(E1043+E1043:E2042,F1043,0)</f>
        <v>#VALUE!</v>
      </c>
      <c r="Z1043" s="4">
        <f t="shared" si="208"/>
        <v>0</v>
      </c>
    </row>
    <row r="1044" spans="25:26" x14ac:dyDescent="0.3">
      <c r="Y1044" t="e" cm="1" vm="2">
        <f t="array" aca="1" ref="Y1044" ca="1">HLOOKUP(E1044+E1044:E2043,F1044,0)</f>
        <v>#VALUE!</v>
      </c>
      <c r="Z1044" s="4">
        <f t="shared" si="208"/>
        <v>0</v>
      </c>
    </row>
    <row r="1045" spans="25:26" x14ac:dyDescent="0.3">
      <c r="Y1045" t="e" cm="1" vm="2">
        <f t="array" aca="1" ref="Y1045" ca="1">HLOOKUP(E1045+E1045:E2044,F1045,0)</f>
        <v>#VALUE!</v>
      </c>
      <c r="Z1045" s="4">
        <f t="shared" si="208"/>
        <v>0</v>
      </c>
    </row>
    <row r="1046" spans="25:26" x14ac:dyDescent="0.3">
      <c r="Y1046" t="e" cm="1" vm="2">
        <f t="array" aca="1" ref="Y1046" ca="1">HLOOKUP(E1046+E1046:E2045,F1046,0)</f>
        <v>#VALUE!</v>
      </c>
      <c r="Z1046" s="4">
        <f t="shared" si="208"/>
        <v>0</v>
      </c>
    </row>
    <row r="1047" spans="25:26" x14ac:dyDescent="0.3">
      <c r="Y1047" t="e" cm="1" vm="2">
        <f t="array" aca="1" ref="Y1047" ca="1">HLOOKUP(E1047+E1047:E2046,F1047,0)</f>
        <v>#VALUE!</v>
      </c>
      <c r="Z1047" s="4">
        <f t="shared" si="208"/>
        <v>0</v>
      </c>
    </row>
    <row r="1048" spans="25:26" x14ac:dyDescent="0.3">
      <c r="Y1048" t="e" cm="1" vm="2">
        <f t="array" aca="1" ref="Y1048" ca="1">HLOOKUP(E1048+E1048:E2047,F1048,0)</f>
        <v>#VALUE!</v>
      </c>
      <c r="Z1048" s="4">
        <f t="shared" si="208"/>
        <v>0</v>
      </c>
    </row>
    <row r="1049" spans="25:26" x14ac:dyDescent="0.3">
      <c r="Y1049" t="e" cm="1" vm="2">
        <f t="array" aca="1" ref="Y1049" ca="1">HLOOKUP(E1049+E1049:E2048,F1049,0)</f>
        <v>#VALUE!</v>
      </c>
      <c r="Z1049" s="4">
        <f t="shared" si="208"/>
        <v>0</v>
      </c>
    </row>
    <row r="1050" spans="25:26" x14ac:dyDescent="0.3">
      <c r="Y1050" t="e" cm="1" vm="2">
        <f t="array" aca="1" ref="Y1050" ca="1">HLOOKUP(E1050+E1050:E2049,F1050,0)</f>
        <v>#VALUE!</v>
      </c>
      <c r="Z1050" s="4">
        <f t="shared" si="208"/>
        <v>0</v>
      </c>
    </row>
    <row r="1051" spans="25:26" x14ac:dyDescent="0.3">
      <c r="Y1051" t="e" cm="1" vm="2">
        <f t="array" aca="1" ref="Y1051" ca="1">HLOOKUP(E1051+E1051:E2050,F1051,0)</f>
        <v>#VALUE!</v>
      </c>
      <c r="Z1051" s="4">
        <f t="shared" si="208"/>
        <v>0</v>
      </c>
    </row>
    <row r="1052" spans="25:26" x14ac:dyDescent="0.3">
      <c r="Y1052" t="e" cm="1" vm="2">
        <f t="array" aca="1" ref="Y1052" ca="1">HLOOKUP(E1052+E1052:E2051,F1052,0)</f>
        <v>#VALUE!</v>
      </c>
      <c r="Z1052" s="4">
        <f t="shared" si="208"/>
        <v>0</v>
      </c>
    </row>
    <row r="1053" spans="25:26" x14ac:dyDescent="0.3">
      <c r="Y1053" t="e" cm="1" vm="2">
        <f t="array" aca="1" ref="Y1053" ca="1">HLOOKUP(E1053+E1053:E2052,F1053,0)</f>
        <v>#VALUE!</v>
      </c>
      <c r="Z1053" s="4">
        <f t="shared" si="208"/>
        <v>0</v>
      </c>
    </row>
    <row r="1054" spans="25:26" x14ac:dyDescent="0.3">
      <c r="Y1054" t="e" cm="1" vm="2">
        <f t="array" aca="1" ref="Y1054" ca="1">HLOOKUP(E1054+E1054:E2053,F1054,0)</f>
        <v>#VALUE!</v>
      </c>
      <c r="Z1054" s="4">
        <f t="shared" si="208"/>
        <v>0</v>
      </c>
    </row>
    <row r="1055" spans="25:26" x14ac:dyDescent="0.3">
      <c r="Y1055" t="e" cm="1" vm="2">
        <f t="array" aca="1" ref="Y1055" ca="1">HLOOKUP(E1055+E1055:E2054,F1055,0)</f>
        <v>#VALUE!</v>
      </c>
      <c r="Z1055" s="4">
        <f t="shared" si="208"/>
        <v>0</v>
      </c>
    </row>
    <row r="1056" spans="25:26" x14ac:dyDescent="0.3">
      <c r="Y1056" t="e" cm="1" vm="2">
        <f t="array" aca="1" ref="Y1056" ca="1">HLOOKUP(E1056+E1056:E2055,F1056,0)</f>
        <v>#VALUE!</v>
      </c>
      <c r="Z1056" s="4">
        <f t="shared" si="208"/>
        <v>0</v>
      </c>
    </row>
    <row r="1057" spans="25:26" x14ac:dyDescent="0.3">
      <c r="Y1057" t="e" cm="1" vm="2">
        <f t="array" aca="1" ref="Y1057" ca="1">HLOOKUP(E1057+E1057:E2056,F1057,0)</f>
        <v>#VALUE!</v>
      </c>
      <c r="Z1057" s="4">
        <f t="shared" si="208"/>
        <v>0</v>
      </c>
    </row>
    <row r="1058" spans="25:26" x14ac:dyDescent="0.3">
      <c r="Y1058" t="e" cm="1" vm="2">
        <f t="array" aca="1" ref="Y1058" ca="1">HLOOKUP(E1058+E1058:E2057,F1058,0)</f>
        <v>#VALUE!</v>
      </c>
      <c r="Z1058" s="4">
        <f t="shared" si="208"/>
        <v>0</v>
      </c>
    </row>
    <row r="1059" spans="25:26" x14ac:dyDescent="0.3">
      <c r="Y1059" t="e" cm="1" vm="2">
        <f t="array" aca="1" ref="Y1059" ca="1">HLOOKUP(E1059+E1059:E2058,F1059,0)</f>
        <v>#VALUE!</v>
      </c>
      <c r="Z1059" s="4">
        <f t="shared" si="208"/>
        <v>0</v>
      </c>
    </row>
    <row r="1060" spans="25:26" x14ac:dyDescent="0.3">
      <c r="Y1060" t="e" cm="1" vm="2">
        <f t="array" aca="1" ref="Y1060" ca="1">HLOOKUP(E1060+E1060:E2059,F1060,0)</f>
        <v>#VALUE!</v>
      </c>
      <c r="Z1060" s="4">
        <f t="shared" si="208"/>
        <v>0</v>
      </c>
    </row>
    <row r="1061" spans="25:26" x14ac:dyDescent="0.3">
      <c r="Y1061" t="e" cm="1" vm="2">
        <f t="array" aca="1" ref="Y1061" ca="1">HLOOKUP(E1061+E1061:E2060,F1061,0)</f>
        <v>#VALUE!</v>
      </c>
      <c r="Z1061" s="4">
        <f t="shared" si="208"/>
        <v>0</v>
      </c>
    </row>
    <row r="1062" spans="25:26" x14ac:dyDescent="0.3">
      <c r="Y1062" t="e" cm="1" vm="2">
        <f t="array" aca="1" ref="Y1062" ca="1">HLOOKUP(E1062+E1062:E2061,F1062,0)</f>
        <v>#VALUE!</v>
      </c>
      <c r="Z1062" s="4">
        <f t="shared" si="208"/>
        <v>0</v>
      </c>
    </row>
    <row r="1063" spans="25:26" x14ac:dyDescent="0.3">
      <c r="Y1063" t="e" cm="1" vm="2">
        <f t="array" aca="1" ref="Y1063" ca="1">HLOOKUP(E1063+E1063:E2062,F1063,0)</f>
        <v>#VALUE!</v>
      </c>
      <c r="Z1063" s="4">
        <f t="shared" si="208"/>
        <v>0</v>
      </c>
    </row>
    <row r="1064" spans="25:26" x14ac:dyDescent="0.3">
      <c r="Y1064" t="e" cm="1" vm="2">
        <f t="array" aca="1" ref="Y1064" ca="1">HLOOKUP(E1064+E1064:E2063,F1064,0)</f>
        <v>#VALUE!</v>
      </c>
      <c r="Z1064" s="4">
        <f t="shared" si="208"/>
        <v>0</v>
      </c>
    </row>
    <row r="1065" spans="25:26" x14ac:dyDescent="0.3">
      <c r="Y1065" t="e" cm="1" vm="2">
        <f t="array" aca="1" ref="Y1065" ca="1">HLOOKUP(E1065+E1065:E2064,F1065,0)</f>
        <v>#VALUE!</v>
      </c>
      <c r="Z1065" s="4">
        <f t="shared" si="208"/>
        <v>0</v>
      </c>
    </row>
    <row r="1066" spans="25:26" x14ac:dyDescent="0.3">
      <c r="Y1066" t="e" cm="1" vm="2">
        <f t="array" aca="1" ref="Y1066" ca="1">HLOOKUP(E1066+E1066:E2065,F1066,0)</f>
        <v>#VALUE!</v>
      </c>
      <c r="Z1066" s="4">
        <f t="shared" si="208"/>
        <v>0</v>
      </c>
    </row>
    <row r="1067" spans="25:26" x14ac:dyDescent="0.3">
      <c r="Y1067" t="e" cm="1" vm="2">
        <f t="array" aca="1" ref="Y1067" ca="1">HLOOKUP(E1067+E1067:E2066,F1067,0)</f>
        <v>#VALUE!</v>
      </c>
      <c r="Z1067" s="4">
        <f t="shared" si="208"/>
        <v>0</v>
      </c>
    </row>
    <row r="1068" spans="25:26" x14ac:dyDescent="0.3">
      <c r="Y1068" t="e" cm="1" vm="2">
        <f t="array" aca="1" ref="Y1068" ca="1">HLOOKUP(E1068+E1068:E2067,F1068,0)</f>
        <v>#VALUE!</v>
      </c>
      <c r="Z1068" s="4">
        <f t="shared" si="208"/>
        <v>0</v>
      </c>
    </row>
    <row r="1069" spans="25:26" x14ac:dyDescent="0.3">
      <c r="Y1069" t="e" cm="1" vm="2">
        <f t="array" aca="1" ref="Y1069" ca="1">HLOOKUP(E1069+E1069:E2068,F1069,0)</f>
        <v>#VALUE!</v>
      </c>
      <c r="Z1069" s="4">
        <f t="shared" si="208"/>
        <v>0</v>
      </c>
    </row>
    <row r="1070" spans="25:26" x14ac:dyDescent="0.3">
      <c r="Y1070" t="e" cm="1" vm="2">
        <f t="array" aca="1" ref="Y1070" ca="1">HLOOKUP(E1070+E1070:E2069,F1070,0)</f>
        <v>#VALUE!</v>
      </c>
      <c r="Z1070" s="4">
        <f t="shared" si="208"/>
        <v>0</v>
      </c>
    </row>
    <row r="1071" spans="25:26" x14ac:dyDescent="0.3">
      <c r="Y1071" t="e" cm="1" vm="2">
        <f t="array" aca="1" ref="Y1071" ca="1">HLOOKUP(E1071+E1071:E2070,F1071,0)</f>
        <v>#VALUE!</v>
      </c>
      <c r="Z1071" s="4">
        <f t="shared" si="208"/>
        <v>0</v>
      </c>
    </row>
    <row r="1072" spans="25:26" x14ac:dyDescent="0.3">
      <c r="Y1072" t="e" cm="1" vm="2">
        <f t="array" aca="1" ref="Y1072" ca="1">HLOOKUP(E1072+E1072:E2071,F1072,0)</f>
        <v>#VALUE!</v>
      </c>
      <c r="Z1072" s="4">
        <f t="shared" si="208"/>
        <v>0</v>
      </c>
    </row>
    <row r="1073" spans="25:26" x14ac:dyDescent="0.3">
      <c r="Y1073" t="e" cm="1" vm="2">
        <f t="array" aca="1" ref="Y1073" ca="1">HLOOKUP(E1073+E1073:E2072,F1073,0)</f>
        <v>#VALUE!</v>
      </c>
      <c r="Z1073" s="4">
        <f t="shared" si="208"/>
        <v>0</v>
      </c>
    </row>
    <row r="1074" spans="25:26" x14ac:dyDescent="0.3">
      <c r="Y1074" t="e" cm="1" vm="2">
        <f t="array" aca="1" ref="Y1074" ca="1">HLOOKUP(E1074+E1074:E2073,F1074,0)</f>
        <v>#VALUE!</v>
      </c>
      <c r="Z1074" s="4">
        <f t="shared" si="208"/>
        <v>0</v>
      </c>
    </row>
    <row r="1075" spans="25:26" x14ac:dyDescent="0.3">
      <c r="Y1075" t="e" cm="1" vm="2">
        <f t="array" aca="1" ref="Y1075" ca="1">HLOOKUP(E1075+E1075:E2074,F1075,0)</f>
        <v>#VALUE!</v>
      </c>
      <c r="Z1075" s="4">
        <f t="shared" si="208"/>
        <v>0</v>
      </c>
    </row>
    <row r="1076" spans="25:26" x14ac:dyDescent="0.3">
      <c r="Y1076" t="e" cm="1" vm="2">
        <f t="array" aca="1" ref="Y1076" ca="1">HLOOKUP(E1076+E1076:E2075,F1076,0)</f>
        <v>#VALUE!</v>
      </c>
      <c r="Z1076" s="4">
        <f t="shared" si="208"/>
        <v>0</v>
      </c>
    </row>
    <row r="1077" spans="25:26" x14ac:dyDescent="0.3">
      <c r="Y1077" t="e" cm="1" vm="2">
        <f t="array" aca="1" ref="Y1077" ca="1">HLOOKUP(E1077+E1077:E2076,F1077,0)</f>
        <v>#VALUE!</v>
      </c>
      <c r="Z1077" s="4">
        <f t="shared" si="208"/>
        <v>0</v>
      </c>
    </row>
    <row r="1078" spans="25:26" x14ac:dyDescent="0.3">
      <c r="Y1078" t="e" cm="1" vm="2">
        <f t="array" aca="1" ref="Y1078" ca="1">HLOOKUP(E1078+E1078:E2077,F1078,0)</f>
        <v>#VALUE!</v>
      </c>
      <c r="Z1078" s="4">
        <f t="shared" si="208"/>
        <v>0</v>
      </c>
    </row>
    <row r="1079" spans="25:26" x14ac:dyDescent="0.3">
      <c r="Y1079" t="e" cm="1" vm="2">
        <f t="array" aca="1" ref="Y1079" ca="1">HLOOKUP(E1079+E1079:E2078,F1079,0)</f>
        <v>#VALUE!</v>
      </c>
      <c r="Z1079" s="4">
        <f t="shared" si="208"/>
        <v>0</v>
      </c>
    </row>
    <row r="1080" spans="25:26" x14ac:dyDescent="0.3">
      <c r="Y1080" t="e" cm="1" vm="2">
        <f t="array" aca="1" ref="Y1080" ca="1">HLOOKUP(E1080+E1080:E2079,F1080,0)</f>
        <v>#VALUE!</v>
      </c>
      <c r="Z1080" s="4">
        <f t="shared" si="208"/>
        <v>0</v>
      </c>
    </row>
    <row r="1081" spans="25:26" x14ac:dyDescent="0.3">
      <c r="Y1081" t="e" cm="1" vm="2">
        <f t="array" aca="1" ref="Y1081" ca="1">HLOOKUP(E1081+E1081:E2080,F1081,0)</f>
        <v>#VALUE!</v>
      </c>
      <c r="Z1081" s="4">
        <f t="shared" si="208"/>
        <v>0</v>
      </c>
    </row>
    <row r="1082" spans="25:26" x14ac:dyDescent="0.3">
      <c r="Y1082" t="e" cm="1" vm="2">
        <f t="array" aca="1" ref="Y1082" ca="1">HLOOKUP(E1082+E1082:E2081,F1082,0)</f>
        <v>#VALUE!</v>
      </c>
      <c r="Z1082" s="4">
        <f t="shared" si="208"/>
        <v>0</v>
      </c>
    </row>
    <row r="1083" spans="25:26" x14ac:dyDescent="0.3">
      <c r="Y1083" t="e" cm="1" vm="2">
        <f t="array" aca="1" ref="Y1083" ca="1">HLOOKUP(E1083+E1083:E2082,F1083,0)</f>
        <v>#VALUE!</v>
      </c>
      <c r="Z1083" s="4">
        <f t="shared" si="208"/>
        <v>0</v>
      </c>
    </row>
    <row r="1084" spans="25:26" x14ac:dyDescent="0.3">
      <c r="Y1084" t="e" cm="1" vm="2">
        <f t="array" aca="1" ref="Y1084" ca="1">HLOOKUP(E1084+E1084:E2083,F1084,0)</f>
        <v>#VALUE!</v>
      </c>
      <c r="Z1084" s="4">
        <f t="shared" si="208"/>
        <v>0</v>
      </c>
    </row>
    <row r="1085" spans="25:26" x14ac:dyDescent="0.3">
      <c r="Y1085" t="e" cm="1" vm="2">
        <f t="array" aca="1" ref="Y1085" ca="1">HLOOKUP(E1085+E1085:E2084,F1085,0)</f>
        <v>#VALUE!</v>
      </c>
      <c r="Z1085" s="4">
        <f t="shared" si="208"/>
        <v>0</v>
      </c>
    </row>
    <row r="1086" spans="25:26" x14ac:dyDescent="0.3">
      <c r="Y1086" t="e" cm="1" vm="2">
        <f t="array" aca="1" ref="Y1086" ca="1">HLOOKUP(E1086+E1086:E2085,F1086,0)</f>
        <v>#VALUE!</v>
      </c>
      <c r="Z1086" s="4">
        <f t="shared" si="208"/>
        <v>0</v>
      </c>
    </row>
    <row r="1087" spans="25:26" x14ac:dyDescent="0.3">
      <c r="Y1087" t="e" cm="1" vm="2">
        <f t="array" aca="1" ref="Y1087" ca="1">HLOOKUP(E1087+E1087:E2086,F1087,0)</f>
        <v>#VALUE!</v>
      </c>
      <c r="Z1087" s="4">
        <f t="shared" si="208"/>
        <v>0</v>
      </c>
    </row>
    <row r="1088" spans="25:26" x14ac:dyDescent="0.3">
      <c r="Y1088" t="e" cm="1" vm="2">
        <f t="array" aca="1" ref="Y1088" ca="1">HLOOKUP(E1088+E1088:E2087,F1088,0)</f>
        <v>#VALUE!</v>
      </c>
      <c r="Z1088" s="4">
        <f t="shared" si="208"/>
        <v>0</v>
      </c>
    </row>
    <row r="1089" spans="25:26" x14ac:dyDescent="0.3">
      <c r="Y1089" t="e" cm="1" vm="2">
        <f t="array" aca="1" ref="Y1089" ca="1">HLOOKUP(E1089+E1089:E2088,F1089,0)</f>
        <v>#VALUE!</v>
      </c>
      <c r="Z1089" s="4">
        <f t="shared" si="208"/>
        <v>0</v>
      </c>
    </row>
    <row r="1090" spans="25:26" x14ac:dyDescent="0.3">
      <c r="Y1090" t="e" cm="1" vm="2">
        <f t="array" aca="1" ref="Y1090" ca="1">HLOOKUP(E1090+E1090:E2089,F1090,0)</f>
        <v>#VALUE!</v>
      </c>
      <c r="Z1090" s="4">
        <f t="shared" si="208"/>
        <v>0</v>
      </c>
    </row>
    <row r="1091" spans="25:26" x14ac:dyDescent="0.3">
      <c r="Y1091" t="e" cm="1" vm="2">
        <f t="array" aca="1" ref="Y1091" ca="1">HLOOKUP(E1091+E1091:E2090,F1091,0)</f>
        <v>#VALUE!</v>
      </c>
      <c r="Z1091" s="4">
        <f t="shared" ref="Z1091:Z1154" si="209">X1091</f>
        <v>0</v>
      </c>
    </row>
    <row r="1092" spans="25:26" x14ac:dyDescent="0.3">
      <c r="Y1092" t="e" cm="1" vm="2">
        <f t="array" aca="1" ref="Y1092" ca="1">HLOOKUP(E1092+E1092:E2091,F1092,0)</f>
        <v>#VALUE!</v>
      </c>
      <c r="Z1092" s="4">
        <f t="shared" si="209"/>
        <v>0</v>
      </c>
    </row>
    <row r="1093" spans="25:26" x14ac:dyDescent="0.3">
      <c r="Y1093" t="e" cm="1" vm="2">
        <f t="array" aca="1" ref="Y1093" ca="1">HLOOKUP(E1093+E1093:E2092,F1093,0)</f>
        <v>#VALUE!</v>
      </c>
      <c r="Z1093" s="4">
        <f t="shared" si="209"/>
        <v>0</v>
      </c>
    </row>
    <row r="1094" spans="25:26" x14ac:dyDescent="0.3">
      <c r="Y1094" t="e" cm="1" vm="2">
        <f t="array" aca="1" ref="Y1094" ca="1">HLOOKUP(E1094+E1094:E2093,F1094,0)</f>
        <v>#VALUE!</v>
      </c>
      <c r="Z1094" s="4">
        <f t="shared" si="209"/>
        <v>0</v>
      </c>
    </row>
    <row r="1095" spans="25:26" x14ac:dyDescent="0.3">
      <c r="Y1095" t="e" cm="1" vm="2">
        <f t="array" aca="1" ref="Y1095" ca="1">HLOOKUP(E1095+E1095:E2094,F1095,0)</f>
        <v>#VALUE!</v>
      </c>
      <c r="Z1095" s="4">
        <f t="shared" si="209"/>
        <v>0</v>
      </c>
    </row>
    <row r="1096" spans="25:26" x14ac:dyDescent="0.3">
      <c r="Y1096" t="e" cm="1" vm="2">
        <f t="array" aca="1" ref="Y1096" ca="1">HLOOKUP(E1096+E1096:E2095,F1096,0)</f>
        <v>#VALUE!</v>
      </c>
      <c r="Z1096" s="4">
        <f t="shared" si="209"/>
        <v>0</v>
      </c>
    </row>
    <row r="1097" spans="25:26" x14ac:dyDescent="0.3">
      <c r="Y1097" t="e" cm="1" vm="2">
        <f t="array" aca="1" ref="Y1097" ca="1">HLOOKUP(E1097+E1097:E2096,F1097,0)</f>
        <v>#VALUE!</v>
      </c>
      <c r="Z1097" s="4">
        <f t="shared" si="209"/>
        <v>0</v>
      </c>
    </row>
    <row r="1098" spans="25:26" x14ac:dyDescent="0.3">
      <c r="Y1098" t="e" cm="1" vm="2">
        <f t="array" aca="1" ref="Y1098" ca="1">HLOOKUP(E1098+E1098:E2097,F1098,0)</f>
        <v>#VALUE!</v>
      </c>
      <c r="Z1098" s="4">
        <f t="shared" si="209"/>
        <v>0</v>
      </c>
    </row>
    <row r="1099" spans="25:26" x14ac:dyDescent="0.3">
      <c r="Y1099" t="e" cm="1" vm="2">
        <f t="array" aca="1" ref="Y1099" ca="1">HLOOKUP(E1099+E1099:E2098,F1099,0)</f>
        <v>#VALUE!</v>
      </c>
      <c r="Z1099" s="4">
        <f t="shared" si="209"/>
        <v>0</v>
      </c>
    </row>
    <row r="1100" spans="25:26" x14ac:dyDescent="0.3">
      <c r="Y1100" t="e" cm="1" vm="2">
        <f t="array" aca="1" ref="Y1100" ca="1">HLOOKUP(E1100+E1100:E2099,F1100,0)</f>
        <v>#VALUE!</v>
      </c>
      <c r="Z1100" s="4">
        <f t="shared" si="209"/>
        <v>0</v>
      </c>
    </row>
    <row r="1101" spans="25:26" x14ac:dyDescent="0.3">
      <c r="Y1101" t="e" cm="1" vm="2">
        <f t="array" aca="1" ref="Y1101" ca="1">HLOOKUP(E1101+E1101:E2100,F1101,0)</f>
        <v>#VALUE!</v>
      </c>
      <c r="Z1101" s="4">
        <f t="shared" si="209"/>
        <v>0</v>
      </c>
    </row>
    <row r="1102" spans="25:26" x14ac:dyDescent="0.3">
      <c r="Y1102" t="e" cm="1" vm="2">
        <f t="array" aca="1" ref="Y1102" ca="1">HLOOKUP(E1102+E1102:E2101,F1102,0)</f>
        <v>#VALUE!</v>
      </c>
      <c r="Z1102" s="4">
        <f t="shared" si="209"/>
        <v>0</v>
      </c>
    </row>
    <row r="1103" spans="25:26" x14ac:dyDescent="0.3">
      <c r="Y1103" t="e" cm="1" vm="2">
        <f t="array" aca="1" ref="Y1103" ca="1">HLOOKUP(E1103+E1103:E2102,F1103,0)</f>
        <v>#VALUE!</v>
      </c>
      <c r="Z1103" s="4">
        <f t="shared" si="209"/>
        <v>0</v>
      </c>
    </row>
    <row r="1104" spans="25:26" x14ac:dyDescent="0.3">
      <c r="Y1104" t="e" cm="1" vm="2">
        <f t="array" aca="1" ref="Y1104" ca="1">HLOOKUP(E1104+E1104:E2103,F1104,0)</f>
        <v>#VALUE!</v>
      </c>
      <c r="Z1104" s="4">
        <f t="shared" si="209"/>
        <v>0</v>
      </c>
    </row>
    <row r="1105" spans="25:26" x14ac:dyDescent="0.3">
      <c r="Y1105" t="e" cm="1" vm="2">
        <f t="array" aca="1" ref="Y1105" ca="1">HLOOKUP(E1105+E1105:E2104,F1105,0)</f>
        <v>#VALUE!</v>
      </c>
      <c r="Z1105" s="4">
        <f t="shared" si="209"/>
        <v>0</v>
      </c>
    </row>
    <row r="1106" spans="25:26" x14ac:dyDescent="0.3">
      <c r="Y1106" t="e" cm="1" vm="2">
        <f t="array" aca="1" ref="Y1106" ca="1">HLOOKUP(E1106+E1106:E2105,F1106,0)</f>
        <v>#VALUE!</v>
      </c>
      <c r="Z1106" s="4">
        <f t="shared" si="209"/>
        <v>0</v>
      </c>
    </row>
    <row r="1107" spans="25:26" x14ac:dyDescent="0.3">
      <c r="Y1107" t="e" cm="1" vm="2">
        <f t="array" aca="1" ref="Y1107" ca="1">HLOOKUP(E1107+E1107:E2106,F1107,0)</f>
        <v>#VALUE!</v>
      </c>
      <c r="Z1107" s="4">
        <f t="shared" si="209"/>
        <v>0</v>
      </c>
    </row>
    <row r="1108" spans="25:26" x14ac:dyDescent="0.3">
      <c r="Y1108" t="e" cm="1" vm="2">
        <f t="array" aca="1" ref="Y1108" ca="1">HLOOKUP(E1108+E1108:E2107,F1108,0)</f>
        <v>#VALUE!</v>
      </c>
      <c r="Z1108" s="4">
        <f t="shared" si="209"/>
        <v>0</v>
      </c>
    </row>
    <row r="1109" spans="25:26" x14ac:dyDescent="0.3">
      <c r="Y1109" t="e" cm="1" vm="2">
        <f t="array" aca="1" ref="Y1109" ca="1">HLOOKUP(E1109+E1109:E2108,F1109,0)</f>
        <v>#VALUE!</v>
      </c>
      <c r="Z1109" s="4">
        <f t="shared" si="209"/>
        <v>0</v>
      </c>
    </row>
    <row r="1110" spans="25:26" x14ac:dyDescent="0.3">
      <c r="Y1110" t="e" cm="1" vm="2">
        <f t="array" aca="1" ref="Y1110" ca="1">HLOOKUP(E1110+E1110:E2109,F1110,0)</f>
        <v>#VALUE!</v>
      </c>
      <c r="Z1110" s="4">
        <f t="shared" si="209"/>
        <v>0</v>
      </c>
    </row>
    <row r="1111" spans="25:26" x14ac:dyDescent="0.3">
      <c r="Y1111" t="e" cm="1" vm="2">
        <f t="array" aca="1" ref="Y1111" ca="1">HLOOKUP(E1111+E1111:E2110,F1111,0)</f>
        <v>#VALUE!</v>
      </c>
      <c r="Z1111" s="4">
        <f t="shared" si="209"/>
        <v>0</v>
      </c>
    </row>
    <row r="1112" spans="25:26" x14ac:dyDescent="0.3">
      <c r="Y1112" t="e" cm="1" vm="2">
        <f t="array" aca="1" ref="Y1112" ca="1">HLOOKUP(E1112+E1112:E2111,F1112,0)</f>
        <v>#VALUE!</v>
      </c>
      <c r="Z1112" s="4">
        <f t="shared" si="209"/>
        <v>0</v>
      </c>
    </row>
    <row r="1113" spans="25:26" x14ac:dyDescent="0.3">
      <c r="Y1113" t="e" cm="1" vm="2">
        <f t="array" aca="1" ref="Y1113" ca="1">HLOOKUP(E1113+E1113:E2112,F1113,0)</f>
        <v>#VALUE!</v>
      </c>
      <c r="Z1113" s="4">
        <f t="shared" si="209"/>
        <v>0</v>
      </c>
    </row>
    <row r="1114" spans="25:26" x14ac:dyDescent="0.3">
      <c r="Y1114" t="e" cm="1" vm="2">
        <f t="array" aca="1" ref="Y1114" ca="1">HLOOKUP(E1114+E1114:E2113,F1114,0)</f>
        <v>#VALUE!</v>
      </c>
      <c r="Z1114" s="4">
        <f t="shared" si="209"/>
        <v>0</v>
      </c>
    </row>
    <row r="1115" spans="25:26" x14ac:dyDescent="0.3">
      <c r="Y1115" t="e" cm="1" vm="2">
        <f t="array" aca="1" ref="Y1115" ca="1">HLOOKUP(E1115+E1115:E2114,F1115,0)</f>
        <v>#VALUE!</v>
      </c>
      <c r="Z1115" s="4">
        <f t="shared" si="209"/>
        <v>0</v>
      </c>
    </row>
    <row r="1116" spans="25:26" x14ac:dyDescent="0.3">
      <c r="Y1116" t="e" cm="1" vm="2">
        <f t="array" aca="1" ref="Y1116" ca="1">HLOOKUP(E1116+E1116:E2115,F1116,0)</f>
        <v>#VALUE!</v>
      </c>
      <c r="Z1116" s="4">
        <f t="shared" si="209"/>
        <v>0</v>
      </c>
    </row>
    <row r="1117" spans="25:26" x14ac:dyDescent="0.3">
      <c r="Y1117" t="e" cm="1" vm="2">
        <f t="array" aca="1" ref="Y1117" ca="1">HLOOKUP(E1117+E1117:E2116,F1117,0)</f>
        <v>#VALUE!</v>
      </c>
      <c r="Z1117" s="4">
        <f t="shared" si="209"/>
        <v>0</v>
      </c>
    </row>
    <row r="1118" spans="25:26" x14ac:dyDescent="0.3">
      <c r="Y1118" t="e" cm="1" vm="2">
        <f t="array" aca="1" ref="Y1118" ca="1">HLOOKUP(E1118+E1118:E2117,F1118,0)</f>
        <v>#VALUE!</v>
      </c>
      <c r="Z1118" s="4">
        <f t="shared" si="209"/>
        <v>0</v>
      </c>
    </row>
    <row r="1119" spans="25:26" x14ac:dyDescent="0.3">
      <c r="Y1119" t="e" cm="1" vm="2">
        <f t="array" aca="1" ref="Y1119" ca="1">HLOOKUP(E1119+E1119:E2118,F1119,0)</f>
        <v>#VALUE!</v>
      </c>
      <c r="Z1119" s="4">
        <f t="shared" si="209"/>
        <v>0</v>
      </c>
    </row>
    <row r="1120" spans="25:26" x14ac:dyDescent="0.3">
      <c r="Y1120" t="e" cm="1" vm="2">
        <f t="array" aca="1" ref="Y1120" ca="1">HLOOKUP(E1120+E1120:E2119,F1120,0)</f>
        <v>#VALUE!</v>
      </c>
      <c r="Z1120" s="4">
        <f t="shared" si="209"/>
        <v>0</v>
      </c>
    </row>
    <row r="1121" spans="25:26" x14ac:dyDescent="0.3">
      <c r="Y1121" t="e" cm="1" vm="2">
        <f t="array" aca="1" ref="Y1121" ca="1">HLOOKUP(E1121+E1121:E2120,F1121,0)</f>
        <v>#VALUE!</v>
      </c>
      <c r="Z1121" s="4">
        <f t="shared" si="209"/>
        <v>0</v>
      </c>
    </row>
    <row r="1122" spans="25:26" x14ac:dyDescent="0.3">
      <c r="Y1122" t="e" cm="1" vm="2">
        <f t="array" aca="1" ref="Y1122" ca="1">HLOOKUP(E1122+E1122:E2121,F1122,0)</f>
        <v>#VALUE!</v>
      </c>
      <c r="Z1122" s="4">
        <f t="shared" si="209"/>
        <v>0</v>
      </c>
    </row>
    <row r="1123" spans="25:26" x14ac:dyDescent="0.3">
      <c r="Y1123" t="e" cm="1" vm="2">
        <f t="array" aca="1" ref="Y1123" ca="1">HLOOKUP(E1123+E1123:E2122,F1123,0)</f>
        <v>#VALUE!</v>
      </c>
      <c r="Z1123" s="4">
        <f t="shared" si="209"/>
        <v>0</v>
      </c>
    </row>
    <row r="1124" spans="25:26" x14ac:dyDescent="0.3">
      <c r="Y1124" t="e" cm="1" vm="2">
        <f t="array" aca="1" ref="Y1124" ca="1">HLOOKUP(E1124+E1124:E2123,F1124,0)</f>
        <v>#VALUE!</v>
      </c>
      <c r="Z1124" s="4">
        <f t="shared" si="209"/>
        <v>0</v>
      </c>
    </row>
    <row r="1125" spans="25:26" x14ac:dyDescent="0.3">
      <c r="Y1125" t="e" cm="1" vm="2">
        <f t="array" aca="1" ref="Y1125" ca="1">HLOOKUP(E1125+E1125:E2124,F1125,0)</f>
        <v>#VALUE!</v>
      </c>
      <c r="Z1125" s="4">
        <f t="shared" si="209"/>
        <v>0</v>
      </c>
    </row>
    <row r="1126" spans="25:26" x14ac:dyDescent="0.3">
      <c r="Y1126" t="e" cm="1" vm="2">
        <f t="array" aca="1" ref="Y1126" ca="1">HLOOKUP(E1126+E1126:E2125,F1126,0)</f>
        <v>#VALUE!</v>
      </c>
      <c r="Z1126" s="4">
        <f t="shared" si="209"/>
        <v>0</v>
      </c>
    </row>
    <row r="1127" spans="25:26" x14ac:dyDescent="0.3">
      <c r="Y1127" t="e" cm="1" vm="2">
        <f t="array" aca="1" ref="Y1127" ca="1">HLOOKUP(E1127+E1127:E2126,F1127,0)</f>
        <v>#VALUE!</v>
      </c>
      <c r="Z1127" s="4">
        <f t="shared" si="209"/>
        <v>0</v>
      </c>
    </row>
    <row r="1128" spans="25:26" x14ac:dyDescent="0.3">
      <c r="Y1128" t="e" cm="1" vm="2">
        <f t="array" aca="1" ref="Y1128" ca="1">HLOOKUP(E1128+E1128:E2127,F1128,0)</f>
        <v>#VALUE!</v>
      </c>
      <c r="Z1128" s="4">
        <f t="shared" si="209"/>
        <v>0</v>
      </c>
    </row>
    <row r="1129" spans="25:26" x14ac:dyDescent="0.3">
      <c r="Y1129" t="e" cm="1" vm="2">
        <f t="array" aca="1" ref="Y1129" ca="1">HLOOKUP(E1129+E1129:E2128,F1129,0)</f>
        <v>#VALUE!</v>
      </c>
      <c r="Z1129" s="4">
        <f t="shared" si="209"/>
        <v>0</v>
      </c>
    </row>
    <row r="1130" spans="25:26" x14ac:dyDescent="0.3">
      <c r="Y1130" t="e" cm="1" vm="2">
        <f t="array" aca="1" ref="Y1130" ca="1">HLOOKUP(E1130+E1130:E2129,F1130,0)</f>
        <v>#VALUE!</v>
      </c>
      <c r="Z1130" s="4">
        <f t="shared" si="209"/>
        <v>0</v>
      </c>
    </row>
    <row r="1131" spans="25:26" x14ac:dyDescent="0.3">
      <c r="Y1131" t="e" cm="1" vm="2">
        <f t="array" aca="1" ref="Y1131" ca="1">HLOOKUP(E1131+E1131:E2130,F1131,0)</f>
        <v>#VALUE!</v>
      </c>
      <c r="Z1131" s="4">
        <f t="shared" si="209"/>
        <v>0</v>
      </c>
    </row>
    <row r="1132" spans="25:26" x14ac:dyDescent="0.3">
      <c r="Y1132" t="e" cm="1" vm="2">
        <f t="array" aca="1" ref="Y1132" ca="1">HLOOKUP(E1132+E1132:E2131,F1132,0)</f>
        <v>#VALUE!</v>
      </c>
      <c r="Z1132" s="4">
        <f t="shared" si="209"/>
        <v>0</v>
      </c>
    </row>
    <row r="1133" spans="25:26" x14ac:dyDescent="0.3">
      <c r="Y1133" t="e" cm="1" vm="2">
        <f t="array" aca="1" ref="Y1133" ca="1">HLOOKUP(E1133+E1133:E2132,F1133,0)</f>
        <v>#VALUE!</v>
      </c>
      <c r="Z1133" s="4">
        <f t="shared" si="209"/>
        <v>0</v>
      </c>
    </row>
    <row r="1134" spans="25:26" x14ac:dyDescent="0.3">
      <c r="Y1134" t="e" cm="1" vm="2">
        <f t="array" aca="1" ref="Y1134" ca="1">HLOOKUP(E1134+E1134:E2133,F1134,0)</f>
        <v>#VALUE!</v>
      </c>
      <c r="Z1134" s="4">
        <f t="shared" si="209"/>
        <v>0</v>
      </c>
    </row>
    <row r="1135" spans="25:26" x14ac:dyDescent="0.3">
      <c r="Y1135" t="e" cm="1" vm="2">
        <f t="array" aca="1" ref="Y1135" ca="1">HLOOKUP(E1135+E1135:E2134,F1135,0)</f>
        <v>#VALUE!</v>
      </c>
      <c r="Z1135" s="4">
        <f t="shared" si="209"/>
        <v>0</v>
      </c>
    </row>
    <row r="1136" spans="25:26" x14ac:dyDescent="0.3">
      <c r="Y1136" t="e" cm="1" vm="2">
        <f t="array" aca="1" ref="Y1136" ca="1">HLOOKUP(E1136+E1136:E2135,F1136,0)</f>
        <v>#VALUE!</v>
      </c>
      <c r="Z1136" s="4">
        <f t="shared" si="209"/>
        <v>0</v>
      </c>
    </row>
    <row r="1137" spans="25:26" x14ac:dyDescent="0.3">
      <c r="Y1137" t="e" cm="1" vm="2">
        <f t="array" aca="1" ref="Y1137" ca="1">HLOOKUP(E1137+E1137:E2136,F1137,0)</f>
        <v>#VALUE!</v>
      </c>
      <c r="Z1137" s="4">
        <f t="shared" si="209"/>
        <v>0</v>
      </c>
    </row>
    <row r="1138" spans="25:26" x14ac:dyDescent="0.3">
      <c r="Y1138" t="e" cm="1" vm="2">
        <f t="array" aca="1" ref="Y1138" ca="1">HLOOKUP(E1138+E1138:E2137,F1138,0)</f>
        <v>#VALUE!</v>
      </c>
      <c r="Z1138" s="4">
        <f t="shared" si="209"/>
        <v>0</v>
      </c>
    </row>
    <row r="1139" spans="25:26" x14ac:dyDescent="0.3">
      <c r="Y1139" t="e" cm="1" vm="2">
        <f t="array" aca="1" ref="Y1139" ca="1">HLOOKUP(E1139+E1139:E2138,F1139,0)</f>
        <v>#VALUE!</v>
      </c>
      <c r="Z1139" s="4">
        <f t="shared" si="209"/>
        <v>0</v>
      </c>
    </row>
    <row r="1140" spans="25:26" x14ac:dyDescent="0.3">
      <c r="Y1140" t="e" cm="1" vm="2">
        <f t="array" aca="1" ref="Y1140" ca="1">HLOOKUP(E1140+E1140:E2139,F1140,0)</f>
        <v>#VALUE!</v>
      </c>
      <c r="Z1140" s="4">
        <f t="shared" si="209"/>
        <v>0</v>
      </c>
    </row>
    <row r="1141" spans="25:26" x14ac:dyDescent="0.3">
      <c r="Y1141" t="e" cm="1" vm="2">
        <f t="array" aca="1" ref="Y1141" ca="1">HLOOKUP(E1141+E1141:E2140,F1141,0)</f>
        <v>#VALUE!</v>
      </c>
      <c r="Z1141" s="4">
        <f t="shared" si="209"/>
        <v>0</v>
      </c>
    </row>
    <row r="1142" spans="25:26" x14ac:dyDescent="0.3">
      <c r="Y1142" t="e" cm="1" vm="2">
        <f t="array" aca="1" ref="Y1142" ca="1">HLOOKUP(E1142+E1142:E2141,F1142,0)</f>
        <v>#VALUE!</v>
      </c>
      <c r="Z1142" s="4">
        <f t="shared" si="209"/>
        <v>0</v>
      </c>
    </row>
    <row r="1143" spans="25:26" x14ac:dyDescent="0.3">
      <c r="Y1143" t="e" cm="1" vm="2">
        <f t="array" aca="1" ref="Y1143" ca="1">HLOOKUP(E1143+E1143:E2142,F1143,0)</f>
        <v>#VALUE!</v>
      </c>
      <c r="Z1143" s="4">
        <f t="shared" si="209"/>
        <v>0</v>
      </c>
    </row>
    <row r="1144" spans="25:26" x14ac:dyDescent="0.3">
      <c r="Y1144" t="e" cm="1" vm="2">
        <f t="array" aca="1" ref="Y1144" ca="1">HLOOKUP(E1144+E1144:E2143,F1144,0)</f>
        <v>#VALUE!</v>
      </c>
      <c r="Z1144" s="4">
        <f t="shared" si="209"/>
        <v>0</v>
      </c>
    </row>
    <row r="1145" spans="25:26" x14ac:dyDescent="0.3">
      <c r="Y1145" t="e" cm="1" vm="2">
        <f t="array" aca="1" ref="Y1145" ca="1">HLOOKUP(E1145+E1145:E2144,F1145,0)</f>
        <v>#VALUE!</v>
      </c>
      <c r="Z1145" s="4">
        <f t="shared" si="209"/>
        <v>0</v>
      </c>
    </row>
    <row r="1146" spans="25:26" x14ac:dyDescent="0.3">
      <c r="Y1146" t="e" cm="1" vm="2">
        <f t="array" aca="1" ref="Y1146" ca="1">HLOOKUP(E1146+E1146:E2145,F1146,0)</f>
        <v>#VALUE!</v>
      </c>
      <c r="Z1146" s="4">
        <f t="shared" si="209"/>
        <v>0</v>
      </c>
    </row>
    <row r="1147" spans="25:26" x14ac:dyDescent="0.3">
      <c r="Y1147" t="e" cm="1" vm="2">
        <f t="array" aca="1" ref="Y1147" ca="1">HLOOKUP(E1147+E1147:E2146,F1147,0)</f>
        <v>#VALUE!</v>
      </c>
      <c r="Z1147" s="4">
        <f t="shared" si="209"/>
        <v>0</v>
      </c>
    </row>
    <row r="1148" spans="25:26" x14ac:dyDescent="0.3">
      <c r="Y1148" t="e" cm="1" vm="2">
        <f t="array" aca="1" ref="Y1148" ca="1">HLOOKUP(E1148+E1148:E2147,F1148,0)</f>
        <v>#VALUE!</v>
      </c>
      <c r="Z1148" s="4">
        <f t="shared" si="209"/>
        <v>0</v>
      </c>
    </row>
    <row r="1149" spans="25:26" x14ac:dyDescent="0.3">
      <c r="Y1149" t="e" cm="1" vm="2">
        <f t="array" aca="1" ref="Y1149" ca="1">HLOOKUP(E1149+E1149:E2148,F1149,0)</f>
        <v>#VALUE!</v>
      </c>
      <c r="Z1149" s="4">
        <f t="shared" si="209"/>
        <v>0</v>
      </c>
    </row>
    <row r="1150" spans="25:26" x14ac:dyDescent="0.3">
      <c r="Y1150" t="e" cm="1" vm="2">
        <f t="array" aca="1" ref="Y1150" ca="1">HLOOKUP(E1150+E1150:E2149,F1150,0)</f>
        <v>#VALUE!</v>
      </c>
      <c r="Z1150" s="4">
        <f t="shared" si="209"/>
        <v>0</v>
      </c>
    </row>
    <row r="1151" spans="25:26" x14ac:dyDescent="0.3">
      <c r="Y1151" t="e" cm="1" vm="2">
        <f t="array" aca="1" ref="Y1151" ca="1">HLOOKUP(E1151+E1151:E2150,F1151,0)</f>
        <v>#VALUE!</v>
      </c>
      <c r="Z1151" s="4">
        <f t="shared" si="209"/>
        <v>0</v>
      </c>
    </row>
    <row r="1152" spans="25:26" x14ac:dyDescent="0.3">
      <c r="Y1152" t="e" cm="1" vm="2">
        <f t="array" aca="1" ref="Y1152" ca="1">HLOOKUP(E1152+E1152:E2151,F1152,0)</f>
        <v>#VALUE!</v>
      </c>
      <c r="Z1152" s="4">
        <f t="shared" si="209"/>
        <v>0</v>
      </c>
    </row>
    <row r="1153" spans="25:26" x14ac:dyDescent="0.3">
      <c r="Y1153" t="e" cm="1" vm="2">
        <f t="array" aca="1" ref="Y1153" ca="1">HLOOKUP(E1153+E1153:E2152,F1153,0)</f>
        <v>#VALUE!</v>
      </c>
      <c r="Z1153" s="4">
        <f t="shared" si="209"/>
        <v>0</v>
      </c>
    </row>
    <row r="1154" spans="25:26" x14ac:dyDescent="0.3">
      <c r="Y1154" t="e" cm="1" vm="2">
        <f t="array" aca="1" ref="Y1154" ca="1">HLOOKUP(E1154+E1154:E2153,F1154,0)</f>
        <v>#VALUE!</v>
      </c>
      <c r="Z1154" s="4">
        <f t="shared" si="209"/>
        <v>0</v>
      </c>
    </row>
    <row r="1155" spans="25:26" x14ac:dyDescent="0.3">
      <c r="Y1155" t="e" cm="1" vm="2">
        <f t="array" aca="1" ref="Y1155" ca="1">HLOOKUP(E1155+E1155:E2154,F1155,0)</f>
        <v>#VALUE!</v>
      </c>
      <c r="Z1155" s="4">
        <f t="shared" ref="Z1155:Z1218" si="210">X1155</f>
        <v>0</v>
      </c>
    </row>
    <row r="1156" spans="25:26" x14ac:dyDescent="0.3">
      <c r="Y1156" t="e" cm="1" vm="2">
        <f t="array" aca="1" ref="Y1156" ca="1">HLOOKUP(E1156+E1156:E2155,F1156,0)</f>
        <v>#VALUE!</v>
      </c>
      <c r="Z1156" s="4">
        <f t="shared" si="210"/>
        <v>0</v>
      </c>
    </row>
    <row r="1157" spans="25:26" x14ac:dyDescent="0.3">
      <c r="Y1157" t="e" cm="1" vm="2">
        <f t="array" aca="1" ref="Y1157" ca="1">HLOOKUP(E1157+E1157:E2156,F1157,0)</f>
        <v>#VALUE!</v>
      </c>
      <c r="Z1157" s="4">
        <f t="shared" si="210"/>
        <v>0</v>
      </c>
    </row>
    <row r="1158" spans="25:26" x14ac:dyDescent="0.3">
      <c r="Y1158" t="e" cm="1" vm="2">
        <f t="array" aca="1" ref="Y1158" ca="1">HLOOKUP(E1158+E1158:E2157,F1158,0)</f>
        <v>#VALUE!</v>
      </c>
      <c r="Z1158" s="4">
        <f t="shared" si="210"/>
        <v>0</v>
      </c>
    </row>
    <row r="1159" spans="25:26" x14ac:dyDescent="0.3">
      <c r="Y1159" t="e" cm="1" vm="2">
        <f t="array" aca="1" ref="Y1159" ca="1">HLOOKUP(E1159+E1159:E2158,F1159,0)</f>
        <v>#VALUE!</v>
      </c>
      <c r="Z1159" s="4">
        <f t="shared" si="210"/>
        <v>0</v>
      </c>
    </row>
    <row r="1160" spans="25:26" x14ac:dyDescent="0.3">
      <c r="Y1160" t="e" cm="1" vm="2">
        <f t="array" aca="1" ref="Y1160" ca="1">HLOOKUP(E1160+E1160:E2159,F1160,0)</f>
        <v>#VALUE!</v>
      </c>
      <c r="Z1160" s="4">
        <f t="shared" si="210"/>
        <v>0</v>
      </c>
    </row>
    <row r="1161" spans="25:26" x14ac:dyDescent="0.3">
      <c r="Y1161" t="e" cm="1" vm="2">
        <f t="array" aca="1" ref="Y1161" ca="1">HLOOKUP(E1161+E1161:E2160,F1161,0)</f>
        <v>#VALUE!</v>
      </c>
      <c r="Z1161" s="4">
        <f t="shared" si="210"/>
        <v>0</v>
      </c>
    </row>
    <row r="1162" spans="25:26" x14ac:dyDescent="0.3">
      <c r="Y1162" t="e" cm="1" vm="2">
        <f t="array" aca="1" ref="Y1162" ca="1">HLOOKUP(E1162+E1162:E2161,F1162,0)</f>
        <v>#VALUE!</v>
      </c>
      <c r="Z1162" s="4">
        <f t="shared" si="210"/>
        <v>0</v>
      </c>
    </row>
    <row r="1163" spans="25:26" x14ac:dyDescent="0.3">
      <c r="Y1163" t="e" cm="1" vm="2">
        <f t="array" aca="1" ref="Y1163" ca="1">HLOOKUP(E1163+E1163:E2162,F1163,0)</f>
        <v>#VALUE!</v>
      </c>
      <c r="Z1163" s="4">
        <f t="shared" si="210"/>
        <v>0</v>
      </c>
    </row>
    <row r="1164" spans="25:26" x14ac:dyDescent="0.3">
      <c r="Y1164" t="e" cm="1" vm="2">
        <f t="array" aca="1" ref="Y1164" ca="1">HLOOKUP(E1164+E1164:E2163,F1164,0)</f>
        <v>#VALUE!</v>
      </c>
      <c r="Z1164" s="4">
        <f t="shared" si="210"/>
        <v>0</v>
      </c>
    </row>
    <row r="1165" spans="25:26" x14ac:dyDescent="0.3">
      <c r="Y1165" t="e" cm="1" vm="2">
        <f t="array" aca="1" ref="Y1165" ca="1">HLOOKUP(E1165+E1165:E2164,F1165,0)</f>
        <v>#VALUE!</v>
      </c>
      <c r="Z1165" s="4">
        <f t="shared" si="210"/>
        <v>0</v>
      </c>
    </row>
    <row r="1166" spans="25:26" x14ac:dyDescent="0.3">
      <c r="Y1166" t="e" cm="1" vm="2">
        <f t="array" aca="1" ref="Y1166" ca="1">HLOOKUP(E1166+E1166:E2165,F1166,0)</f>
        <v>#VALUE!</v>
      </c>
      <c r="Z1166" s="4">
        <f t="shared" si="210"/>
        <v>0</v>
      </c>
    </row>
    <row r="1167" spans="25:26" x14ac:dyDescent="0.3">
      <c r="Y1167" t="e" cm="1" vm="2">
        <f t="array" aca="1" ref="Y1167" ca="1">HLOOKUP(E1167+E1167:E2166,F1167,0)</f>
        <v>#VALUE!</v>
      </c>
      <c r="Z1167" s="4">
        <f t="shared" si="210"/>
        <v>0</v>
      </c>
    </row>
    <row r="1168" spans="25:26" x14ac:dyDescent="0.3">
      <c r="Y1168" t="e" cm="1" vm="2">
        <f t="array" aca="1" ref="Y1168" ca="1">HLOOKUP(E1168+E1168:E2167,F1168,0)</f>
        <v>#VALUE!</v>
      </c>
      <c r="Z1168" s="4">
        <f t="shared" si="210"/>
        <v>0</v>
      </c>
    </row>
    <row r="1169" spans="25:26" x14ac:dyDescent="0.3">
      <c r="Y1169" t="e" cm="1" vm="2">
        <f t="array" aca="1" ref="Y1169" ca="1">HLOOKUP(E1169+E1169:E2168,F1169,0)</f>
        <v>#VALUE!</v>
      </c>
      <c r="Z1169" s="4">
        <f t="shared" si="210"/>
        <v>0</v>
      </c>
    </row>
    <row r="1170" spans="25:26" x14ac:dyDescent="0.3">
      <c r="Y1170" t="e" cm="1" vm="2">
        <f t="array" aca="1" ref="Y1170" ca="1">HLOOKUP(E1170+E1170:E2169,F1170,0)</f>
        <v>#VALUE!</v>
      </c>
      <c r="Z1170" s="4">
        <f t="shared" si="210"/>
        <v>0</v>
      </c>
    </row>
    <row r="1171" spans="25:26" x14ac:dyDescent="0.3">
      <c r="Y1171" t="e" cm="1" vm="2">
        <f t="array" aca="1" ref="Y1171" ca="1">HLOOKUP(E1171+E1171:E2170,F1171,0)</f>
        <v>#VALUE!</v>
      </c>
      <c r="Z1171" s="4">
        <f t="shared" si="210"/>
        <v>0</v>
      </c>
    </row>
    <row r="1172" spans="25:26" x14ac:dyDescent="0.3">
      <c r="Y1172" t="e" cm="1" vm="2">
        <f t="array" aca="1" ref="Y1172" ca="1">HLOOKUP(E1172+E1172:E2171,F1172,0)</f>
        <v>#VALUE!</v>
      </c>
      <c r="Z1172" s="4">
        <f t="shared" si="210"/>
        <v>0</v>
      </c>
    </row>
    <row r="1173" spans="25:26" x14ac:dyDescent="0.3">
      <c r="Y1173" t="e" cm="1" vm="2">
        <f t="array" aca="1" ref="Y1173" ca="1">HLOOKUP(E1173+E1173:E2172,F1173,0)</f>
        <v>#VALUE!</v>
      </c>
      <c r="Z1173" s="4">
        <f t="shared" si="210"/>
        <v>0</v>
      </c>
    </row>
    <row r="1174" spans="25:26" x14ac:dyDescent="0.3">
      <c r="Y1174" t="e" cm="1" vm="2">
        <f t="array" aca="1" ref="Y1174" ca="1">HLOOKUP(E1174+E1174:E2173,F1174,0)</f>
        <v>#VALUE!</v>
      </c>
      <c r="Z1174" s="4">
        <f t="shared" si="210"/>
        <v>0</v>
      </c>
    </row>
    <row r="1175" spans="25:26" x14ac:dyDescent="0.3">
      <c r="Y1175" t="e" cm="1" vm="2">
        <f t="array" aca="1" ref="Y1175" ca="1">HLOOKUP(E1175+E1175:E2174,F1175,0)</f>
        <v>#VALUE!</v>
      </c>
      <c r="Z1175" s="4">
        <f t="shared" si="210"/>
        <v>0</v>
      </c>
    </row>
    <row r="1176" spans="25:26" x14ac:dyDescent="0.3">
      <c r="Y1176" t="e" cm="1" vm="2">
        <f t="array" aca="1" ref="Y1176" ca="1">HLOOKUP(E1176+E1176:E2175,F1176,0)</f>
        <v>#VALUE!</v>
      </c>
      <c r="Z1176" s="4">
        <f t="shared" si="210"/>
        <v>0</v>
      </c>
    </row>
    <row r="1177" spans="25:26" x14ac:dyDescent="0.3">
      <c r="Y1177" t="e" cm="1" vm="2">
        <f t="array" aca="1" ref="Y1177" ca="1">HLOOKUP(E1177+E1177:E2176,F1177,0)</f>
        <v>#VALUE!</v>
      </c>
      <c r="Z1177" s="4">
        <f t="shared" si="210"/>
        <v>0</v>
      </c>
    </row>
    <row r="1178" spans="25:26" x14ac:dyDescent="0.3">
      <c r="Y1178" t="e" cm="1" vm="2">
        <f t="array" aca="1" ref="Y1178" ca="1">HLOOKUP(E1178+E1178:E2177,F1178,0)</f>
        <v>#VALUE!</v>
      </c>
      <c r="Z1178" s="4">
        <f t="shared" si="210"/>
        <v>0</v>
      </c>
    </row>
    <row r="1179" spans="25:26" x14ac:dyDescent="0.3">
      <c r="Y1179" t="e" cm="1" vm="2">
        <f t="array" aca="1" ref="Y1179" ca="1">HLOOKUP(E1179+E1179:E2178,F1179,0)</f>
        <v>#VALUE!</v>
      </c>
      <c r="Z1179" s="4">
        <f t="shared" si="210"/>
        <v>0</v>
      </c>
    </row>
    <row r="1180" spans="25:26" x14ac:dyDescent="0.3">
      <c r="Y1180" t="e" cm="1" vm="2">
        <f t="array" aca="1" ref="Y1180" ca="1">HLOOKUP(E1180+E1180:E2179,F1180,0)</f>
        <v>#VALUE!</v>
      </c>
      <c r="Z1180" s="4">
        <f t="shared" si="210"/>
        <v>0</v>
      </c>
    </row>
    <row r="1181" spans="25:26" x14ac:dyDescent="0.3">
      <c r="Y1181" t="e" cm="1" vm="2">
        <f t="array" aca="1" ref="Y1181" ca="1">HLOOKUP(E1181+E1181:E2180,F1181,0)</f>
        <v>#VALUE!</v>
      </c>
      <c r="Z1181" s="4">
        <f t="shared" si="210"/>
        <v>0</v>
      </c>
    </row>
    <row r="1182" spans="25:26" x14ac:dyDescent="0.3">
      <c r="Y1182" t="e" cm="1" vm="2">
        <f t="array" aca="1" ref="Y1182" ca="1">HLOOKUP(E1182+E1182:E2181,F1182,0)</f>
        <v>#VALUE!</v>
      </c>
      <c r="Z1182" s="4">
        <f t="shared" si="210"/>
        <v>0</v>
      </c>
    </row>
    <row r="1183" spans="25:26" x14ac:dyDescent="0.3">
      <c r="Y1183" t="e" cm="1" vm="2">
        <f t="array" aca="1" ref="Y1183" ca="1">HLOOKUP(E1183+E1183:E2182,F1183,0)</f>
        <v>#VALUE!</v>
      </c>
      <c r="Z1183" s="4">
        <f t="shared" si="210"/>
        <v>0</v>
      </c>
    </row>
    <row r="1184" spans="25:26" x14ac:dyDescent="0.3">
      <c r="Y1184" t="e" cm="1" vm="2">
        <f t="array" aca="1" ref="Y1184" ca="1">HLOOKUP(E1184+E1184:E2183,F1184,0)</f>
        <v>#VALUE!</v>
      </c>
      <c r="Z1184" s="4">
        <f t="shared" si="210"/>
        <v>0</v>
      </c>
    </row>
    <row r="1185" spans="25:26" x14ac:dyDescent="0.3">
      <c r="Y1185" t="e" cm="1" vm="2">
        <f t="array" aca="1" ref="Y1185" ca="1">HLOOKUP(E1185+E1185:E2184,F1185,0)</f>
        <v>#VALUE!</v>
      </c>
      <c r="Z1185" s="4">
        <f t="shared" si="210"/>
        <v>0</v>
      </c>
    </row>
    <row r="1186" spans="25:26" x14ac:dyDescent="0.3">
      <c r="Y1186" t="e" cm="1" vm="2">
        <f t="array" aca="1" ref="Y1186" ca="1">HLOOKUP(E1186+E1186:E2185,F1186,0)</f>
        <v>#VALUE!</v>
      </c>
      <c r="Z1186" s="4">
        <f t="shared" si="210"/>
        <v>0</v>
      </c>
    </row>
    <row r="1187" spans="25:26" x14ac:dyDescent="0.3">
      <c r="Y1187" t="e" cm="1" vm="2">
        <f t="array" aca="1" ref="Y1187" ca="1">HLOOKUP(E1187+E1187:E2186,F1187,0)</f>
        <v>#VALUE!</v>
      </c>
      <c r="Z1187" s="4">
        <f t="shared" si="210"/>
        <v>0</v>
      </c>
    </row>
    <row r="1188" spans="25:26" x14ac:dyDescent="0.3">
      <c r="Y1188" t="e" cm="1" vm="2">
        <f t="array" aca="1" ref="Y1188" ca="1">HLOOKUP(E1188+E1188:E2187,F1188,0)</f>
        <v>#VALUE!</v>
      </c>
      <c r="Z1188" s="4">
        <f t="shared" si="210"/>
        <v>0</v>
      </c>
    </row>
    <row r="1189" spans="25:26" x14ac:dyDescent="0.3">
      <c r="Y1189" t="e" cm="1" vm="2">
        <f t="array" aca="1" ref="Y1189" ca="1">HLOOKUP(E1189+E1189:E2188,F1189,0)</f>
        <v>#VALUE!</v>
      </c>
      <c r="Z1189" s="4">
        <f t="shared" si="210"/>
        <v>0</v>
      </c>
    </row>
    <row r="1190" spans="25:26" x14ac:dyDescent="0.3">
      <c r="Y1190" t="e" cm="1" vm="2">
        <f t="array" aca="1" ref="Y1190" ca="1">HLOOKUP(E1190+E1190:E2189,F1190,0)</f>
        <v>#VALUE!</v>
      </c>
      <c r="Z1190" s="4">
        <f t="shared" si="210"/>
        <v>0</v>
      </c>
    </row>
    <row r="1191" spans="25:26" x14ac:dyDescent="0.3">
      <c r="Y1191" t="e" cm="1" vm="2">
        <f t="array" aca="1" ref="Y1191" ca="1">HLOOKUP(E1191+E1191:E2190,F1191,0)</f>
        <v>#VALUE!</v>
      </c>
      <c r="Z1191" s="4">
        <f t="shared" si="210"/>
        <v>0</v>
      </c>
    </row>
    <row r="1192" spans="25:26" x14ac:dyDescent="0.3">
      <c r="Y1192" t="e" cm="1" vm="2">
        <f t="array" aca="1" ref="Y1192" ca="1">HLOOKUP(E1192+E1192:E2191,F1192,0)</f>
        <v>#VALUE!</v>
      </c>
      <c r="Z1192" s="4">
        <f t="shared" si="210"/>
        <v>0</v>
      </c>
    </row>
    <row r="1193" spans="25:26" x14ac:dyDescent="0.3">
      <c r="Y1193" t="e" cm="1" vm="2">
        <f t="array" aca="1" ref="Y1193" ca="1">HLOOKUP(E1193+E1193:E2192,F1193,0)</f>
        <v>#VALUE!</v>
      </c>
      <c r="Z1193" s="4">
        <f t="shared" si="210"/>
        <v>0</v>
      </c>
    </row>
    <row r="1194" spans="25:26" x14ac:dyDescent="0.3">
      <c r="Y1194" t="e" cm="1" vm="2">
        <f t="array" aca="1" ref="Y1194" ca="1">HLOOKUP(E1194+E1194:E2193,F1194,0)</f>
        <v>#VALUE!</v>
      </c>
      <c r="Z1194" s="4">
        <f t="shared" si="210"/>
        <v>0</v>
      </c>
    </row>
    <row r="1195" spans="25:26" x14ac:dyDescent="0.3">
      <c r="Y1195" t="e" cm="1" vm="2">
        <f t="array" aca="1" ref="Y1195" ca="1">HLOOKUP(E1195+E1195:E2194,F1195,0)</f>
        <v>#VALUE!</v>
      </c>
      <c r="Z1195" s="4">
        <f t="shared" si="210"/>
        <v>0</v>
      </c>
    </row>
    <row r="1196" spans="25:26" x14ac:dyDescent="0.3">
      <c r="Y1196" t="e" cm="1" vm="2">
        <f t="array" aca="1" ref="Y1196" ca="1">HLOOKUP(E1196+E1196:E2195,F1196,0)</f>
        <v>#VALUE!</v>
      </c>
      <c r="Z1196" s="4">
        <f t="shared" si="210"/>
        <v>0</v>
      </c>
    </row>
    <row r="1197" spans="25:26" x14ac:dyDescent="0.3">
      <c r="Y1197" t="e" cm="1" vm="2">
        <f t="array" aca="1" ref="Y1197" ca="1">HLOOKUP(E1197+E1197:E2196,F1197,0)</f>
        <v>#VALUE!</v>
      </c>
      <c r="Z1197" s="4">
        <f t="shared" si="210"/>
        <v>0</v>
      </c>
    </row>
    <row r="1198" spans="25:26" x14ac:dyDescent="0.3">
      <c r="Y1198" t="e" cm="1" vm="2">
        <f t="array" aca="1" ref="Y1198" ca="1">HLOOKUP(E1198+E1198:E2197,F1198,0)</f>
        <v>#VALUE!</v>
      </c>
      <c r="Z1198" s="4">
        <f t="shared" si="210"/>
        <v>0</v>
      </c>
    </row>
    <row r="1199" spans="25:26" x14ac:dyDescent="0.3">
      <c r="Y1199" t="e" cm="1" vm="2">
        <f t="array" aca="1" ref="Y1199" ca="1">HLOOKUP(E1199+E1199:E2198,F1199,0)</f>
        <v>#VALUE!</v>
      </c>
      <c r="Z1199" s="4">
        <f t="shared" si="210"/>
        <v>0</v>
      </c>
    </row>
    <row r="1200" spans="25:26" x14ac:dyDescent="0.3">
      <c r="Y1200" t="e" cm="1" vm="2">
        <f t="array" aca="1" ref="Y1200" ca="1">HLOOKUP(E1200+E1200:E2199,F1200,0)</f>
        <v>#VALUE!</v>
      </c>
      <c r="Z1200" s="4">
        <f t="shared" si="210"/>
        <v>0</v>
      </c>
    </row>
    <row r="1201" spans="25:26" x14ac:dyDescent="0.3">
      <c r="Y1201" t="e" cm="1" vm="2">
        <f t="array" aca="1" ref="Y1201" ca="1">HLOOKUP(E1201+E1201:E2200,F1201,0)</f>
        <v>#VALUE!</v>
      </c>
      <c r="Z1201" s="4">
        <f t="shared" si="210"/>
        <v>0</v>
      </c>
    </row>
    <row r="1202" spans="25:26" x14ac:dyDescent="0.3">
      <c r="Y1202" t="e" cm="1" vm="2">
        <f t="array" aca="1" ref="Y1202" ca="1">HLOOKUP(E1202+E1202:E2201,F1202,0)</f>
        <v>#VALUE!</v>
      </c>
      <c r="Z1202" s="4">
        <f t="shared" si="210"/>
        <v>0</v>
      </c>
    </row>
    <row r="1203" spans="25:26" x14ac:dyDescent="0.3">
      <c r="Y1203" t="e" cm="1" vm="2">
        <f t="array" aca="1" ref="Y1203" ca="1">HLOOKUP(E1203+E1203:E2202,F1203,0)</f>
        <v>#VALUE!</v>
      </c>
      <c r="Z1203" s="4">
        <f t="shared" si="210"/>
        <v>0</v>
      </c>
    </row>
    <row r="1204" spans="25:26" x14ac:dyDescent="0.3">
      <c r="Y1204" t="e" cm="1" vm="2">
        <f t="array" aca="1" ref="Y1204" ca="1">HLOOKUP(E1204+E1204:E2203,F1204,0)</f>
        <v>#VALUE!</v>
      </c>
      <c r="Z1204" s="4">
        <f t="shared" si="210"/>
        <v>0</v>
      </c>
    </row>
    <row r="1205" spans="25:26" x14ac:dyDescent="0.3">
      <c r="Y1205" t="e" cm="1" vm="2">
        <f t="array" aca="1" ref="Y1205" ca="1">HLOOKUP(E1205+E1205:E2204,F1205,0)</f>
        <v>#VALUE!</v>
      </c>
      <c r="Z1205" s="4">
        <f t="shared" si="210"/>
        <v>0</v>
      </c>
    </row>
    <row r="1206" spans="25:26" x14ac:dyDescent="0.3">
      <c r="Y1206" t="e" cm="1" vm="2">
        <f t="array" aca="1" ref="Y1206" ca="1">HLOOKUP(E1206+E1206:E2205,F1206,0)</f>
        <v>#VALUE!</v>
      </c>
      <c r="Z1206" s="4">
        <f t="shared" si="210"/>
        <v>0</v>
      </c>
    </row>
    <row r="1207" spans="25:26" x14ac:dyDescent="0.3">
      <c r="Y1207" t="e" cm="1" vm="2">
        <f t="array" aca="1" ref="Y1207" ca="1">HLOOKUP(E1207+E1207:E2206,F1207,0)</f>
        <v>#VALUE!</v>
      </c>
      <c r="Z1207" s="4">
        <f t="shared" si="210"/>
        <v>0</v>
      </c>
    </row>
    <row r="1208" spans="25:26" x14ac:dyDescent="0.3">
      <c r="Y1208" t="e" cm="1" vm="2">
        <f t="array" aca="1" ref="Y1208" ca="1">HLOOKUP(E1208+E1208:E2207,F1208,0)</f>
        <v>#VALUE!</v>
      </c>
      <c r="Z1208" s="4">
        <f t="shared" si="210"/>
        <v>0</v>
      </c>
    </row>
    <row r="1209" spans="25:26" x14ac:dyDescent="0.3">
      <c r="Y1209" t="e" cm="1" vm="2">
        <f t="array" aca="1" ref="Y1209" ca="1">HLOOKUP(E1209+E1209:E2208,F1209,0)</f>
        <v>#VALUE!</v>
      </c>
      <c r="Z1209" s="4">
        <f t="shared" si="210"/>
        <v>0</v>
      </c>
    </row>
    <row r="1210" spans="25:26" x14ac:dyDescent="0.3">
      <c r="Y1210" t="e" cm="1" vm="2">
        <f t="array" aca="1" ref="Y1210" ca="1">HLOOKUP(E1210+E1210:E2209,F1210,0)</f>
        <v>#VALUE!</v>
      </c>
      <c r="Z1210" s="4">
        <f t="shared" si="210"/>
        <v>0</v>
      </c>
    </row>
    <row r="1211" spans="25:26" x14ac:dyDescent="0.3">
      <c r="Y1211" t="e" cm="1" vm="2">
        <f t="array" aca="1" ref="Y1211" ca="1">HLOOKUP(E1211+E1211:E2210,F1211,0)</f>
        <v>#VALUE!</v>
      </c>
      <c r="Z1211" s="4">
        <f t="shared" si="210"/>
        <v>0</v>
      </c>
    </row>
    <row r="1212" spans="25:26" x14ac:dyDescent="0.3">
      <c r="Y1212" t="e" cm="1" vm="2">
        <f t="array" aca="1" ref="Y1212" ca="1">HLOOKUP(E1212+E1212:E2211,F1212,0)</f>
        <v>#VALUE!</v>
      </c>
      <c r="Z1212" s="4">
        <f t="shared" si="210"/>
        <v>0</v>
      </c>
    </row>
    <row r="1213" spans="25:26" x14ac:dyDescent="0.3">
      <c r="Y1213" t="e" cm="1" vm="2">
        <f t="array" aca="1" ref="Y1213" ca="1">HLOOKUP(E1213+E1213:E2212,F1213,0)</f>
        <v>#VALUE!</v>
      </c>
      <c r="Z1213" s="4">
        <f t="shared" si="210"/>
        <v>0</v>
      </c>
    </row>
    <row r="1214" spans="25:26" x14ac:dyDescent="0.3">
      <c r="Y1214" t="e" cm="1" vm="2">
        <f t="array" aca="1" ref="Y1214" ca="1">HLOOKUP(E1214+E1214:E2213,F1214,0)</f>
        <v>#VALUE!</v>
      </c>
      <c r="Z1214" s="4">
        <f t="shared" si="210"/>
        <v>0</v>
      </c>
    </row>
    <row r="1215" spans="25:26" x14ac:dyDescent="0.3">
      <c r="Y1215" t="e" cm="1" vm="2">
        <f t="array" aca="1" ref="Y1215" ca="1">HLOOKUP(E1215+E1215:E2214,F1215,0)</f>
        <v>#VALUE!</v>
      </c>
      <c r="Z1215" s="4">
        <f t="shared" si="210"/>
        <v>0</v>
      </c>
    </row>
    <row r="1216" spans="25:26" x14ac:dyDescent="0.3">
      <c r="Y1216" t="e" cm="1" vm="2">
        <f t="array" aca="1" ref="Y1216" ca="1">HLOOKUP(E1216+E1216:E2215,F1216,0)</f>
        <v>#VALUE!</v>
      </c>
      <c r="Z1216" s="4">
        <f t="shared" si="210"/>
        <v>0</v>
      </c>
    </row>
    <row r="1217" spans="25:26" x14ac:dyDescent="0.3">
      <c r="Y1217" t="e" cm="1" vm="2">
        <f t="array" aca="1" ref="Y1217" ca="1">HLOOKUP(E1217+E1217:E2216,F1217,0)</f>
        <v>#VALUE!</v>
      </c>
      <c r="Z1217" s="4">
        <f t="shared" si="210"/>
        <v>0</v>
      </c>
    </row>
    <row r="1218" spans="25:26" x14ac:dyDescent="0.3">
      <c r="Y1218" t="e" cm="1" vm="2">
        <f t="array" aca="1" ref="Y1218" ca="1">HLOOKUP(E1218+E1218:E2217,F1218,0)</f>
        <v>#VALUE!</v>
      </c>
      <c r="Z1218" s="4">
        <f t="shared" si="210"/>
        <v>0</v>
      </c>
    </row>
    <row r="1219" spans="25:26" x14ac:dyDescent="0.3">
      <c r="Y1219" t="e" cm="1" vm="2">
        <f t="array" aca="1" ref="Y1219" ca="1">HLOOKUP(E1219+E1219:E2218,F1219,0)</f>
        <v>#VALUE!</v>
      </c>
      <c r="Z1219" s="4">
        <f t="shared" ref="Z1219:Z1282" si="211">X1219</f>
        <v>0</v>
      </c>
    </row>
    <row r="1220" spans="25:26" x14ac:dyDescent="0.3">
      <c r="Y1220" t="e" cm="1" vm="2">
        <f t="array" aca="1" ref="Y1220" ca="1">HLOOKUP(E1220+E1220:E2219,F1220,0)</f>
        <v>#VALUE!</v>
      </c>
      <c r="Z1220" s="4">
        <f t="shared" si="211"/>
        <v>0</v>
      </c>
    </row>
    <row r="1221" spans="25:26" x14ac:dyDescent="0.3">
      <c r="Y1221" t="e" cm="1" vm="2">
        <f t="array" aca="1" ref="Y1221" ca="1">HLOOKUP(E1221+E1221:E2220,F1221,0)</f>
        <v>#VALUE!</v>
      </c>
      <c r="Z1221" s="4">
        <f t="shared" si="211"/>
        <v>0</v>
      </c>
    </row>
    <row r="1222" spans="25:26" x14ac:dyDescent="0.3">
      <c r="Y1222" t="e" cm="1" vm="2">
        <f t="array" aca="1" ref="Y1222" ca="1">HLOOKUP(E1222+E1222:E2221,F1222,0)</f>
        <v>#VALUE!</v>
      </c>
      <c r="Z1222" s="4">
        <f t="shared" si="211"/>
        <v>0</v>
      </c>
    </row>
    <row r="1223" spans="25:26" x14ac:dyDescent="0.3">
      <c r="Y1223" t="e" cm="1" vm="2">
        <f t="array" aca="1" ref="Y1223" ca="1">HLOOKUP(E1223+E1223:E2222,F1223,0)</f>
        <v>#VALUE!</v>
      </c>
      <c r="Z1223" s="4">
        <f t="shared" si="211"/>
        <v>0</v>
      </c>
    </row>
    <row r="1224" spans="25:26" x14ac:dyDescent="0.3">
      <c r="Y1224" t="e" cm="1" vm="2">
        <f t="array" aca="1" ref="Y1224" ca="1">HLOOKUP(E1224+E1224:E2223,F1224,0)</f>
        <v>#VALUE!</v>
      </c>
      <c r="Z1224" s="4">
        <f t="shared" si="211"/>
        <v>0</v>
      </c>
    </row>
    <row r="1225" spans="25:26" x14ac:dyDescent="0.3">
      <c r="Y1225" t="e" cm="1" vm="2">
        <f t="array" aca="1" ref="Y1225" ca="1">HLOOKUP(E1225+E1225:E2224,F1225,0)</f>
        <v>#VALUE!</v>
      </c>
      <c r="Z1225" s="4">
        <f t="shared" si="211"/>
        <v>0</v>
      </c>
    </row>
    <row r="1226" spans="25:26" x14ac:dyDescent="0.3">
      <c r="Y1226" t="e" cm="1" vm="2">
        <f t="array" aca="1" ref="Y1226" ca="1">HLOOKUP(E1226+E1226:E2225,F1226,0)</f>
        <v>#VALUE!</v>
      </c>
      <c r="Z1226" s="4">
        <f t="shared" si="211"/>
        <v>0</v>
      </c>
    </row>
    <row r="1227" spans="25:26" x14ac:dyDescent="0.3">
      <c r="Y1227" t="e" cm="1" vm="2">
        <f t="array" aca="1" ref="Y1227" ca="1">HLOOKUP(E1227+E1227:E2226,F1227,0)</f>
        <v>#VALUE!</v>
      </c>
      <c r="Z1227" s="4">
        <f t="shared" si="211"/>
        <v>0</v>
      </c>
    </row>
    <row r="1228" spans="25:26" x14ac:dyDescent="0.3">
      <c r="Y1228" t="e" cm="1" vm="2">
        <f t="array" aca="1" ref="Y1228" ca="1">HLOOKUP(E1228+E1228:E2227,F1228,0)</f>
        <v>#VALUE!</v>
      </c>
      <c r="Z1228" s="4">
        <f t="shared" si="211"/>
        <v>0</v>
      </c>
    </row>
    <row r="1229" spans="25:26" x14ac:dyDescent="0.3">
      <c r="Y1229" t="e" cm="1" vm="2">
        <f t="array" aca="1" ref="Y1229" ca="1">HLOOKUP(E1229+E1229:E2228,F1229,0)</f>
        <v>#VALUE!</v>
      </c>
      <c r="Z1229" s="4">
        <f t="shared" si="211"/>
        <v>0</v>
      </c>
    </row>
    <row r="1230" spans="25:26" x14ac:dyDescent="0.3">
      <c r="Y1230" t="e" cm="1" vm="2">
        <f t="array" aca="1" ref="Y1230" ca="1">HLOOKUP(E1230+E1230:E2229,F1230,0)</f>
        <v>#VALUE!</v>
      </c>
      <c r="Z1230" s="4">
        <f t="shared" si="211"/>
        <v>0</v>
      </c>
    </row>
    <row r="1231" spans="25:26" x14ac:dyDescent="0.3">
      <c r="Y1231" t="e" cm="1" vm="2">
        <f t="array" aca="1" ref="Y1231" ca="1">HLOOKUP(E1231+E1231:E2230,F1231,0)</f>
        <v>#VALUE!</v>
      </c>
      <c r="Z1231" s="4">
        <f t="shared" si="211"/>
        <v>0</v>
      </c>
    </row>
    <row r="1232" spans="25:26" x14ac:dyDescent="0.3">
      <c r="Y1232" t="e" cm="1" vm="2">
        <f t="array" aca="1" ref="Y1232" ca="1">HLOOKUP(E1232+E1232:E2231,F1232,0)</f>
        <v>#VALUE!</v>
      </c>
      <c r="Z1232" s="4">
        <f t="shared" si="211"/>
        <v>0</v>
      </c>
    </row>
    <row r="1233" spans="25:26" x14ac:dyDescent="0.3">
      <c r="Y1233" t="e" cm="1" vm="2">
        <f t="array" aca="1" ref="Y1233" ca="1">HLOOKUP(E1233+E1233:E2232,F1233,0)</f>
        <v>#VALUE!</v>
      </c>
      <c r="Z1233" s="4">
        <f t="shared" si="211"/>
        <v>0</v>
      </c>
    </row>
    <row r="1234" spans="25:26" x14ac:dyDescent="0.3">
      <c r="Y1234" t="e" cm="1" vm="2">
        <f t="array" aca="1" ref="Y1234" ca="1">HLOOKUP(E1234+E1234:E2233,F1234,0)</f>
        <v>#VALUE!</v>
      </c>
      <c r="Z1234" s="4">
        <f t="shared" si="211"/>
        <v>0</v>
      </c>
    </row>
    <row r="1235" spans="25:26" x14ac:dyDescent="0.3">
      <c r="Y1235" t="e" cm="1" vm="2">
        <f t="array" aca="1" ref="Y1235" ca="1">HLOOKUP(E1235+E1235:E2234,F1235,0)</f>
        <v>#VALUE!</v>
      </c>
      <c r="Z1235" s="4">
        <f t="shared" si="211"/>
        <v>0</v>
      </c>
    </row>
    <row r="1236" spans="25:26" x14ac:dyDescent="0.3">
      <c r="Y1236" t="e" cm="1" vm="2">
        <f t="array" aca="1" ref="Y1236" ca="1">HLOOKUP(E1236+E1236:E2235,F1236,0)</f>
        <v>#VALUE!</v>
      </c>
      <c r="Z1236" s="4">
        <f t="shared" si="211"/>
        <v>0</v>
      </c>
    </row>
    <row r="1237" spans="25:26" x14ac:dyDescent="0.3">
      <c r="Y1237" t="e" cm="1" vm="2">
        <f t="array" aca="1" ref="Y1237" ca="1">HLOOKUP(E1237+E1237:E2236,F1237,0)</f>
        <v>#VALUE!</v>
      </c>
      <c r="Z1237" s="4">
        <f t="shared" si="211"/>
        <v>0</v>
      </c>
    </row>
    <row r="1238" spans="25:26" x14ac:dyDescent="0.3">
      <c r="Y1238" t="e" cm="1" vm="2">
        <f t="array" aca="1" ref="Y1238" ca="1">HLOOKUP(E1238+E1238:E2237,F1238,0)</f>
        <v>#VALUE!</v>
      </c>
      <c r="Z1238" s="4">
        <f t="shared" si="211"/>
        <v>0</v>
      </c>
    </row>
    <row r="1239" spans="25:26" x14ac:dyDescent="0.3">
      <c r="Y1239" t="e" cm="1" vm="2">
        <f t="array" aca="1" ref="Y1239" ca="1">HLOOKUP(E1239+E1239:E2238,F1239,0)</f>
        <v>#VALUE!</v>
      </c>
      <c r="Z1239" s="4">
        <f t="shared" si="211"/>
        <v>0</v>
      </c>
    </row>
    <row r="1240" spans="25:26" x14ac:dyDescent="0.3">
      <c r="Y1240" t="e" cm="1" vm="2">
        <f t="array" aca="1" ref="Y1240" ca="1">HLOOKUP(E1240+E1240:E2239,F1240,0)</f>
        <v>#VALUE!</v>
      </c>
      <c r="Z1240" s="4">
        <f t="shared" si="211"/>
        <v>0</v>
      </c>
    </row>
    <row r="1241" spans="25:26" x14ac:dyDescent="0.3">
      <c r="Y1241" t="e" cm="1" vm="2">
        <f t="array" aca="1" ref="Y1241" ca="1">HLOOKUP(E1241+E1241:E2240,F1241,0)</f>
        <v>#VALUE!</v>
      </c>
      <c r="Z1241" s="4">
        <f t="shared" si="211"/>
        <v>0</v>
      </c>
    </row>
    <row r="1242" spans="25:26" x14ac:dyDescent="0.3">
      <c r="Y1242" t="e" cm="1" vm="2">
        <f t="array" aca="1" ref="Y1242" ca="1">HLOOKUP(E1242+E1242:E2241,F1242,0)</f>
        <v>#VALUE!</v>
      </c>
      <c r="Z1242" s="4">
        <f t="shared" si="211"/>
        <v>0</v>
      </c>
    </row>
    <row r="1243" spans="25:26" x14ac:dyDescent="0.3">
      <c r="Y1243" t="e" cm="1" vm="2">
        <f t="array" aca="1" ref="Y1243" ca="1">HLOOKUP(E1243+E1243:E2242,F1243,0)</f>
        <v>#VALUE!</v>
      </c>
      <c r="Z1243" s="4">
        <f t="shared" si="211"/>
        <v>0</v>
      </c>
    </row>
    <row r="1244" spans="25:26" x14ac:dyDescent="0.3">
      <c r="Y1244" t="e" cm="1" vm="2">
        <f t="array" aca="1" ref="Y1244" ca="1">HLOOKUP(E1244+E1244:E2243,F1244,0)</f>
        <v>#VALUE!</v>
      </c>
      <c r="Z1244" s="4">
        <f t="shared" si="211"/>
        <v>0</v>
      </c>
    </row>
    <row r="1245" spans="25:26" x14ac:dyDescent="0.3">
      <c r="Y1245" t="e" cm="1" vm="2">
        <f t="array" aca="1" ref="Y1245" ca="1">HLOOKUP(E1245+E1245:E2244,F1245,0)</f>
        <v>#VALUE!</v>
      </c>
      <c r="Z1245" s="4">
        <f t="shared" si="211"/>
        <v>0</v>
      </c>
    </row>
    <row r="1246" spans="25:26" x14ac:dyDescent="0.3">
      <c r="Y1246" t="e" cm="1" vm="2">
        <f t="array" aca="1" ref="Y1246" ca="1">HLOOKUP(E1246+E1246:E2245,F1246,0)</f>
        <v>#VALUE!</v>
      </c>
      <c r="Z1246" s="4">
        <f t="shared" si="211"/>
        <v>0</v>
      </c>
    </row>
    <row r="1247" spans="25:26" x14ac:dyDescent="0.3">
      <c r="Y1247" t="e" cm="1" vm="2">
        <f t="array" aca="1" ref="Y1247" ca="1">HLOOKUP(E1247+E1247:E2246,F1247,0)</f>
        <v>#VALUE!</v>
      </c>
      <c r="Z1247" s="4">
        <f t="shared" si="211"/>
        <v>0</v>
      </c>
    </row>
    <row r="1248" spans="25:26" x14ac:dyDescent="0.3">
      <c r="Y1248" t="e" cm="1" vm="2">
        <f t="array" aca="1" ref="Y1248" ca="1">HLOOKUP(E1248+E1248:E2247,F1248,0)</f>
        <v>#VALUE!</v>
      </c>
      <c r="Z1248" s="4">
        <f t="shared" si="211"/>
        <v>0</v>
      </c>
    </row>
    <row r="1249" spans="25:26" x14ac:dyDescent="0.3">
      <c r="Y1249" t="e" cm="1" vm="2">
        <f t="array" aca="1" ref="Y1249" ca="1">HLOOKUP(E1249+E1249:E2248,F1249,0)</f>
        <v>#VALUE!</v>
      </c>
      <c r="Z1249" s="4">
        <f t="shared" si="211"/>
        <v>0</v>
      </c>
    </row>
    <row r="1250" spans="25:26" x14ac:dyDescent="0.3">
      <c r="Y1250" t="e" cm="1" vm="2">
        <f t="array" aca="1" ref="Y1250" ca="1">HLOOKUP(E1250+E1250:E2249,F1250,0)</f>
        <v>#VALUE!</v>
      </c>
      <c r="Z1250" s="4">
        <f t="shared" si="211"/>
        <v>0</v>
      </c>
    </row>
    <row r="1251" spans="25:26" x14ac:dyDescent="0.3">
      <c r="Y1251" t="e" cm="1" vm="2">
        <f t="array" aca="1" ref="Y1251" ca="1">HLOOKUP(E1251+E1251:E2250,F1251,0)</f>
        <v>#VALUE!</v>
      </c>
      <c r="Z1251" s="4">
        <f t="shared" si="211"/>
        <v>0</v>
      </c>
    </row>
    <row r="1252" spans="25:26" x14ac:dyDescent="0.3">
      <c r="Y1252" t="e" cm="1" vm="2">
        <f t="array" aca="1" ref="Y1252" ca="1">HLOOKUP(E1252+E1252:E2251,F1252,0)</f>
        <v>#VALUE!</v>
      </c>
      <c r="Z1252" s="4">
        <f t="shared" si="211"/>
        <v>0</v>
      </c>
    </row>
    <row r="1253" spans="25:26" x14ac:dyDescent="0.3">
      <c r="Y1253" t="e" cm="1" vm="2">
        <f t="array" aca="1" ref="Y1253" ca="1">HLOOKUP(E1253+E1253:E2252,F1253,0)</f>
        <v>#VALUE!</v>
      </c>
      <c r="Z1253" s="4">
        <f t="shared" si="211"/>
        <v>0</v>
      </c>
    </row>
    <row r="1254" spans="25:26" x14ac:dyDescent="0.3">
      <c r="Y1254" t="e" cm="1" vm="2">
        <f t="array" aca="1" ref="Y1254" ca="1">HLOOKUP(E1254+E1254:E2253,F1254,0)</f>
        <v>#VALUE!</v>
      </c>
      <c r="Z1254" s="4">
        <f t="shared" si="211"/>
        <v>0</v>
      </c>
    </row>
    <row r="1255" spans="25:26" x14ac:dyDescent="0.3">
      <c r="Y1255" t="e" cm="1" vm="2">
        <f t="array" aca="1" ref="Y1255" ca="1">HLOOKUP(E1255+E1255:E2254,F1255,0)</f>
        <v>#VALUE!</v>
      </c>
      <c r="Z1255" s="4">
        <f t="shared" si="211"/>
        <v>0</v>
      </c>
    </row>
    <row r="1256" spans="25:26" x14ac:dyDescent="0.3">
      <c r="Y1256" t="e" cm="1" vm="2">
        <f t="array" aca="1" ref="Y1256" ca="1">HLOOKUP(E1256+E1256:E2255,F1256,0)</f>
        <v>#VALUE!</v>
      </c>
      <c r="Z1256" s="4">
        <f t="shared" si="211"/>
        <v>0</v>
      </c>
    </row>
    <row r="1257" spans="25:26" x14ac:dyDescent="0.3">
      <c r="Y1257" t="e" cm="1" vm="2">
        <f t="array" aca="1" ref="Y1257" ca="1">HLOOKUP(E1257+E1257:E2256,F1257,0)</f>
        <v>#VALUE!</v>
      </c>
      <c r="Z1257" s="4">
        <f t="shared" si="211"/>
        <v>0</v>
      </c>
    </row>
    <row r="1258" spans="25:26" x14ac:dyDescent="0.3">
      <c r="Y1258" t="e" cm="1" vm="2">
        <f t="array" aca="1" ref="Y1258" ca="1">HLOOKUP(E1258+E1258:E2257,F1258,0)</f>
        <v>#VALUE!</v>
      </c>
      <c r="Z1258" s="4">
        <f t="shared" si="211"/>
        <v>0</v>
      </c>
    </row>
    <row r="1259" spans="25:26" x14ac:dyDescent="0.3">
      <c r="Y1259" t="e" cm="1" vm="2">
        <f t="array" aca="1" ref="Y1259" ca="1">HLOOKUP(E1259+E1259:E2258,F1259,0)</f>
        <v>#VALUE!</v>
      </c>
      <c r="Z1259" s="4">
        <f t="shared" si="211"/>
        <v>0</v>
      </c>
    </row>
    <row r="1260" spans="25:26" x14ac:dyDescent="0.3">
      <c r="Y1260" t="e" cm="1" vm="2">
        <f t="array" aca="1" ref="Y1260" ca="1">HLOOKUP(E1260+E1260:E2259,F1260,0)</f>
        <v>#VALUE!</v>
      </c>
      <c r="Z1260" s="4">
        <f t="shared" si="211"/>
        <v>0</v>
      </c>
    </row>
    <row r="1261" spans="25:26" x14ac:dyDescent="0.3">
      <c r="Y1261" t="e" cm="1" vm="2">
        <f t="array" aca="1" ref="Y1261" ca="1">HLOOKUP(E1261+E1261:E2260,F1261,0)</f>
        <v>#VALUE!</v>
      </c>
      <c r="Z1261" s="4">
        <f t="shared" si="211"/>
        <v>0</v>
      </c>
    </row>
    <row r="1262" spans="25:26" x14ac:dyDescent="0.3">
      <c r="Y1262" t="e" cm="1" vm="2">
        <f t="array" aca="1" ref="Y1262" ca="1">HLOOKUP(E1262+E1262:E2261,F1262,0)</f>
        <v>#VALUE!</v>
      </c>
      <c r="Z1262" s="4">
        <f t="shared" si="211"/>
        <v>0</v>
      </c>
    </row>
    <row r="1263" spans="25:26" x14ac:dyDescent="0.3">
      <c r="Y1263" t="e" cm="1" vm="2">
        <f t="array" aca="1" ref="Y1263" ca="1">HLOOKUP(E1263+E1263:E2262,F1263,0)</f>
        <v>#VALUE!</v>
      </c>
      <c r="Z1263" s="4">
        <f t="shared" si="211"/>
        <v>0</v>
      </c>
    </row>
    <row r="1264" spans="25:26" x14ac:dyDescent="0.3">
      <c r="Y1264" t="e" cm="1" vm="2">
        <f t="array" aca="1" ref="Y1264" ca="1">HLOOKUP(E1264+E1264:E2263,F1264,0)</f>
        <v>#VALUE!</v>
      </c>
      <c r="Z1264" s="4">
        <f t="shared" si="211"/>
        <v>0</v>
      </c>
    </row>
    <row r="1265" spans="25:26" x14ac:dyDescent="0.3">
      <c r="Y1265" t="e" cm="1" vm="2">
        <f t="array" aca="1" ref="Y1265" ca="1">HLOOKUP(E1265+E1265:E2264,F1265,0)</f>
        <v>#VALUE!</v>
      </c>
      <c r="Z1265" s="4">
        <f t="shared" si="211"/>
        <v>0</v>
      </c>
    </row>
    <row r="1266" spans="25:26" x14ac:dyDescent="0.3">
      <c r="Y1266" t="e" cm="1" vm="2">
        <f t="array" aca="1" ref="Y1266" ca="1">HLOOKUP(E1266+E1266:E2265,F1266,0)</f>
        <v>#VALUE!</v>
      </c>
      <c r="Z1266" s="4">
        <f t="shared" si="211"/>
        <v>0</v>
      </c>
    </row>
    <row r="1267" spans="25:26" x14ac:dyDescent="0.3">
      <c r="Y1267" t="e" cm="1" vm="2">
        <f t="array" aca="1" ref="Y1267" ca="1">HLOOKUP(E1267+E1267:E2266,F1267,0)</f>
        <v>#VALUE!</v>
      </c>
      <c r="Z1267" s="4">
        <f t="shared" si="211"/>
        <v>0</v>
      </c>
    </row>
    <row r="1268" spans="25:26" x14ac:dyDescent="0.3">
      <c r="Y1268" t="e" cm="1" vm="2">
        <f t="array" aca="1" ref="Y1268" ca="1">HLOOKUP(E1268+E1268:E2267,F1268,0)</f>
        <v>#VALUE!</v>
      </c>
      <c r="Z1268" s="4">
        <f t="shared" si="211"/>
        <v>0</v>
      </c>
    </row>
    <row r="1269" spans="25:26" x14ac:dyDescent="0.3">
      <c r="Y1269" t="e" cm="1" vm="2">
        <f t="array" aca="1" ref="Y1269" ca="1">HLOOKUP(E1269+E1269:E2268,F1269,0)</f>
        <v>#VALUE!</v>
      </c>
      <c r="Z1269" s="4">
        <f t="shared" si="211"/>
        <v>0</v>
      </c>
    </row>
    <row r="1270" spans="25:26" x14ac:dyDescent="0.3">
      <c r="Y1270" t="e" cm="1" vm="2">
        <f t="array" aca="1" ref="Y1270" ca="1">HLOOKUP(E1270+E1270:E2269,F1270,0)</f>
        <v>#VALUE!</v>
      </c>
      <c r="Z1270" s="4">
        <f t="shared" si="211"/>
        <v>0</v>
      </c>
    </row>
    <row r="1271" spans="25:26" x14ac:dyDescent="0.3">
      <c r="Y1271" t="e" cm="1" vm="2">
        <f t="array" aca="1" ref="Y1271" ca="1">HLOOKUP(E1271+E1271:E2270,F1271,0)</f>
        <v>#VALUE!</v>
      </c>
      <c r="Z1271" s="4">
        <f t="shared" si="211"/>
        <v>0</v>
      </c>
    </row>
    <row r="1272" spans="25:26" x14ac:dyDescent="0.3">
      <c r="Y1272" t="e" cm="1" vm="2">
        <f t="array" aca="1" ref="Y1272" ca="1">HLOOKUP(E1272+E1272:E2271,F1272,0)</f>
        <v>#VALUE!</v>
      </c>
      <c r="Z1272" s="4">
        <f t="shared" si="211"/>
        <v>0</v>
      </c>
    </row>
    <row r="1273" spans="25:26" x14ac:dyDescent="0.3">
      <c r="Y1273" t="e" cm="1" vm="2">
        <f t="array" aca="1" ref="Y1273" ca="1">HLOOKUP(E1273+E1273:E2272,F1273,0)</f>
        <v>#VALUE!</v>
      </c>
      <c r="Z1273" s="4">
        <f t="shared" si="211"/>
        <v>0</v>
      </c>
    </row>
    <row r="1274" spans="25:26" x14ac:dyDescent="0.3">
      <c r="Y1274" t="e" cm="1" vm="2">
        <f t="array" aca="1" ref="Y1274" ca="1">HLOOKUP(E1274+E1274:E2273,F1274,0)</f>
        <v>#VALUE!</v>
      </c>
      <c r="Z1274" s="4">
        <f t="shared" si="211"/>
        <v>0</v>
      </c>
    </row>
    <row r="1275" spans="25:26" x14ac:dyDescent="0.3">
      <c r="Y1275" t="e" cm="1" vm="2">
        <f t="array" aca="1" ref="Y1275" ca="1">HLOOKUP(E1275+E1275:E2274,F1275,0)</f>
        <v>#VALUE!</v>
      </c>
      <c r="Z1275" s="4">
        <f t="shared" si="211"/>
        <v>0</v>
      </c>
    </row>
    <row r="1276" spans="25:26" x14ac:dyDescent="0.3">
      <c r="Y1276" t="e" cm="1" vm="2">
        <f t="array" aca="1" ref="Y1276" ca="1">HLOOKUP(E1276+E1276:E2275,F1276,0)</f>
        <v>#VALUE!</v>
      </c>
      <c r="Z1276" s="4">
        <f t="shared" si="211"/>
        <v>0</v>
      </c>
    </row>
    <row r="1277" spans="25:26" x14ac:dyDescent="0.3">
      <c r="Y1277" t="e" cm="1" vm="2">
        <f t="array" aca="1" ref="Y1277" ca="1">HLOOKUP(E1277+E1277:E2276,F1277,0)</f>
        <v>#VALUE!</v>
      </c>
      <c r="Z1277" s="4">
        <f t="shared" si="211"/>
        <v>0</v>
      </c>
    </row>
    <row r="1278" spans="25:26" x14ac:dyDescent="0.3">
      <c r="Y1278" t="e" cm="1" vm="2">
        <f t="array" aca="1" ref="Y1278" ca="1">HLOOKUP(E1278+E1278:E2277,F1278,0)</f>
        <v>#VALUE!</v>
      </c>
      <c r="Z1278" s="4">
        <f t="shared" si="211"/>
        <v>0</v>
      </c>
    </row>
    <row r="1279" spans="25:26" x14ac:dyDescent="0.3">
      <c r="Y1279" t="e" cm="1" vm="2">
        <f t="array" aca="1" ref="Y1279" ca="1">HLOOKUP(E1279+E1279:E2278,F1279,0)</f>
        <v>#VALUE!</v>
      </c>
      <c r="Z1279" s="4">
        <f t="shared" si="211"/>
        <v>0</v>
      </c>
    </row>
    <row r="1280" spans="25:26" x14ac:dyDescent="0.3">
      <c r="Y1280" t="e" cm="1" vm="2">
        <f t="array" aca="1" ref="Y1280" ca="1">HLOOKUP(E1280+E1280:E2279,F1280,0)</f>
        <v>#VALUE!</v>
      </c>
      <c r="Z1280" s="4">
        <f t="shared" si="211"/>
        <v>0</v>
      </c>
    </row>
    <row r="1281" spans="25:26" x14ac:dyDescent="0.3">
      <c r="Y1281" t="e" cm="1" vm="2">
        <f t="array" aca="1" ref="Y1281" ca="1">HLOOKUP(E1281+E1281:E2280,F1281,0)</f>
        <v>#VALUE!</v>
      </c>
      <c r="Z1281" s="4">
        <f t="shared" si="211"/>
        <v>0</v>
      </c>
    </row>
    <row r="1282" spans="25:26" x14ac:dyDescent="0.3">
      <c r="Y1282" t="e" cm="1" vm="2">
        <f t="array" aca="1" ref="Y1282" ca="1">HLOOKUP(E1282+E1282:E2281,F1282,0)</f>
        <v>#VALUE!</v>
      </c>
      <c r="Z1282" s="4">
        <f t="shared" si="211"/>
        <v>0</v>
      </c>
    </row>
    <row r="1283" spans="25:26" x14ac:dyDescent="0.3">
      <c r="Y1283" t="e" cm="1" vm="2">
        <f t="array" aca="1" ref="Y1283" ca="1">HLOOKUP(E1283+E1283:E2282,F1283,0)</f>
        <v>#VALUE!</v>
      </c>
      <c r="Z1283" s="4">
        <f t="shared" ref="Z1283:Z1346" si="212">X1283</f>
        <v>0</v>
      </c>
    </row>
    <row r="1284" spans="25:26" x14ac:dyDescent="0.3">
      <c r="Y1284" t="e" cm="1" vm="2">
        <f t="array" aca="1" ref="Y1284" ca="1">HLOOKUP(E1284+E1284:E2283,F1284,0)</f>
        <v>#VALUE!</v>
      </c>
      <c r="Z1284" s="4">
        <f t="shared" si="212"/>
        <v>0</v>
      </c>
    </row>
    <row r="1285" spans="25:26" x14ac:dyDescent="0.3">
      <c r="Y1285" t="e" cm="1" vm="2">
        <f t="array" aca="1" ref="Y1285" ca="1">HLOOKUP(E1285+E1285:E2284,F1285,0)</f>
        <v>#VALUE!</v>
      </c>
      <c r="Z1285" s="4">
        <f t="shared" si="212"/>
        <v>0</v>
      </c>
    </row>
    <row r="1286" spans="25:26" x14ac:dyDescent="0.3">
      <c r="Y1286" t="e" cm="1" vm="2">
        <f t="array" aca="1" ref="Y1286" ca="1">HLOOKUP(E1286+E1286:E2285,F1286,0)</f>
        <v>#VALUE!</v>
      </c>
      <c r="Z1286" s="4">
        <f t="shared" si="212"/>
        <v>0</v>
      </c>
    </row>
    <row r="1287" spans="25:26" x14ac:dyDescent="0.3">
      <c r="Y1287" t="e" cm="1" vm="2">
        <f t="array" aca="1" ref="Y1287" ca="1">HLOOKUP(E1287+E1287:E2286,F1287,0)</f>
        <v>#VALUE!</v>
      </c>
      <c r="Z1287" s="4">
        <f t="shared" si="212"/>
        <v>0</v>
      </c>
    </row>
    <row r="1288" spans="25:26" x14ac:dyDescent="0.3">
      <c r="Y1288" t="e" cm="1" vm="2">
        <f t="array" aca="1" ref="Y1288" ca="1">HLOOKUP(E1288+E1288:E2287,F1288,0)</f>
        <v>#VALUE!</v>
      </c>
      <c r="Z1288" s="4">
        <f t="shared" si="212"/>
        <v>0</v>
      </c>
    </row>
    <row r="1289" spans="25:26" x14ac:dyDescent="0.3">
      <c r="Y1289" t="e" cm="1" vm="2">
        <f t="array" aca="1" ref="Y1289" ca="1">HLOOKUP(E1289+E1289:E2288,F1289,0)</f>
        <v>#VALUE!</v>
      </c>
      <c r="Z1289" s="4">
        <f t="shared" si="212"/>
        <v>0</v>
      </c>
    </row>
    <row r="1290" spans="25:26" x14ac:dyDescent="0.3">
      <c r="Y1290" t="e" cm="1" vm="2">
        <f t="array" aca="1" ref="Y1290" ca="1">HLOOKUP(E1290+E1290:E2289,F1290,0)</f>
        <v>#VALUE!</v>
      </c>
      <c r="Z1290" s="4">
        <f t="shared" si="212"/>
        <v>0</v>
      </c>
    </row>
    <row r="1291" spans="25:26" x14ac:dyDescent="0.3">
      <c r="Y1291" t="e" cm="1" vm="2">
        <f t="array" aca="1" ref="Y1291" ca="1">HLOOKUP(E1291+E1291:E2290,F1291,0)</f>
        <v>#VALUE!</v>
      </c>
      <c r="Z1291" s="4">
        <f t="shared" si="212"/>
        <v>0</v>
      </c>
    </row>
    <row r="1292" spans="25:26" x14ac:dyDescent="0.3">
      <c r="Y1292" t="e" cm="1" vm="2">
        <f t="array" aca="1" ref="Y1292" ca="1">HLOOKUP(E1292+E1292:E2291,F1292,0)</f>
        <v>#VALUE!</v>
      </c>
      <c r="Z1292" s="4">
        <f t="shared" si="212"/>
        <v>0</v>
      </c>
    </row>
    <row r="1293" spans="25:26" x14ac:dyDescent="0.3">
      <c r="Y1293" t="e" cm="1" vm="2">
        <f t="array" aca="1" ref="Y1293" ca="1">HLOOKUP(E1293+E1293:E2292,F1293,0)</f>
        <v>#VALUE!</v>
      </c>
      <c r="Z1293" s="4">
        <f t="shared" si="212"/>
        <v>0</v>
      </c>
    </row>
    <row r="1294" spans="25:26" x14ac:dyDescent="0.3">
      <c r="Y1294" t="e" cm="1" vm="2">
        <f t="array" aca="1" ref="Y1294" ca="1">HLOOKUP(E1294+E1294:E2293,F1294,0)</f>
        <v>#VALUE!</v>
      </c>
      <c r="Z1294" s="4">
        <f t="shared" si="212"/>
        <v>0</v>
      </c>
    </row>
    <row r="1295" spans="25:26" x14ac:dyDescent="0.3">
      <c r="Y1295" t="e" cm="1" vm="2">
        <f t="array" aca="1" ref="Y1295" ca="1">HLOOKUP(E1295+E1295:E2294,F1295,0)</f>
        <v>#VALUE!</v>
      </c>
      <c r="Z1295" s="4">
        <f t="shared" si="212"/>
        <v>0</v>
      </c>
    </row>
    <row r="1296" spans="25:26" x14ac:dyDescent="0.3">
      <c r="Y1296" t="e" cm="1" vm="2">
        <f t="array" aca="1" ref="Y1296" ca="1">HLOOKUP(E1296+E1296:E2295,F1296,0)</f>
        <v>#VALUE!</v>
      </c>
      <c r="Z1296" s="4">
        <f t="shared" si="212"/>
        <v>0</v>
      </c>
    </row>
    <row r="1297" spans="25:26" x14ac:dyDescent="0.3">
      <c r="Y1297" t="e" cm="1" vm="2">
        <f t="array" aca="1" ref="Y1297" ca="1">HLOOKUP(E1297+E1297:E2296,F1297,0)</f>
        <v>#VALUE!</v>
      </c>
      <c r="Z1297" s="4">
        <f t="shared" si="212"/>
        <v>0</v>
      </c>
    </row>
    <row r="1298" spans="25:26" x14ac:dyDescent="0.3">
      <c r="Y1298" t="e" cm="1" vm="2">
        <f t="array" aca="1" ref="Y1298" ca="1">HLOOKUP(E1298+E1298:E2297,F1298,0)</f>
        <v>#VALUE!</v>
      </c>
      <c r="Z1298" s="4">
        <f t="shared" si="212"/>
        <v>0</v>
      </c>
    </row>
    <row r="1299" spans="25:26" x14ac:dyDescent="0.3">
      <c r="Y1299" t="e" cm="1" vm="2">
        <f t="array" aca="1" ref="Y1299" ca="1">HLOOKUP(E1299+E1299:E2298,F1299,0)</f>
        <v>#VALUE!</v>
      </c>
      <c r="Z1299" s="4">
        <f t="shared" si="212"/>
        <v>0</v>
      </c>
    </row>
    <row r="1300" spans="25:26" x14ac:dyDescent="0.3">
      <c r="Y1300" t="e" cm="1" vm="2">
        <f t="array" aca="1" ref="Y1300" ca="1">HLOOKUP(E1300+E1300:E2299,F1300,0)</f>
        <v>#VALUE!</v>
      </c>
      <c r="Z1300" s="4">
        <f t="shared" si="212"/>
        <v>0</v>
      </c>
    </row>
    <row r="1301" spans="25:26" x14ac:dyDescent="0.3">
      <c r="Y1301" t="e" cm="1" vm="2">
        <f t="array" aca="1" ref="Y1301" ca="1">HLOOKUP(E1301+E1301:E2300,F1301,0)</f>
        <v>#VALUE!</v>
      </c>
      <c r="Z1301" s="4">
        <f t="shared" si="212"/>
        <v>0</v>
      </c>
    </row>
    <row r="1302" spans="25:26" x14ac:dyDescent="0.3">
      <c r="Y1302" t="e" cm="1" vm="2">
        <f t="array" aca="1" ref="Y1302" ca="1">HLOOKUP(E1302+E1302:E2301,F1302,0)</f>
        <v>#VALUE!</v>
      </c>
      <c r="Z1302" s="4">
        <f t="shared" si="212"/>
        <v>0</v>
      </c>
    </row>
    <row r="1303" spans="25:26" x14ac:dyDescent="0.3">
      <c r="Y1303" t="e" cm="1" vm="2">
        <f t="array" aca="1" ref="Y1303" ca="1">HLOOKUP(E1303+E1303:E2302,F1303,0)</f>
        <v>#VALUE!</v>
      </c>
      <c r="Z1303" s="4">
        <f t="shared" si="212"/>
        <v>0</v>
      </c>
    </row>
    <row r="1304" spans="25:26" x14ac:dyDescent="0.3">
      <c r="Y1304" t="e" cm="1" vm="2">
        <f t="array" aca="1" ref="Y1304" ca="1">HLOOKUP(E1304+E1304:E2303,F1304,0)</f>
        <v>#VALUE!</v>
      </c>
      <c r="Z1304" s="4">
        <f t="shared" si="212"/>
        <v>0</v>
      </c>
    </row>
    <row r="1305" spans="25:26" x14ac:dyDescent="0.3">
      <c r="Y1305" t="e" cm="1" vm="2">
        <f t="array" aca="1" ref="Y1305" ca="1">HLOOKUP(E1305+E1305:E2304,F1305,0)</f>
        <v>#VALUE!</v>
      </c>
      <c r="Z1305" s="4">
        <f t="shared" si="212"/>
        <v>0</v>
      </c>
    </row>
    <row r="1306" spans="25:26" x14ac:dyDescent="0.3">
      <c r="Y1306" t="e" cm="1" vm="2">
        <f t="array" aca="1" ref="Y1306" ca="1">HLOOKUP(E1306+E1306:E2305,F1306,0)</f>
        <v>#VALUE!</v>
      </c>
      <c r="Z1306" s="4">
        <f t="shared" si="212"/>
        <v>0</v>
      </c>
    </row>
    <row r="1307" spans="25:26" x14ac:dyDescent="0.3">
      <c r="Y1307" t="e" cm="1" vm="2">
        <f t="array" aca="1" ref="Y1307" ca="1">HLOOKUP(E1307+E1307:E2306,F1307,0)</f>
        <v>#VALUE!</v>
      </c>
      <c r="Z1307" s="4">
        <f t="shared" si="212"/>
        <v>0</v>
      </c>
    </row>
    <row r="1308" spans="25:26" x14ac:dyDescent="0.3">
      <c r="Y1308" t="e" cm="1" vm="2">
        <f t="array" aca="1" ref="Y1308" ca="1">HLOOKUP(E1308+E1308:E2307,F1308,0)</f>
        <v>#VALUE!</v>
      </c>
      <c r="Z1308" s="4">
        <f t="shared" si="212"/>
        <v>0</v>
      </c>
    </row>
    <row r="1309" spans="25:26" x14ac:dyDescent="0.3">
      <c r="Y1309" t="e" cm="1" vm="2">
        <f t="array" aca="1" ref="Y1309" ca="1">HLOOKUP(E1309+E1309:E2308,F1309,0)</f>
        <v>#VALUE!</v>
      </c>
      <c r="Z1309" s="4">
        <f t="shared" si="212"/>
        <v>0</v>
      </c>
    </row>
    <row r="1310" spans="25:26" x14ac:dyDescent="0.3">
      <c r="Y1310" t="e" cm="1" vm="2">
        <f t="array" aca="1" ref="Y1310" ca="1">HLOOKUP(E1310+E1310:E2309,F1310,0)</f>
        <v>#VALUE!</v>
      </c>
      <c r="Z1310" s="4">
        <f t="shared" si="212"/>
        <v>0</v>
      </c>
    </row>
    <row r="1311" spans="25:26" x14ac:dyDescent="0.3">
      <c r="Y1311" t="e" cm="1" vm="2">
        <f t="array" aca="1" ref="Y1311" ca="1">HLOOKUP(E1311+E1311:E2310,F1311,0)</f>
        <v>#VALUE!</v>
      </c>
      <c r="Z1311" s="4">
        <f t="shared" si="212"/>
        <v>0</v>
      </c>
    </row>
    <row r="1312" spans="25:26" x14ac:dyDescent="0.3">
      <c r="Y1312" t="e" cm="1" vm="2">
        <f t="array" aca="1" ref="Y1312" ca="1">HLOOKUP(E1312+E1312:E2311,F1312,0)</f>
        <v>#VALUE!</v>
      </c>
      <c r="Z1312" s="4">
        <f t="shared" si="212"/>
        <v>0</v>
      </c>
    </row>
    <row r="1313" spans="25:26" x14ac:dyDescent="0.3">
      <c r="Y1313" t="e" cm="1" vm="2">
        <f t="array" aca="1" ref="Y1313" ca="1">HLOOKUP(E1313+E1313:E2312,F1313,0)</f>
        <v>#VALUE!</v>
      </c>
      <c r="Z1313" s="4">
        <f t="shared" si="212"/>
        <v>0</v>
      </c>
    </row>
    <row r="1314" spans="25:26" x14ac:dyDescent="0.3">
      <c r="Y1314" t="e" cm="1" vm="2">
        <f t="array" aca="1" ref="Y1314" ca="1">HLOOKUP(E1314+E1314:E2313,F1314,0)</f>
        <v>#VALUE!</v>
      </c>
      <c r="Z1314" s="4">
        <f t="shared" si="212"/>
        <v>0</v>
      </c>
    </row>
    <row r="1315" spans="25:26" x14ac:dyDescent="0.3">
      <c r="Y1315" t="e" cm="1" vm="2">
        <f t="array" aca="1" ref="Y1315" ca="1">HLOOKUP(E1315+E1315:E2314,F1315,0)</f>
        <v>#VALUE!</v>
      </c>
      <c r="Z1315" s="4">
        <f t="shared" si="212"/>
        <v>0</v>
      </c>
    </row>
    <row r="1316" spans="25:26" x14ac:dyDescent="0.3">
      <c r="Y1316" t="e" cm="1" vm="2">
        <f t="array" aca="1" ref="Y1316" ca="1">HLOOKUP(E1316+E1316:E2315,F1316,0)</f>
        <v>#VALUE!</v>
      </c>
      <c r="Z1316" s="4">
        <f t="shared" si="212"/>
        <v>0</v>
      </c>
    </row>
    <row r="1317" spans="25:26" x14ac:dyDescent="0.3">
      <c r="Y1317" t="e" cm="1" vm="2">
        <f t="array" aca="1" ref="Y1317" ca="1">HLOOKUP(E1317+E1317:E2316,F1317,0)</f>
        <v>#VALUE!</v>
      </c>
      <c r="Z1317" s="4">
        <f t="shared" si="212"/>
        <v>0</v>
      </c>
    </row>
    <row r="1318" spans="25:26" x14ac:dyDescent="0.3">
      <c r="Y1318" t="e" cm="1" vm="2">
        <f t="array" aca="1" ref="Y1318" ca="1">HLOOKUP(E1318+E1318:E2317,F1318,0)</f>
        <v>#VALUE!</v>
      </c>
      <c r="Z1318" s="4">
        <f t="shared" si="212"/>
        <v>0</v>
      </c>
    </row>
    <row r="1319" spans="25:26" x14ac:dyDescent="0.3">
      <c r="Y1319" t="e" cm="1" vm="2">
        <f t="array" aca="1" ref="Y1319" ca="1">HLOOKUP(E1319+E1319:E2318,F1319,0)</f>
        <v>#VALUE!</v>
      </c>
      <c r="Z1319" s="4">
        <f t="shared" si="212"/>
        <v>0</v>
      </c>
    </row>
    <row r="1320" spans="25:26" x14ac:dyDescent="0.3">
      <c r="Y1320" t="e" cm="1" vm="2">
        <f t="array" aca="1" ref="Y1320" ca="1">HLOOKUP(E1320+E1320:E2319,F1320,0)</f>
        <v>#VALUE!</v>
      </c>
      <c r="Z1320" s="4">
        <f t="shared" si="212"/>
        <v>0</v>
      </c>
    </row>
    <row r="1321" spans="25:26" x14ac:dyDescent="0.3">
      <c r="Y1321" t="e" cm="1" vm="2">
        <f t="array" aca="1" ref="Y1321" ca="1">HLOOKUP(E1321+E1321:E2320,F1321,0)</f>
        <v>#VALUE!</v>
      </c>
      <c r="Z1321" s="4">
        <f t="shared" si="212"/>
        <v>0</v>
      </c>
    </row>
    <row r="1322" spans="25:26" x14ac:dyDescent="0.3">
      <c r="Y1322" t="e" cm="1" vm="2">
        <f t="array" aca="1" ref="Y1322" ca="1">HLOOKUP(E1322+E1322:E2321,F1322,0)</f>
        <v>#VALUE!</v>
      </c>
      <c r="Z1322" s="4">
        <f t="shared" si="212"/>
        <v>0</v>
      </c>
    </row>
    <row r="1323" spans="25:26" x14ac:dyDescent="0.3">
      <c r="Y1323" t="e" cm="1" vm="2">
        <f t="array" aca="1" ref="Y1323" ca="1">HLOOKUP(E1323+E1323:E2322,F1323,0)</f>
        <v>#VALUE!</v>
      </c>
      <c r="Z1323" s="4">
        <f t="shared" si="212"/>
        <v>0</v>
      </c>
    </row>
    <row r="1324" spans="25:26" x14ac:dyDescent="0.3">
      <c r="Y1324" t="e" cm="1" vm="2">
        <f t="array" aca="1" ref="Y1324" ca="1">HLOOKUP(E1324+E1324:E2323,F1324,0)</f>
        <v>#VALUE!</v>
      </c>
      <c r="Z1324" s="4">
        <f t="shared" si="212"/>
        <v>0</v>
      </c>
    </row>
    <row r="1325" spans="25:26" x14ac:dyDescent="0.3">
      <c r="Y1325" t="e" cm="1" vm="2">
        <f t="array" aca="1" ref="Y1325" ca="1">HLOOKUP(E1325+E1325:E2324,F1325,0)</f>
        <v>#VALUE!</v>
      </c>
      <c r="Z1325" s="4">
        <f t="shared" si="212"/>
        <v>0</v>
      </c>
    </row>
    <row r="1326" spans="25:26" x14ac:dyDescent="0.3">
      <c r="Y1326" t="e" cm="1" vm="2">
        <f t="array" aca="1" ref="Y1326" ca="1">HLOOKUP(E1326+E1326:E2325,F1326,0)</f>
        <v>#VALUE!</v>
      </c>
      <c r="Z1326" s="4">
        <f t="shared" si="212"/>
        <v>0</v>
      </c>
    </row>
    <row r="1327" spans="25:26" x14ac:dyDescent="0.3">
      <c r="Y1327" t="e" cm="1" vm="2">
        <f t="array" aca="1" ref="Y1327" ca="1">HLOOKUP(E1327+E1327:E2326,F1327,0)</f>
        <v>#VALUE!</v>
      </c>
      <c r="Z1327" s="4">
        <f t="shared" si="212"/>
        <v>0</v>
      </c>
    </row>
    <row r="1328" spans="25:26" x14ac:dyDescent="0.3">
      <c r="Y1328" t="e" cm="1" vm="2">
        <f t="array" aca="1" ref="Y1328" ca="1">HLOOKUP(E1328+E1328:E2327,F1328,0)</f>
        <v>#VALUE!</v>
      </c>
      <c r="Z1328" s="4">
        <f t="shared" si="212"/>
        <v>0</v>
      </c>
    </row>
    <row r="1329" spans="25:26" x14ac:dyDescent="0.3">
      <c r="Y1329" t="e" cm="1" vm="2">
        <f t="array" aca="1" ref="Y1329" ca="1">HLOOKUP(E1329+E1329:E2328,F1329,0)</f>
        <v>#VALUE!</v>
      </c>
      <c r="Z1329" s="4">
        <f t="shared" si="212"/>
        <v>0</v>
      </c>
    </row>
    <row r="1330" spans="25:26" x14ac:dyDescent="0.3">
      <c r="Y1330" t="e" cm="1" vm="2">
        <f t="array" aca="1" ref="Y1330" ca="1">HLOOKUP(E1330+E1330:E2329,F1330,0)</f>
        <v>#VALUE!</v>
      </c>
      <c r="Z1330" s="4">
        <f t="shared" si="212"/>
        <v>0</v>
      </c>
    </row>
    <row r="1331" spans="25:26" x14ac:dyDescent="0.3">
      <c r="Y1331" t="e" cm="1" vm="2">
        <f t="array" aca="1" ref="Y1331" ca="1">HLOOKUP(E1331+E1331:E2330,F1331,0)</f>
        <v>#VALUE!</v>
      </c>
      <c r="Z1331" s="4">
        <f t="shared" si="212"/>
        <v>0</v>
      </c>
    </row>
    <row r="1332" spans="25:26" x14ac:dyDescent="0.3">
      <c r="Y1332" t="e" cm="1" vm="2">
        <f t="array" aca="1" ref="Y1332" ca="1">HLOOKUP(E1332+E1332:E2331,F1332,0)</f>
        <v>#VALUE!</v>
      </c>
      <c r="Z1332" s="4">
        <f t="shared" si="212"/>
        <v>0</v>
      </c>
    </row>
    <row r="1333" spans="25:26" x14ac:dyDescent="0.3">
      <c r="Y1333" t="e" cm="1" vm="2">
        <f t="array" aca="1" ref="Y1333" ca="1">HLOOKUP(E1333+E1333:E2332,F1333,0)</f>
        <v>#VALUE!</v>
      </c>
      <c r="Z1333" s="4">
        <f t="shared" si="212"/>
        <v>0</v>
      </c>
    </row>
    <row r="1334" spans="25:26" x14ac:dyDescent="0.3">
      <c r="Y1334" t="e" cm="1" vm="2">
        <f t="array" aca="1" ref="Y1334" ca="1">HLOOKUP(E1334+E1334:E2333,F1334,0)</f>
        <v>#VALUE!</v>
      </c>
      <c r="Z1334" s="4">
        <f t="shared" si="212"/>
        <v>0</v>
      </c>
    </row>
    <row r="1335" spans="25:26" x14ac:dyDescent="0.3">
      <c r="Y1335" t="e" cm="1" vm="2">
        <f t="array" aca="1" ref="Y1335" ca="1">HLOOKUP(E1335+E1335:E2334,F1335,0)</f>
        <v>#VALUE!</v>
      </c>
      <c r="Z1335" s="4">
        <f t="shared" si="212"/>
        <v>0</v>
      </c>
    </row>
    <row r="1336" spans="25:26" x14ac:dyDescent="0.3">
      <c r="Y1336" t="e" cm="1" vm="2">
        <f t="array" aca="1" ref="Y1336" ca="1">HLOOKUP(E1336+E1336:E2335,F1336,0)</f>
        <v>#VALUE!</v>
      </c>
      <c r="Z1336" s="4">
        <f t="shared" si="212"/>
        <v>0</v>
      </c>
    </row>
    <row r="1337" spans="25:26" x14ac:dyDescent="0.3">
      <c r="Y1337" t="e" cm="1" vm="2">
        <f t="array" aca="1" ref="Y1337" ca="1">HLOOKUP(E1337+E1337:E2336,F1337,0)</f>
        <v>#VALUE!</v>
      </c>
      <c r="Z1337" s="4">
        <f t="shared" si="212"/>
        <v>0</v>
      </c>
    </row>
    <row r="1338" spans="25:26" x14ac:dyDescent="0.3">
      <c r="Y1338" t="e" cm="1" vm="2">
        <f t="array" aca="1" ref="Y1338" ca="1">HLOOKUP(E1338+E1338:E2337,F1338,0)</f>
        <v>#VALUE!</v>
      </c>
      <c r="Z1338" s="4">
        <f t="shared" si="212"/>
        <v>0</v>
      </c>
    </row>
    <row r="1339" spans="25:26" x14ac:dyDescent="0.3">
      <c r="Y1339" t="e" cm="1" vm="2">
        <f t="array" aca="1" ref="Y1339" ca="1">HLOOKUP(E1339+E1339:E2338,F1339,0)</f>
        <v>#VALUE!</v>
      </c>
      <c r="Z1339" s="4">
        <f t="shared" si="212"/>
        <v>0</v>
      </c>
    </row>
    <row r="1340" spans="25:26" x14ac:dyDescent="0.3">
      <c r="Y1340" t="e" cm="1" vm="2">
        <f t="array" aca="1" ref="Y1340" ca="1">HLOOKUP(E1340+E1340:E2339,F1340,0)</f>
        <v>#VALUE!</v>
      </c>
      <c r="Z1340" s="4">
        <f t="shared" si="212"/>
        <v>0</v>
      </c>
    </row>
    <row r="1341" spans="25:26" x14ac:dyDescent="0.3">
      <c r="Y1341" t="e" cm="1" vm="2">
        <f t="array" aca="1" ref="Y1341" ca="1">HLOOKUP(E1341+E1341:E2340,F1341,0)</f>
        <v>#VALUE!</v>
      </c>
      <c r="Z1341" s="4">
        <f t="shared" si="212"/>
        <v>0</v>
      </c>
    </row>
    <row r="1342" spans="25:26" x14ac:dyDescent="0.3">
      <c r="Y1342" t="e" cm="1" vm="2">
        <f t="array" aca="1" ref="Y1342" ca="1">HLOOKUP(E1342+E1342:E2341,F1342,0)</f>
        <v>#VALUE!</v>
      </c>
      <c r="Z1342" s="4">
        <f t="shared" si="212"/>
        <v>0</v>
      </c>
    </row>
    <row r="1343" spans="25:26" x14ac:dyDescent="0.3">
      <c r="Y1343" t="e" cm="1" vm="2">
        <f t="array" aca="1" ref="Y1343" ca="1">HLOOKUP(E1343+E1343:E2342,F1343,0)</f>
        <v>#VALUE!</v>
      </c>
      <c r="Z1343" s="4">
        <f t="shared" si="212"/>
        <v>0</v>
      </c>
    </row>
    <row r="1344" spans="25:26" x14ac:dyDescent="0.3">
      <c r="Y1344" t="e" cm="1" vm="2">
        <f t="array" aca="1" ref="Y1344" ca="1">HLOOKUP(E1344+E1344:E2343,F1344,0)</f>
        <v>#VALUE!</v>
      </c>
      <c r="Z1344" s="4">
        <f t="shared" si="212"/>
        <v>0</v>
      </c>
    </row>
    <row r="1345" spans="25:26" x14ac:dyDescent="0.3">
      <c r="Y1345" t="e" cm="1" vm="2">
        <f t="array" aca="1" ref="Y1345" ca="1">HLOOKUP(E1345+E1345:E2344,F1345,0)</f>
        <v>#VALUE!</v>
      </c>
      <c r="Z1345" s="4">
        <f t="shared" si="212"/>
        <v>0</v>
      </c>
    </row>
    <row r="1346" spans="25:26" x14ac:dyDescent="0.3">
      <c r="Y1346" t="e" cm="1" vm="2">
        <f t="array" aca="1" ref="Y1346" ca="1">HLOOKUP(E1346+E1346:E2345,F1346,0)</f>
        <v>#VALUE!</v>
      </c>
      <c r="Z1346" s="4">
        <f t="shared" si="212"/>
        <v>0</v>
      </c>
    </row>
    <row r="1347" spans="25:26" x14ac:dyDescent="0.3">
      <c r="Y1347" t="e" cm="1" vm="2">
        <f t="array" aca="1" ref="Y1347" ca="1">HLOOKUP(E1347+E1347:E2346,F1347,0)</f>
        <v>#VALUE!</v>
      </c>
      <c r="Z1347" s="4">
        <f t="shared" ref="Z1347:Z1410" si="213">X1347</f>
        <v>0</v>
      </c>
    </row>
    <row r="1348" spans="25:26" x14ac:dyDescent="0.3">
      <c r="Y1348" t="e" cm="1" vm="2">
        <f t="array" aca="1" ref="Y1348" ca="1">HLOOKUP(E1348+E1348:E2347,F1348,0)</f>
        <v>#VALUE!</v>
      </c>
      <c r="Z1348" s="4">
        <f t="shared" si="213"/>
        <v>0</v>
      </c>
    </row>
    <row r="1349" spans="25:26" x14ac:dyDescent="0.3">
      <c r="Y1349" t="e" cm="1" vm="2">
        <f t="array" aca="1" ref="Y1349" ca="1">HLOOKUP(E1349+E1349:E2348,F1349,0)</f>
        <v>#VALUE!</v>
      </c>
      <c r="Z1349" s="4">
        <f t="shared" si="213"/>
        <v>0</v>
      </c>
    </row>
    <row r="1350" spans="25:26" x14ac:dyDescent="0.3">
      <c r="Y1350" t="e" cm="1" vm="2">
        <f t="array" aca="1" ref="Y1350" ca="1">HLOOKUP(E1350+E1350:E2349,F1350,0)</f>
        <v>#VALUE!</v>
      </c>
      <c r="Z1350" s="4">
        <f t="shared" si="213"/>
        <v>0</v>
      </c>
    </row>
    <row r="1351" spans="25:26" x14ac:dyDescent="0.3">
      <c r="Y1351" t="e" cm="1" vm="2">
        <f t="array" aca="1" ref="Y1351" ca="1">HLOOKUP(E1351+E1351:E2350,F1351,0)</f>
        <v>#VALUE!</v>
      </c>
      <c r="Z1351" s="4">
        <f t="shared" si="213"/>
        <v>0</v>
      </c>
    </row>
    <row r="1352" spans="25:26" x14ac:dyDescent="0.3">
      <c r="Y1352" t="e" cm="1" vm="2">
        <f t="array" aca="1" ref="Y1352" ca="1">HLOOKUP(E1352+E1352:E2351,F1352,0)</f>
        <v>#VALUE!</v>
      </c>
      <c r="Z1352" s="4">
        <f t="shared" si="213"/>
        <v>0</v>
      </c>
    </row>
    <row r="1353" spans="25:26" x14ac:dyDescent="0.3">
      <c r="Y1353" t="e" cm="1" vm="2">
        <f t="array" aca="1" ref="Y1353" ca="1">HLOOKUP(E1353+E1353:E2352,F1353,0)</f>
        <v>#VALUE!</v>
      </c>
      <c r="Z1353" s="4">
        <f t="shared" si="213"/>
        <v>0</v>
      </c>
    </row>
    <row r="1354" spans="25:26" x14ac:dyDescent="0.3">
      <c r="Y1354" t="e" cm="1" vm="2">
        <f t="array" aca="1" ref="Y1354" ca="1">HLOOKUP(E1354+E1354:E2353,F1354,0)</f>
        <v>#VALUE!</v>
      </c>
      <c r="Z1354" s="4">
        <f t="shared" si="213"/>
        <v>0</v>
      </c>
    </row>
    <row r="1355" spans="25:26" x14ac:dyDescent="0.3">
      <c r="Y1355" t="e" cm="1" vm="2">
        <f t="array" aca="1" ref="Y1355" ca="1">HLOOKUP(E1355+E1355:E2354,F1355,0)</f>
        <v>#VALUE!</v>
      </c>
      <c r="Z1355" s="4">
        <f t="shared" si="213"/>
        <v>0</v>
      </c>
    </row>
    <row r="1356" spans="25:26" x14ac:dyDescent="0.3">
      <c r="Y1356" t="e" cm="1" vm="2">
        <f t="array" aca="1" ref="Y1356" ca="1">HLOOKUP(E1356+E1356:E2355,F1356,0)</f>
        <v>#VALUE!</v>
      </c>
      <c r="Z1356" s="4">
        <f t="shared" si="213"/>
        <v>0</v>
      </c>
    </row>
    <row r="1357" spans="25:26" x14ac:dyDescent="0.3">
      <c r="Y1357" t="e" cm="1" vm="2">
        <f t="array" aca="1" ref="Y1357" ca="1">HLOOKUP(E1357+E1357:E2356,F1357,0)</f>
        <v>#VALUE!</v>
      </c>
      <c r="Z1357" s="4">
        <f t="shared" si="213"/>
        <v>0</v>
      </c>
    </row>
    <row r="1358" spans="25:26" x14ac:dyDescent="0.3">
      <c r="Y1358" t="e" cm="1" vm="2">
        <f t="array" aca="1" ref="Y1358" ca="1">HLOOKUP(E1358+E1358:E2357,F1358,0)</f>
        <v>#VALUE!</v>
      </c>
      <c r="Z1358" s="4">
        <f t="shared" si="213"/>
        <v>0</v>
      </c>
    </row>
    <row r="1359" spans="25:26" x14ac:dyDescent="0.3">
      <c r="Y1359" t="e" cm="1" vm="2">
        <f t="array" aca="1" ref="Y1359" ca="1">HLOOKUP(E1359+E1359:E2358,F1359,0)</f>
        <v>#VALUE!</v>
      </c>
      <c r="Z1359" s="4">
        <f t="shared" si="213"/>
        <v>0</v>
      </c>
    </row>
    <row r="1360" spans="25:26" x14ac:dyDescent="0.3">
      <c r="Y1360" t="e" cm="1" vm="2">
        <f t="array" aca="1" ref="Y1360" ca="1">HLOOKUP(E1360+E1360:E2359,F1360,0)</f>
        <v>#VALUE!</v>
      </c>
      <c r="Z1360" s="4">
        <f t="shared" si="213"/>
        <v>0</v>
      </c>
    </row>
    <row r="1361" spans="25:26" x14ac:dyDescent="0.3">
      <c r="Y1361" t="e" cm="1" vm="2">
        <f t="array" aca="1" ref="Y1361" ca="1">HLOOKUP(E1361+E1361:E2360,F1361,0)</f>
        <v>#VALUE!</v>
      </c>
      <c r="Z1361" s="4">
        <f t="shared" si="213"/>
        <v>0</v>
      </c>
    </row>
    <row r="1362" spans="25:26" x14ac:dyDescent="0.3">
      <c r="Y1362" t="e" cm="1" vm="2">
        <f t="array" aca="1" ref="Y1362" ca="1">HLOOKUP(E1362+E1362:E2361,F1362,0)</f>
        <v>#VALUE!</v>
      </c>
      <c r="Z1362" s="4">
        <f t="shared" si="213"/>
        <v>0</v>
      </c>
    </row>
    <row r="1363" spans="25:26" x14ac:dyDescent="0.3">
      <c r="Y1363" t="e" cm="1" vm="2">
        <f t="array" aca="1" ref="Y1363" ca="1">HLOOKUP(E1363+E1363:E2362,F1363,0)</f>
        <v>#VALUE!</v>
      </c>
      <c r="Z1363" s="4">
        <f t="shared" si="213"/>
        <v>0</v>
      </c>
    </row>
    <row r="1364" spans="25:26" x14ac:dyDescent="0.3">
      <c r="Y1364" t="e" cm="1" vm="2">
        <f t="array" aca="1" ref="Y1364" ca="1">HLOOKUP(E1364+E1364:E2363,F1364,0)</f>
        <v>#VALUE!</v>
      </c>
      <c r="Z1364" s="4">
        <f t="shared" si="213"/>
        <v>0</v>
      </c>
    </row>
    <row r="1365" spans="25:26" x14ac:dyDescent="0.3">
      <c r="Y1365" t="e" cm="1" vm="2">
        <f t="array" aca="1" ref="Y1365" ca="1">HLOOKUP(E1365+E1365:E2364,F1365,0)</f>
        <v>#VALUE!</v>
      </c>
      <c r="Z1365" s="4">
        <f t="shared" si="213"/>
        <v>0</v>
      </c>
    </row>
    <row r="1366" spans="25:26" x14ac:dyDescent="0.3">
      <c r="Y1366" t="e" cm="1" vm="2">
        <f t="array" aca="1" ref="Y1366" ca="1">HLOOKUP(E1366+E1366:E2365,F1366,0)</f>
        <v>#VALUE!</v>
      </c>
      <c r="Z1366" s="4">
        <f t="shared" si="213"/>
        <v>0</v>
      </c>
    </row>
    <row r="1367" spans="25:26" x14ac:dyDescent="0.3">
      <c r="Y1367" t="e" cm="1" vm="2">
        <f t="array" aca="1" ref="Y1367" ca="1">HLOOKUP(E1367+E1367:E2366,F1367,0)</f>
        <v>#VALUE!</v>
      </c>
      <c r="Z1367" s="4">
        <f t="shared" si="213"/>
        <v>0</v>
      </c>
    </row>
    <row r="1368" spans="25:26" x14ac:dyDescent="0.3">
      <c r="Y1368" t="e" cm="1" vm="2">
        <f t="array" aca="1" ref="Y1368" ca="1">HLOOKUP(E1368+E1368:E2367,F1368,0)</f>
        <v>#VALUE!</v>
      </c>
      <c r="Z1368" s="4">
        <f t="shared" si="213"/>
        <v>0</v>
      </c>
    </row>
    <row r="1369" spans="25:26" x14ac:dyDescent="0.3">
      <c r="Y1369" t="e" cm="1" vm="2">
        <f t="array" aca="1" ref="Y1369" ca="1">HLOOKUP(E1369+E1369:E2368,F1369,0)</f>
        <v>#VALUE!</v>
      </c>
      <c r="Z1369" s="4">
        <f t="shared" si="213"/>
        <v>0</v>
      </c>
    </row>
    <row r="1370" spans="25:26" x14ac:dyDescent="0.3">
      <c r="Y1370" t="e" cm="1" vm="2">
        <f t="array" aca="1" ref="Y1370" ca="1">HLOOKUP(E1370+E1370:E2369,F1370,0)</f>
        <v>#VALUE!</v>
      </c>
      <c r="Z1370" s="4">
        <f t="shared" si="213"/>
        <v>0</v>
      </c>
    </row>
    <row r="1371" spans="25:26" x14ac:dyDescent="0.3">
      <c r="Y1371" t="e" cm="1" vm="2">
        <f t="array" aca="1" ref="Y1371" ca="1">HLOOKUP(E1371+E1371:E2370,F1371,0)</f>
        <v>#VALUE!</v>
      </c>
      <c r="Z1371" s="4">
        <f t="shared" si="213"/>
        <v>0</v>
      </c>
    </row>
    <row r="1372" spans="25:26" x14ac:dyDescent="0.3">
      <c r="Y1372" t="e" cm="1" vm="2">
        <f t="array" aca="1" ref="Y1372" ca="1">HLOOKUP(E1372+E1372:E2371,F1372,0)</f>
        <v>#VALUE!</v>
      </c>
      <c r="Z1372" s="4">
        <f t="shared" si="213"/>
        <v>0</v>
      </c>
    </row>
    <row r="1373" spans="25:26" x14ac:dyDescent="0.3">
      <c r="Y1373" t="e" cm="1" vm="2">
        <f t="array" aca="1" ref="Y1373" ca="1">HLOOKUP(E1373+E1373:E2372,F1373,0)</f>
        <v>#VALUE!</v>
      </c>
      <c r="Z1373" s="4">
        <f t="shared" si="213"/>
        <v>0</v>
      </c>
    </row>
    <row r="1374" spans="25:26" x14ac:dyDescent="0.3">
      <c r="Y1374" t="e" cm="1" vm="2">
        <f t="array" aca="1" ref="Y1374" ca="1">HLOOKUP(E1374+E1374:E2373,F1374,0)</f>
        <v>#VALUE!</v>
      </c>
      <c r="Z1374" s="4">
        <f t="shared" si="213"/>
        <v>0</v>
      </c>
    </row>
    <row r="1375" spans="25:26" x14ac:dyDescent="0.3">
      <c r="Y1375" t="e" cm="1" vm="2">
        <f t="array" aca="1" ref="Y1375" ca="1">HLOOKUP(E1375+E1375:E2374,F1375,0)</f>
        <v>#VALUE!</v>
      </c>
      <c r="Z1375" s="4">
        <f t="shared" si="213"/>
        <v>0</v>
      </c>
    </row>
    <row r="1376" spans="25:26" x14ac:dyDescent="0.3">
      <c r="Y1376" t="e" cm="1" vm="2">
        <f t="array" aca="1" ref="Y1376" ca="1">HLOOKUP(E1376+E1376:E2375,F1376,0)</f>
        <v>#VALUE!</v>
      </c>
      <c r="Z1376" s="4">
        <f t="shared" si="213"/>
        <v>0</v>
      </c>
    </row>
    <row r="1377" spans="25:26" x14ac:dyDescent="0.3">
      <c r="Y1377" t="e" cm="1" vm="2">
        <f t="array" aca="1" ref="Y1377" ca="1">HLOOKUP(E1377+E1377:E2376,F1377,0)</f>
        <v>#VALUE!</v>
      </c>
      <c r="Z1377" s="4">
        <f t="shared" si="213"/>
        <v>0</v>
      </c>
    </row>
    <row r="1378" spans="25:26" x14ac:dyDescent="0.3">
      <c r="Y1378" t="e" cm="1" vm="2">
        <f t="array" aca="1" ref="Y1378" ca="1">HLOOKUP(E1378+E1378:E2377,F1378,0)</f>
        <v>#VALUE!</v>
      </c>
      <c r="Z1378" s="4">
        <f t="shared" si="213"/>
        <v>0</v>
      </c>
    </row>
    <row r="1379" spans="25:26" x14ac:dyDescent="0.3">
      <c r="Y1379" t="e" cm="1" vm="2">
        <f t="array" aca="1" ref="Y1379" ca="1">HLOOKUP(E1379+E1379:E2378,F1379,0)</f>
        <v>#VALUE!</v>
      </c>
      <c r="Z1379" s="4">
        <f t="shared" si="213"/>
        <v>0</v>
      </c>
    </row>
    <row r="1380" spans="25:26" x14ac:dyDescent="0.3">
      <c r="Y1380" t="e" cm="1" vm="2">
        <f t="array" aca="1" ref="Y1380" ca="1">HLOOKUP(E1380+E1380:E2379,F1380,0)</f>
        <v>#VALUE!</v>
      </c>
      <c r="Z1380" s="4">
        <f t="shared" si="213"/>
        <v>0</v>
      </c>
    </row>
    <row r="1381" spans="25:26" x14ac:dyDescent="0.3">
      <c r="Y1381" t="e" cm="1" vm="2">
        <f t="array" aca="1" ref="Y1381" ca="1">HLOOKUP(E1381+E1381:E2380,F1381,0)</f>
        <v>#VALUE!</v>
      </c>
      <c r="Z1381" s="4">
        <f t="shared" si="213"/>
        <v>0</v>
      </c>
    </row>
    <row r="1382" spans="25:26" x14ac:dyDescent="0.3">
      <c r="Y1382" t="e" cm="1" vm="2">
        <f t="array" aca="1" ref="Y1382" ca="1">HLOOKUP(E1382+E1382:E2381,F1382,0)</f>
        <v>#VALUE!</v>
      </c>
      <c r="Z1382" s="4">
        <f t="shared" si="213"/>
        <v>0</v>
      </c>
    </row>
    <row r="1383" spans="25:26" x14ac:dyDescent="0.3">
      <c r="Y1383" t="e" cm="1" vm="2">
        <f t="array" aca="1" ref="Y1383" ca="1">HLOOKUP(E1383+E1383:E2382,F1383,0)</f>
        <v>#VALUE!</v>
      </c>
      <c r="Z1383" s="4">
        <f t="shared" si="213"/>
        <v>0</v>
      </c>
    </row>
    <row r="1384" spans="25:26" x14ac:dyDescent="0.3">
      <c r="Y1384" t="e" cm="1" vm="2">
        <f t="array" aca="1" ref="Y1384" ca="1">HLOOKUP(E1384+E1384:E2383,F1384,0)</f>
        <v>#VALUE!</v>
      </c>
      <c r="Z1384" s="4">
        <f t="shared" si="213"/>
        <v>0</v>
      </c>
    </row>
    <row r="1385" spans="25:26" x14ac:dyDescent="0.3">
      <c r="Y1385" t="e" cm="1" vm="2">
        <f t="array" aca="1" ref="Y1385" ca="1">HLOOKUP(E1385+E1385:E2384,F1385,0)</f>
        <v>#VALUE!</v>
      </c>
      <c r="Z1385" s="4">
        <f t="shared" si="213"/>
        <v>0</v>
      </c>
    </row>
    <row r="1386" spans="25:26" x14ac:dyDescent="0.3">
      <c r="Y1386" t="e" cm="1" vm="2">
        <f t="array" aca="1" ref="Y1386" ca="1">HLOOKUP(E1386+E1386:E2385,F1386,0)</f>
        <v>#VALUE!</v>
      </c>
      <c r="Z1386" s="4">
        <f t="shared" si="213"/>
        <v>0</v>
      </c>
    </row>
    <row r="1387" spans="25:26" x14ac:dyDescent="0.3">
      <c r="Y1387" t="e" cm="1" vm="2">
        <f t="array" aca="1" ref="Y1387" ca="1">HLOOKUP(E1387+E1387:E2386,F1387,0)</f>
        <v>#VALUE!</v>
      </c>
      <c r="Z1387" s="4">
        <f t="shared" si="213"/>
        <v>0</v>
      </c>
    </row>
    <row r="1388" spans="25:26" x14ac:dyDescent="0.3">
      <c r="Y1388" t="e" cm="1" vm="2">
        <f t="array" aca="1" ref="Y1388" ca="1">HLOOKUP(E1388+E1388:E2387,F1388,0)</f>
        <v>#VALUE!</v>
      </c>
      <c r="Z1388" s="4">
        <f t="shared" si="213"/>
        <v>0</v>
      </c>
    </row>
    <row r="1389" spans="25:26" x14ac:dyDescent="0.3">
      <c r="Y1389" t="e" cm="1" vm="2">
        <f t="array" aca="1" ref="Y1389" ca="1">HLOOKUP(E1389+E1389:E2388,F1389,0)</f>
        <v>#VALUE!</v>
      </c>
      <c r="Z1389" s="4">
        <f t="shared" si="213"/>
        <v>0</v>
      </c>
    </row>
    <row r="1390" spans="25:26" x14ac:dyDescent="0.3">
      <c r="Y1390" t="e" cm="1" vm="2">
        <f t="array" aca="1" ref="Y1390" ca="1">HLOOKUP(E1390+E1390:E2389,F1390,0)</f>
        <v>#VALUE!</v>
      </c>
      <c r="Z1390" s="4">
        <f t="shared" si="213"/>
        <v>0</v>
      </c>
    </row>
    <row r="1391" spans="25:26" x14ac:dyDescent="0.3">
      <c r="Y1391" t="e" cm="1" vm="2">
        <f t="array" aca="1" ref="Y1391" ca="1">HLOOKUP(E1391+E1391:E2390,F1391,0)</f>
        <v>#VALUE!</v>
      </c>
      <c r="Z1391" s="4">
        <f t="shared" si="213"/>
        <v>0</v>
      </c>
    </row>
    <row r="1392" spans="25:26" x14ac:dyDescent="0.3">
      <c r="Y1392" t="e" cm="1" vm="2">
        <f t="array" aca="1" ref="Y1392" ca="1">HLOOKUP(E1392+E1392:E2391,F1392,0)</f>
        <v>#VALUE!</v>
      </c>
      <c r="Z1392" s="4">
        <f t="shared" si="213"/>
        <v>0</v>
      </c>
    </row>
    <row r="1393" spans="25:26" x14ac:dyDescent="0.3">
      <c r="Y1393" t="e" cm="1" vm="2">
        <f t="array" aca="1" ref="Y1393" ca="1">HLOOKUP(E1393+E1393:E2392,F1393,0)</f>
        <v>#VALUE!</v>
      </c>
      <c r="Z1393" s="4">
        <f t="shared" si="213"/>
        <v>0</v>
      </c>
    </row>
    <row r="1394" spans="25:26" x14ac:dyDescent="0.3">
      <c r="Y1394" t="e" cm="1" vm="2">
        <f t="array" aca="1" ref="Y1394" ca="1">HLOOKUP(E1394+E1394:E2393,F1394,0)</f>
        <v>#VALUE!</v>
      </c>
      <c r="Z1394" s="4">
        <f t="shared" si="213"/>
        <v>0</v>
      </c>
    </row>
    <row r="1395" spans="25:26" x14ac:dyDescent="0.3">
      <c r="Y1395" t="e" cm="1" vm="2">
        <f t="array" aca="1" ref="Y1395" ca="1">HLOOKUP(E1395+E1395:E2394,F1395,0)</f>
        <v>#VALUE!</v>
      </c>
      <c r="Z1395" s="4">
        <f t="shared" si="213"/>
        <v>0</v>
      </c>
    </row>
    <row r="1396" spans="25:26" x14ac:dyDescent="0.3">
      <c r="Y1396" t="e" cm="1" vm="2">
        <f t="array" aca="1" ref="Y1396" ca="1">HLOOKUP(E1396+E1396:E2395,F1396,0)</f>
        <v>#VALUE!</v>
      </c>
      <c r="Z1396" s="4">
        <f t="shared" si="213"/>
        <v>0</v>
      </c>
    </row>
    <row r="1397" spans="25:26" x14ac:dyDescent="0.3">
      <c r="Y1397" t="e" cm="1" vm="2">
        <f t="array" aca="1" ref="Y1397" ca="1">HLOOKUP(E1397+E1397:E2396,F1397,0)</f>
        <v>#VALUE!</v>
      </c>
      <c r="Z1397" s="4">
        <f t="shared" si="213"/>
        <v>0</v>
      </c>
    </row>
    <row r="1398" spans="25:26" x14ac:dyDescent="0.3">
      <c r="Y1398" t="e" cm="1" vm="2">
        <f t="array" aca="1" ref="Y1398" ca="1">HLOOKUP(E1398+E1398:E2397,F1398,0)</f>
        <v>#VALUE!</v>
      </c>
      <c r="Z1398" s="4">
        <f t="shared" si="213"/>
        <v>0</v>
      </c>
    </row>
    <row r="1399" spans="25:26" x14ac:dyDescent="0.3">
      <c r="Y1399" t="e" cm="1" vm="2">
        <f t="array" aca="1" ref="Y1399" ca="1">HLOOKUP(E1399+E1399:E2398,F1399,0)</f>
        <v>#VALUE!</v>
      </c>
      <c r="Z1399" s="4">
        <f t="shared" si="213"/>
        <v>0</v>
      </c>
    </row>
    <row r="1400" spans="25:26" x14ac:dyDescent="0.3">
      <c r="Y1400" t="e" cm="1" vm="2">
        <f t="array" aca="1" ref="Y1400" ca="1">HLOOKUP(E1400+E1400:E2399,F1400,0)</f>
        <v>#VALUE!</v>
      </c>
      <c r="Z1400" s="4">
        <f t="shared" si="213"/>
        <v>0</v>
      </c>
    </row>
    <row r="1401" spans="25:26" x14ac:dyDescent="0.3">
      <c r="Y1401" t="e" cm="1" vm="2">
        <f t="array" aca="1" ref="Y1401" ca="1">HLOOKUP(E1401+E1401:E2400,F1401,0)</f>
        <v>#VALUE!</v>
      </c>
      <c r="Z1401" s="4">
        <f t="shared" si="213"/>
        <v>0</v>
      </c>
    </row>
    <row r="1402" spans="25:26" x14ac:dyDescent="0.3">
      <c r="Y1402" t="e" cm="1" vm="2">
        <f t="array" aca="1" ref="Y1402" ca="1">HLOOKUP(E1402+E1402:E2401,F1402,0)</f>
        <v>#VALUE!</v>
      </c>
      <c r="Z1402" s="4">
        <f t="shared" si="213"/>
        <v>0</v>
      </c>
    </row>
    <row r="1403" spans="25:26" x14ac:dyDescent="0.3">
      <c r="Y1403" t="e" cm="1" vm="2">
        <f t="array" aca="1" ref="Y1403" ca="1">HLOOKUP(E1403+E1403:E2402,F1403,0)</f>
        <v>#VALUE!</v>
      </c>
      <c r="Z1403" s="4">
        <f t="shared" si="213"/>
        <v>0</v>
      </c>
    </row>
    <row r="1404" spans="25:26" x14ac:dyDescent="0.3">
      <c r="Y1404" t="e" cm="1" vm="2">
        <f t="array" aca="1" ref="Y1404" ca="1">HLOOKUP(E1404+E1404:E2403,F1404,0)</f>
        <v>#VALUE!</v>
      </c>
      <c r="Z1404" s="4">
        <f t="shared" si="213"/>
        <v>0</v>
      </c>
    </row>
    <row r="1405" spans="25:26" x14ac:dyDescent="0.3">
      <c r="Y1405" t="e" cm="1" vm="2">
        <f t="array" aca="1" ref="Y1405" ca="1">HLOOKUP(E1405+E1405:E2404,F1405,0)</f>
        <v>#VALUE!</v>
      </c>
      <c r="Z1405" s="4">
        <f t="shared" si="213"/>
        <v>0</v>
      </c>
    </row>
    <row r="1406" spans="25:26" x14ac:dyDescent="0.3">
      <c r="Y1406" t="e" cm="1" vm="2">
        <f t="array" aca="1" ref="Y1406" ca="1">HLOOKUP(E1406+E1406:E2405,F1406,0)</f>
        <v>#VALUE!</v>
      </c>
      <c r="Z1406" s="4">
        <f t="shared" si="213"/>
        <v>0</v>
      </c>
    </row>
    <row r="1407" spans="25:26" x14ac:dyDescent="0.3">
      <c r="Y1407" t="e" cm="1" vm="2">
        <f t="array" aca="1" ref="Y1407" ca="1">HLOOKUP(E1407+E1407:E2406,F1407,0)</f>
        <v>#VALUE!</v>
      </c>
      <c r="Z1407" s="4">
        <f t="shared" si="213"/>
        <v>0</v>
      </c>
    </row>
    <row r="1408" spans="25:26" x14ac:dyDescent="0.3">
      <c r="Y1408" t="e" cm="1" vm="2">
        <f t="array" aca="1" ref="Y1408" ca="1">HLOOKUP(E1408+E1408:E2407,F1408,0)</f>
        <v>#VALUE!</v>
      </c>
      <c r="Z1408" s="4">
        <f t="shared" si="213"/>
        <v>0</v>
      </c>
    </row>
    <row r="1409" spans="25:26" x14ac:dyDescent="0.3">
      <c r="Y1409" t="e" cm="1" vm="2">
        <f t="array" aca="1" ref="Y1409" ca="1">HLOOKUP(E1409+E1409:E2408,F1409,0)</f>
        <v>#VALUE!</v>
      </c>
      <c r="Z1409" s="4">
        <f t="shared" si="213"/>
        <v>0</v>
      </c>
    </row>
    <row r="1410" spans="25:26" x14ac:dyDescent="0.3">
      <c r="Y1410" t="e" cm="1" vm="2">
        <f t="array" aca="1" ref="Y1410" ca="1">HLOOKUP(E1410+E1410:E2409,F1410,0)</f>
        <v>#VALUE!</v>
      </c>
      <c r="Z1410" s="4">
        <f t="shared" si="213"/>
        <v>0</v>
      </c>
    </row>
    <row r="1411" spans="25:26" x14ac:dyDescent="0.3">
      <c r="Y1411" t="e" cm="1" vm="2">
        <f t="array" aca="1" ref="Y1411" ca="1">HLOOKUP(E1411+E1411:E2410,F1411,0)</f>
        <v>#VALUE!</v>
      </c>
      <c r="Z1411" s="4">
        <f t="shared" ref="Z1411:Z1474" si="214">X1411</f>
        <v>0</v>
      </c>
    </row>
    <row r="1412" spans="25:26" x14ac:dyDescent="0.3">
      <c r="Y1412" t="e" cm="1" vm="2">
        <f t="array" aca="1" ref="Y1412" ca="1">HLOOKUP(E1412+E1412:E2411,F1412,0)</f>
        <v>#VALUE!</v>
      </c>
      <c r="Z1412" s="4">
        <f t="shared" si="214"/>
        <v>0</v>
      </c>
    </row>
    <row r="1413" spans="25:26" x14ac:dyDescent="0.3">
      <c r="Y1413" t="e" cm="1" vm="2">
        <f t="array" aca="1" ref="Y1413" ca="1">HLOOKUP(E1413+E1413:E2412,F1413,0)</f>
        <v>#VALUE!</v>
      </c>
      <c r="Z1413" s="4">
        <f t="shared" si="214"/>
        <v>0</v>
      </c>
    </row>
    <row r="1414" spans="25:26" x14ac:dyDescent="0.3">
      <c r="Y1414" t="e" cm="1" vm="2">
        <f t="array" aca="1" ref="Y1414" ca="1">HLOOKUP(E1414+E1414:E2413,F1414,0)</f>
        <v>#VALUE!</v>
      </c>
      <c r="Z1414" s="4">
        <f t="shared" si="214"/>
        <v>0</v>
      </c>
    </row>
    <row r="1415" spans="25:26" x14ac:dyDescent="0.3">
      <c r="Y1415" t="e" cm="1" vm="2">
        <f t="array" aca="1" ref="Y1415" ca="1">HLOOKUP(E1415+E1415:E2414,F1415,0)</f>
        <v>#VALUE!</v>
      </c>
      <c r="Z1415" s="4">
        <f t="shared" si="214"/>
        <v>0</v>
      </c>
    </row>
    <row r="1416" spans="25:26" x14ac:dyDescent="0.3">
      <c r="Y1416" t="e" cm="1" vm="2">
        <f t="array" aca="1" ref="Y1416" ca="1">HLOOKUP(E1416+E1416:E2415,F1416,0)</f>
        <v>#VALUE!</v>
      </c>
      <c r="Z1416" s="4">
        <f t="shared" si="214"/>
        <v>0</v>
      </c>
    </row>
    <row r="1417" spans="25:26" x14ac:dyDescent="0.3">
      <c r="Y1417" t="e" cm="1" vm="2">
        <f t="array" aca="1" ref="Y1417" ca="1">HLOOKUP(E1417+E1417:E2416,F1417,0)</f>
        <v>#VALUE!</v>
      </c>
      <c r="Z1417" s="4">
        <f t="shared" si="214"/>
        <v>0</v>
      </c>
    </row>
    <row r="1418" spans="25:26" x14ac:dyDescent="0.3">
      <c r="Y1418" t="e" cm="1" vm="2">
        <f t="array" aca="1" ref="Y1418" ca="1">HLOOKUP(E1418+E1418:E2417,F1418,0)</f>
        <v>#VALUE!</v>
      </c>
      <c r="Z1418" s="4">
        <f t="shared" si="214"/>
        <v>0</v>
      </c>
    </row>
    <row r="1419" spans="25:26" x14ac:dyDescent="0.3">
      <c r="Y1419" t="e" cm="1" vm="2">
        <f t="array" aca="1" ref="Y1419" ca="1">HLOOKUP(E1419+E1419:E2418,F1419,0)</f>
        <v>#VALUE!</v>
      </c>
      <c r="Z1419" s="4">
        <f t="shared" si="214"/>
        <v>0</v>
      </c>
    </row>
    <row r="1420" spans="25:26" x14ac:dyDescent="0.3">
      <c r="Y1420" t="e" cm="1" vm="2">
        <f t="array" aca="1" ref="Y1420" ca="1">HLOOKUP(E1420+E1420:E2419,F1420,0)</f>
        <v>#VALUE!</v>
      </c>
      <c r="Z1420" s="4">
        <f t="shared" si="214"/>
        <v>0</v>
      </c>
    </row>
    <row r="1421" spans="25:26" x14ac:dyDescent="0.3">
      <c r="Y1421" t="e" cm="1" vm="2">
        <f t="array" aca="1" ref="Y1421" ca="1">HLOOKUP(E1421+E1421:E2420,F1421,0)</f>
        <v>#VALUE!</v>
      </c>
      <c r="Z1421" s="4">
        <f t="shared" si="214"/>
        <v>0</v>
      </c>
    </row>
    <row r="1422" spans="25:26" x14ac:dyDescent="0.3">
      <c r="Y1422" t="e" cm="1" vm="2">
        <f t="array" aca="1" ref="Y1422" ca="1">HLOOKUP(E1422+E1422:E2421,F1422,0)</f>
        <v>#VALUE!</v>
      </c>
      <c r="Z1422" s="4">
        <f t="shared" si="214"/>
        <v>0</v>
      </c>
    </row>
    <row r="1423" spans="25:26" x14ac:dyDescent="0.3">
      <c r="Y1423" t="e" cm="1" vm="2">
        <f t="array" aca="1" ref="Y1423" ca="1">HLOOKUP(E1423+E1423:E2422,F1423,0)</f>
        <v>#VALUE!</v>
      </c>
      <c r="Z1423" s="4">
        <f t="shared" si="214"/>
        <v>0</v>
      </c>
    </row>
    <row r="1424" spans="25:26" x14ac:dyDescent="0.3">
      <c r="Y1424" t="e" cm="1" vm="2">
        <f t="array" aca="1" ref="Y1424" ca="1">HLOOKUP(E1424+E1424:E2423,F1424,0)</f>
        <v>#VALUE!</v>
      </c>
      <c r="Z1424" s="4">
        <f t="shared" si="214"/>
        <v>0</v>
      </c>
    </row>
    <row r="1425" spans="25:26" x14ac:dyDescent="0.3">
      <c r="Y1425" t="e" cm="1" vm="2">
        <f t="array" aca="1" ref="Y1425" ca="1">HLOOKUP(E1425+E1425:E2424,F1425,0)</f>
        <v>#VALUE!</v>
      </c>
      <c r="Z1425" s="4">
        <f t="shared" si="214"/>
        <v>0</v>
      </c>
    </row>
    <row r="1426" spans="25:26" x14ac:dyDescent="0.3">
      <c r="Y1426" t="e" cm="1" vm="2">
        <f t="array" aca="1" ref="Y1426" ca="1">HLOOKUP(E1426+E1426:E2425,F1426,0)</f>
        <v>#VALUE!</v>
      </c>
      <c r="Z1426" s="4">
        <f t="shared" si="214"/>
        <v>0</v>
      </c>
    </row>
    <row r="1427" spans="25:26" x14ac:dyDescent="0.3">
      <c r="Y1427" t="e" cm="1" vm="2">
        <f t="array" aca="1" ref="Y1427" ca="1">HLOOKUP(E1427+E1427:E2426,F1427,0)</f>
        <v>#VALUE!</v>
      </c>
      <c r="Z1427" s="4">
        <f t="shared" si="214"/>
        <v>0</v>
      </c>
    </row>
    <row r="1428" spans="25:26" x14ac:dyDescent="0.3">
      <c r="Y1428" t="e" cm="1" vm="2">
        <f t="array" aca="1" ref="Y1428" ca="1">HLOOKUP(E1428+E1428:E2427,F1428,0)</f>
        <v>#VALUE!</v>
      </c>
      <c r="Z1428" s="4">
        <f t="shared" si="214"/>
        <v>0</v>
      </c>
    </row>
    <row r="1429" spans="25:26" x14ac:dyDescent="0.3">
      <c r="Y1429" t="e" cm="1" vm="2">
        <f t="array" aca="1" ref="Y1429" ca="1">HLOOKUP(E1429+E1429:E2428,F1429,0)</f>
        <v>#VALUE!</v>
      </c>
      <c r="Z1429" s="4">
        <f t="shared" si="214"/>
        <v>0</v>
      </c>
    </row>
    <row r="1430" spans="25:26" x14ac:dyDescent="0.3">
      <c r="Y1430" t="e" cm="1" vm="2">
        <f t="array" aca="1" ref="Y1430" ca="1">HLOOKUP(E1430+E1430:E2429,F1430,0)</f>
        <v>#VALUE!</v>
      </c>
      <c r="Z1430" s="4">
        <f t="shared" si="214"/>
        <v>0</v>
      </c>
    </row>
    <row r="1431" spans="25:26" x14ac:dyDescent="0.3">
      <c r="Y1431" t="e" cm="1" vm="2">
        <f t="array" aca="1" ref="Y1431" ca="1">HLOOKUP(E1431+E1431:E2430,F1431,0)</f>
        <v>#VALUE!</v>
      </c>
      <c r="Z1431" s="4">
        <f t="shared" si="214"/>
        <v>0</v>
      </c>
    </row>
    <row r="1432" spans="25:26" x14ac:dyDescent="0.3">
      <c r="Y1432" t="e" cm="1" vm="2">
        <f t="array" aca="1" ref="Y1432" ca="1">HLOOKUP(E1432+E1432:E2431,F1432,0)</f>
        <v>#VALUE!</v>
      </c>
      <c r="Z1432" s="4">
        <f t="shared" si="214"/>
        <v>0</v>
      </c>
    </row>
    <row r="1433" spans="25:26" x14ac:dyDescent="0.3">
      <c r="Y1433" t="e" cm="1" vm="2">
        <f t="array" aca="1" ref="Y1433" ca="1">HLOOKUP(E1433+E1433:E2432,F1433,0)</f>
        <v>#VALUE!</v>
      </c>
      <c r="Z1433" s="4">
        <f t="shared" si="214"/>
        <v>0</v>
      </c>
    </row>
    <row r="1434" spans="25:26" x14ac:dyDescent="0.3">
      <c r="Y1434" t="e" cm="1" vm="2">
        <f t="array" aca="1" ref="Y1434" ca="1">HLOOKUP(E1434+E1434:E2433,F1434,0)</f>
        <v>#VALUE!</v>
      </c>
      <c r="Z1434" s="4">
        <f t="shared" si="214"/>
        <v>0</v>
      </c>
    </row>
    <row r="1435" spans="25:26" x14ac:dyDescent="0.3">
      <c r="Y1435" t="e" cm="1" vm="2">
        <f t="array" aca="1" ref="Y1435" ca="1">HLOOKUP(E1435+E1435:E2434,F1435,0)</f>
        <v>#VALUE!</v>
      </c>
      <c r="Z1435" s="4">
        <f t="shared" si="214"/>
        <v>0</v>
      </c>
    </row>
    <row r="1436" spans="25:26" x14ac:dyDescent="0.3">
      <c r="Y1436" t="e" cm="1" vm="2">
        <f t="array" aca="1" ref="Y1436" ca="1">HLOOKUP(E1436+E1436:E2435,F1436,0)</f>
        <v>#VALUE!</v>
      </c>
      <c r="Z1436" s="4">
        <f t="shared" si="214"/>
        <v>0</v>
      </c>
    </row>
    <row r="1437" spans="25:26" x14ac:dyDescent="0.3">
      <c r="Y1437" t="e" cm="1" vm="2">
        <f t="array" aca="1" ref="Y1437" ca="1">HLOOKUP(E1437+E1437:E2436,F1437,0)</f>
        <v>#VALUE!</v>
      </c>
      <c r="Z1437" s="4">
        <f t="shared" si="214"/>
        <v>0</v>
      </c>
    </row>
    <row r="1438" spans="25:26" x14ac:dyDescent="0.3">
      <c r="Y1438" t="e" cm="1" vm="2">
        <f t="array" aca="1" ref="Y1438" ca="1">HLOOKUP(E1438+E1438:E2437,F1438,0)</f>
        <v>#VALUE!</v>
      </c>
      <c r="Z1438" s="4">
        <f t="shared" si="214"/>
        <v>0</v>
      </c>
    </row>
    <row r="1439" spans="25:26" x14ac:dyDescent="0.3">
      <c r="Y1439" t="e" cm="1" vm="2">
        <f t="array" aca="1" ref="Y1439" ca="1">HLOOKUP(E1439+E1439:E2438,F1439,0)</f>
        <v>#VALUE!</v>
      </c>
      <c r="Z1439" s="4">
        <f t="shared" si="214"/>
        <v>0</v>
      </c>
    </row>
    <row r="1440" spans="25:26" x14ac:dyDescent="0.3">
      <c r="Y1440" t="e" cm="1" vm="2">
        <f t="array" aca="1" ref="Y1440" ca="1">HLOOKUP(E1440+E1440:E2439,F1440,0)</f>
        <v>#VALUE!</v>
      </c>
      <c r="Z1440" s="4">
        <f t="shared" si="214"/>
        <v>0</v>
      </c>
    </row>
    <row r="1441" spans="25:26" x14ac:dyDescent="0.3">
      <c r="Y1441" t="e" cm="1" vm="2">
        <f t="array" aca="1" ref="Y1441" ca="1">HLOOKUP(E1441+E1441:E2440,F1441,0)</f>
        <v>#VALUE!</v>
      </c>
      <c r="Z1441" s="4">
        <f t="shared" si="214"/>
        <v>0</v>
      </c>
    </row>
    <row r="1442" spans="25:26" x14ac:dyDescent="0.3">
      <c r="Y1442" t="e" cm="1" vm="2">
        <f t="array" aca="1" ref="Y1442" ca="1">HLOOKUP(E1442+E1442:E2441,F1442,0)</f>
        <v>#VALUE!</v>
      </c>
      <c r="Z1442" s="4">
        <f t="shared" si="214"/>
        <v>0</v>
      </c>
    </row>
    <row r="1443" spans="25:26" x14ac:dyDescent="0.3">
      <c r="Y1443" t="e" cm="1" vm="2">
        <f t="array" aca="1" ref="Y1443" ca="1">HLOOKUP(E1443+E1443:E2442,F1443,0)</f>
        <v>#VALUE!</v>
      </c>
      <c r="Z1443" s="4">
        <f t="shared" si="214"/>
        <v>0</v>
      </c>
    </row>
    <row r="1444" spans="25:26" x14ac:dyDescent="0.3">
      <c r="Y1444" t="e" cm="1" vm="2">
        <f t="array" aca="1" ref="Y1444" ca="1">HLOOKUP(E1444+E1444:E2443,F1444,0)</f>
        <v>#VALUE!</v>
      </c>
      <c r="Z1444" s="4">
        <f t="shared" si="214"/>
        <v>0</v>
      </c>
    </row>
    <row r="1445" spans="25:26" x14ac:dyDescent="0.3">
      <c r="Y1445" t="e" cm="1" vm="2">
        <f t="array" aca="1" ref="Y1445" ca="1">HLOOKUP(E1445+E1445:E2444,F1445,0)</f>
        <v>#VALUE!</v>
      </c>
      <c r="Z1445" s="4">
        <f t="shared" si="214"/>
        <v>0</v>
      </c>
    </row>
    <row r="1446" spans="25:26" x14ac:dyDescent="0.3">
      <c r="Y1446" t="e" cm="1" vm="2">
        <f t="array" aca="1" ref="Y1446" ca="1">HLOOKUP(E1446+E1446:E2445,F1446,0)</f>
        <v>#VALUE!</v>
      </c>
      <c r="Z1446" s="4">
        <f t="shared" si="214"/>
        <v>0</v>
      </c>
    </row>
    <row r="1447" spans="25:26" x14ac:dyDescent="0.3">
      <c r="Y1447" t="e" cm="1" vm="2">
        <f t="array" aca="1" ref="Y1447" ca="1">HLOOKUP(E1447+E1447:E2446,F1447,0)</f>
        <v>#VALUE!</v>
      </c>
      <c r="Z1447" s="4">
        <f t="shared" si="214"/>
        <v>0</v>
      </c>
    </row>
    <row r="1448" spans="25:26" x14ac:dyDescent="0.3">
      <c r="Y1448" t="e" cm="1" vm="2">
        <f t="array" aca="1" ref="Y1448" ca="1">HLOOKUP(E1448+E1448:E2447,F1448,0)</f>
        <v>#VALUE!</v>
      </c>
      <c r="Z1448" s="4">
        <f t="shared" si="214"/>
        <v>0</v>
      </c>
    </row>
    <row r="1449" spans="25:26" x14ac:dyDescent="0.3">
      <c r="Y1449" t="e" cm="1" vm="2">
        <f t="array" aca="1" ref="Y1449" ca="1">HLOOKUP(E1449+E1449:E2448,F1449,0)</f>
        <v>#VALUE!</v>
      </c>
      <c r="Z1449" s="4">
        <f t="shared" si="214"/>
        <v>0</v>
      </c>
    </row>
    <row r="1450" spans="25:26" x14ac:dyDescent="0.3">
      <c r="Y1450" t="e" cm="1" vm="2">
        <f t="array" aca="1" ref="Y1450" ca="1">HLOOKUP(E1450+E1450:E2449,F1450,0)</f>
        <v>#VALUE!</v>
      </c>
      <c r="Z1450" s="4">
        <f t="shared" si="214"/>
        <v>0</v>
      </c>
    </row>
    <row r="1451" spans="25:26" x14ac:dyDescent="0.3">
      <c r="Y1451" t="e" cm="1" vm="2">
        <f t="array" aca="1" ref="Y1451" ca="1">HLOOKUP(E1451+E1451:E2450,F1451,0)</f>
        <v>#VALUE!</v>
      </c>
      <c r="Z1451" s="4">
        <f t="shared" si="214"/>
        <v>0</v>
      </c>
    </row>
    <row r="1452" spans="25:26" x14ac:dyDescent="0.3">
      <c r="Y1452" t="e" cm="1" vm="2">
        <f t="array" aca="1" ref="Y1452" ca="1">HLOOKUP(E1452+E1452:E2451,F1452,0)</f>
        <v>#VALUE!</v>
      </c>
      <c r="Z1452" s="4">
        <f t="shared" si="214"/>
        <v>0</v>
      </c>
    </row>
    <row r="1453" spans="25:26" x14ac:dyDescent="0.3">
      <c r="Y1453" t="e" cm="1" vm="2">
        <f t="array" aca="1" ref="Y1453" ca="1">HLOOKUP(E1453+E1453:E2452,F1453,0)</f>
        <v>#VALUE!</v>
      </c>
      <c r="Z1453" s="4">
        <f t="shared" si="214"/>
        <v>0</v>
      </c>
    </row>
    <row r="1454" spans="25:26" x14ac:dyDescent="0.3">
      <c r="Y1454" t="e" cm="1" vm="2">
        <f t="array" aca="1" ref="Y1454" ca="1">HLOOKUP(E1454+E1454:E2453,F1454,0)</f>
        <v>#VALUE!</v>
      </c>
      <c r="Z1454" s="4">
        <f t="shared" si="214"/>
        <v>0</v>
      </c>
    </row>
    <row r="1455" spans="25:26" x14ac:dyDescent="0.3">
      <c r="Y1455" t="e" cm="1" vm="2">
        <f t="array" aca="1" ref="Y1455" ca="1">HLOOKUP(E1455+E1455:E2454,F1455,0)</f>
        <v>#VALUE!</v>
      </c>
      <c r="Z1455" s="4">
        <f t="shared" si="214"/>
        <v>0</v>
      </c>
    </row>
    <row r="1456" spans="25:26" x14ac:dyDescent="0.3">
      <c r="Y1456" t="e" cm="1" vm="2">
        <f t="array" aca="1" ref="Y1456" ca="1">HLOOKUP(E1456+E1456:E2455,F1456,0)</f>
        <v>#VALUE!</v>
      </c>
      <c r="Z1456" s="4">
        <f t="shared" si="214"/>
        <v>0</v>
      </c>
    </row>
    <row r="1457" spans="25:26" x14ac:dyDescent="0.3">
      <c r="Y1457" t="e" cm="1" vm="2">
        <f t="array" aca="1" ref="Y1457" ca="1">HLOOKUP(E1457+E1457:E2456,F1457,0)</f>
        <v>#VALUE!</v>
      </c>
      <c r="Z1457" s="4">
        <f t="shared" si="214"/>
        <v>0</v>
      </c>
    </row>
    <row r="1458" spans="25:26" x14ac:dyDescent="0.3">
      <c r="Y1458" t="e" cm="1" vm="2">
        <f t="array" aca="1" ref="Y1458" ca="1">HLOOKUP(E1458+E1458:E2457,F1458,0)</f>
        <v>#VALUE!</v>
      </c>
      <c r="Z1458" s="4">
        <f t="shared" si="214"/>
        <v>0</v>
      </c>
    </row>
    <row r="1459" spans="25:26" x14ac:dyDescent="0.3">
      <c r="Y1459" t="e" cm="1" vm="2">
        <f t="array" aca="1" ref="Y1459" ca="1">HLOOKUP(E1459+E1459:E2458,F1459,0)</f>
        <v>#VALUE!</v>
      </c>
      <c r="Z1459" s="4">
        <f t="shared" si="214"/>
        <v>0</v>
      </c>
    </row>
    <row r="1460" spans="25:26" x14ac:dyDescent="0.3">
      <c r="Y1460" t="e" cm="1" vm="2">
        <f t="array" aca="1" ref="Y1460" ca="1">HLOOKUP(E1460+E1460:E2459,F1460,0)</f>
        <v>#VALUE!</v>
      </c>
      <c r="Z1460" s="4">
        <f t="shared" si="214"/>
        <v>0</v>
      </c>
    </row>
    <row r="1461" spans="25:26" x14ac:dyDescent="0.3">
      <c r="Y1461" t="e" cm="1" vm="2">
        <f t="array" aca="1" ref="Y1461" ca="1">HLOOKUP(E1461+E1461:E2460,F1461,0)</f>
        <v>#VALUE!</v>
      </c>
      <c r="Z1461" s="4">
        <f t="shared" si="214"/>
        <v>0</v>
      </c>
    </row>
    <row r="1462" spans="25:26" x14ac:dyDescent="0.3">
      <c r="Y1462" t="e" cm="1" vm="2">
        <f t="array" aca="1" ref="Y1462" ca="1">HLOOKUP(E1462+E1462:E2461,F1462,0)</f>
        <v>#VALUE!</v>
      </c>
      <c r="Z1462" s="4">
        <f t="shared" si="214"/>
        <v>0</v>
      </c>
    </row>
    <row r="1463" spans="25:26" x14ac:dyDescent="0.3">
      <c r="Y1463" t="e" cm="1" vm="2">
        <f t="array" aca="1" ref="Y1463" ca="1">HLOOKUP(E1463+E1463:E2462,F1463,0)</f>
        <v>#VALUE!</v>
      </c>
      <c r="Z1463" s="4">
        <f t="shared" si="214"/>
        <v>0</v>
      </c>
    </row>
    <row r="1464" spans="25:26" x14ac:dyDescent="0.3">
      <c r="Y1464" t="e" cm="1" vm="2">
        <f t="array" aca="1" ref="Y1464" ca="1">HLOOKUP(E1464+E1464:E2463,F1464,0)</f>
        <v>#VALUE!</v>
      </c>
      <c r="Z1464" s="4">
        <f t="shared" si="214"/>
        <v>0</v>
      </c>
    </row>
    <row r="1465" spans="25:26" x14ac:dyDescent="0.3">
      <c r="Y1465" t="e" cm="1" vm="2">
        <f t="array" aca="1" ref="Y1465" ca="1">HLOOKUP(E1465+E1465:E2464,F1465,0)</f>
        <v>#VALUE!</v>
      </c>
      <c r="Z1465" s="4">
        <f t="shared" si="214"/>
        <v>0</v>
      </c>
    </row>
    <row r="1466" spans="25:26" x14ac:dyDescent="0.3">
      <c r="Y1466" t="e" cm="1" vm="2">
        <f t="array" aca="1" ref="Y1466" ca="1">HLOOKUP(E1466+E1466:E2465,F1466,0)</f>
        <v>#VALUE!</v>
      </c>
      <c r="Z1466" s="4">
        <f t="shared" si="214"/>
        <v>0</v>
      </c>
    </row>
    <row r="1467" spans="25:26" x14ac:dyDescent="0.3">
      <c r="Y1467" t="e" cm="1" vm="2">
        <f t="array" aca="1" ref="Y1467" ca="1">HLOOKUP(E1467+E1467:E2466,F1467,0)</f>
        <v>#VALUE!</v>
      </c>
      <c r="Z1467" s="4">
        <f t="shared" si="214"/>
        <v>0</v>
      </c>
    </row>
    <row r="1468" spans="25:26" x14ac:dyDescent="0.3">
      <c r="Y1468" t="e" cm="1" vm="2">
        <f t="array" aca="1" ref="Y1468" ca="1">HLOOKUP(E1468+E1468:E2467,F1468,0)</f>
        <v>#VALUE!</v>
      </c>
      <c r="Z1468" s="4">
        <f t="shared" si="214"/>
        <v>0</v>
      </c>
    </row>
    <row r="1469" spans="25:26" x14ac:dyDescent="0.3">
      <c r="Y1469" t="e" cm="1" vm="2">
        <f t="array" aca="1" ref="Y1469" ca="1">HLOOKUP(E1469+E1469:E2468,F1469,0)</f>
        <v>#VALUE!</v>
      </c>
      <c r="Z1469" s="4">
        <f t="shared" si="214"/>
        <v>0</v>
      </c>
    </row>
    <row r="1470" spans="25:26" x14ac:dyDescent="0.3">
      <c r="Y1470" t="e" cm="1" vm="2">
        <f t="array" aca="1" ref="Y1470" ca="1">HLOOKUP(E1470+E1470:E2469,F1470,0)</f>
        <v>#VALUE!</v>
      </c>
      <c r="Z1470" s="4">
        <f t="shared" si="214"/>
        <v>0</v>
      </c>
    </row>
    <row r="1471" spans="25:26" x14ac:dyDescent="0.3">
      <c r="Y1471" t="e" cm="1" vm="2">
        <f t="array" aca="1" ref="Y1471" ca="1">HLOOKUP(E1471+E1471:E2470,F1471,0)</f>
        <v>#VALUE!</v>
      </c>
      <c r="Z1471" s="4">
        <f t="shared" si="214"/>
        <v>0</v>
      </c>
    </row>
    <row r="1472" spans="25:26" x14ac:dyDescent="0.3">
      <c r="Y1472" t="e" cm="1" vm="2">
        <f t="array" aca="1" ref="Y1472" ca="1">HLOOKUP(E1472+E1472:E2471,F1472,0)</f>
        <v>#VALUE!</v>
      </c>
      <c r="Z1472" s="4">
        <f t="shared" si="214"/>
        <v>0</v>
      </c>
    </row>
    <row r="1473" spans="25:26" x14ac:dyDescent="0.3">
      <c r="Y1473" t="e" cm="1" vm="2">
        <f t="array" aca="1" ref="Y1473" ca="1">HLOOKUP(E1473+E1473:E2472,F1473,0)</f>
        <v>#VALUE!</v>
      </c>
      <c r="Z1473" s="4">
        <f t="shared" si="214"/>
        <v>0</v>
      </c>
    </row>
    <row r="1474" spans="25:26" x14ac:dyDescent="0.3">
      <c r="Y1474" t="e" cm="1" vm="2">
        <f t="array" aca="1" ref="Y1474" ca="1">HLOOKUP(E1474+E1474:E2473,F1474,0)</f>
        <v>#VALUE!</v>
      </c>
      <c r="Z1474" s="4">
        <f t="shared" si="214"/>
        <v>0</v>
      </c>
    </row>
    <row r="1475" spans="25:26" x14ac:dyDescent="0.3">
      <c r="Y1475" t="e" cm="1" vm="2">
        <f t="array" aca="1" ref="Y1475" ca="1">HLOOKUP(E1475+E1475:E2474,F1475,0)</f>
        <v>#VALUE!</v>
      </c>
      <c r="Z1475" s="4">
        <f t="shared" ref="Z1475:Z1538" si="215">X1475</f>
        <v>0</v>
      </c>
    </row>
    <row r="1476" spans="25:26" x14ac:dyDescent="0.3">
      <c r="Y1476" t="e" cm="1" vm="2">
        <f t="array" aca="1" ref="Y1476" ca="1">HLOOKUP(E1476+E1476:E2475,F1476,0)</f>
        <v>#VALUE!</v>
      </c>
      <c r="Z1476" s="4">
        <f t="shared" si="215"/>
        <v>0</v>
      </c>
    </row>
    <row r="1477" spans="25:26" x14ac:dyDescent="0.3">
      <c r="Y1477" t="e" cm="1" vm="2">
        <f t="array" aca="1" ref="Y1477" ca="1">HLOOKUP(E1477+E1477:E2476,F1477,0)</f>
        <v>#VALUE!</v>
      </c>
      <c r="Z1477" s="4">
        <f t="shared" si="215"/>
        <v>0</v>
      </c>
    </row>
    <row r="1478" spans="25:26" x14ac:dyDescent="0.3">
      <c r="Y1478" t="e" cm="1" vm="2">
        <f t="array" aca="1" ref="Y1478" ca="1">HLOOKUP(E1478+E1478:E2477,F1478,0)</f>
        <v>#VALUE!</v>
      </c>
      <c r="Z1478" s="4">
        <f t="shared" si="215"/>
        <v>0</v>
      </c>
    </row>
    <row r="1479" spans="25:26" x14ac:dyDescent="0.3">
      <c r="Y1479" t="e" cm="1" vm="2">
        <f t="array" aca="1" ref="Y1479" ca="1">HLOOKUP(E1479+E1479:E2478,F1479,0)</f>
        <v>#VALUE!</v>
      </c>
      <c r="Z1479" s="4">
        <f t="shared" si="215"/>
        <v>0</v>
      </c>
    </row>
    <row r="1480" spans="25:26" x14ac:dyDescent="0.3">
      <c r="Y1480" t="e" cm="1" vm="2">
        <f t="array" aca="1" ref="Y1480" ca="1">HLOOKUP(E1480+E1480:E2479,F1480,0)</f>
        <v>#VALUE!</v>
      </c>
      <c r="Z1480" s="4">
        <f t="shared" si="215"/>
        <v>0</v>
      </c>
    </row>
    <row r="1481" spans="25:26" x14ac:dyDescent="0.3">
      <c r="Y1481" t="e" cm="1" vm="2">
        <f t="array" aca="1" ref="Y1481" ca="1">HLOOKUP(E1481+E1481:E2480,F1481,0)</f>
        <v>#VALUE!</v>
      </c>
      <c r="Z1481" s="4">
        <f t="shared" si="215"/>
        <v>0</v>
      </c>
    </row>
    <row r="1482" spans="25:26" x14ac:dyDescent="0.3">
      <c r="Y1482" t="e" cm="1" vm="2">
        <f t="array" aca="1" ref="Y1482" ca="1">HLOOKUP(E1482+E1482:E2481,F1482,0)</f>
        <v>#VALUE!</v>
      </c>
      <c r="Z1482" s="4">
        <f t="shared" si="215"/>
        <v>0</v>
      </c>
    </row>
    <row r="1483" spans="25:26" x14ac:dyDescent="0.3">
      <c r="Y1483" t="e" cm="1" vm="2">
        <f t="array" aca="1" ref="Y1483" ca="1">HLOOKUP(E1483+E1483:E2482,F1483,0)</f>
        <v>#VALUE!</v>
      </c>
      <c r="Z1483" s="4">
        <f t="shared" si="215"/>
        <v>0</v>
      </c>
    </row>
    <row r="1484" spans="25:26" x14ac:dyDescent="0.3">
      <c r="Y1484" t="e" cm="1" vm="2">
        <f t="array" aca="1" ref="Y1484" ca="1">HLOOKUP(E1484+E1484:E2483,F1484,0)</f>
        <v>#VALUE!</v>
      </c>
      <c r="Z1484" s="4">
        <f t="shared" si="215"/>
        <v>0</v>
      </c>
    </row>
    <row r="1485" spans="25:26" x14ac:dyDescent="0.3">
      <c r="Y1485" t="e" cm="1" vm="2">
        <f t="array" aca="1" ref="Y1485" ca="1">HLOOKUP(E1485+E1485:E2484,F1485,0)</f>
        <v>#VALUE!</v>
      </c>
      <c r="Z1485" s="4">
        <f t="shared" si="215"/>
        <v>0</v>
      </c>
    </row>
    <row r="1486" spans="25:26" x14ac:dyDescent="0.3">
      <c r="Y1486" t="e" cm="1" vm="2">
        <f t="array" aca="1" ref="Y1486" ca="1">HLOOKUP(E1486+E1486:E2485,F1486,0)</f>
        <v>#VALUE!</v>
      </c>
      <c r="Z1486" s="4">
        <f t="shared" si="215"/>
        <v>0</v>
      </c>
    </row>
    <row r="1487" spans="25:26" x14ac:dyDescent="0.3">
      <c r="Y1487" t="e" cm="1" vm="2">
        <f t="array" aca="1" ref="Y1487" ca="1">HLOOKUP(E1487+E1487:E2486,F1487,0)</f>
        <v>#VALUE!</v>
      </c>
      <c r="Z1487" s="4">
        <f t="shared" si="215"/>
        <v>0</v>
      </c>
    </row>
    <row r="1488" spans="25:26" x14ac:dyDescent="0.3">
      <c r="Y1488" t="e" cm="1" vm="2">
        <f t="array" aca="1" ref="Y1488" ca="1">HLOOKUP(E1488+E1488:E2487,F1488,0)</f>
        <v>#VALUE!</v>
      </c>
      <c r="Z1488" s="4">
        <f t="shared" si="215"/>
        <v>0</v>
      </c>
    </row>
    <row r="1489" spans="25:26" x14ac:dyDescent="0.3">
      <c r="Y1489" t="e" cm="1" vm="2">
        <f t="array" aca="1" ref="Y1489" ca="1">HLOOKUP(E1489+E1489:E2488,F1489,0)</f>
        <v>#VALUE!</v>
      </c>
      <c r="Z1489" s="4">
        <f t="shared" si="215"/>
        <v>0</v>
      </c>
    </row>
    <row r="1490" spans="25:26" x14ac:dyDescent="0.3">
      <c r="Y1490" t="e" cm="1" vm="2">
        <f t="array" aca="1" ref="Y1490" ca="1">HLOOKUP(E1490+E1490:E2489,F1490,0)</f>
        <v>#VALUE!</v>
      </c>
      <c r="Z1490" s="4">
        <f t="shared" si="215"/>
        <v>0</v>
      </c>
    </row>
    <row r="1491" spans="25:26" x14ac:dyDescent="0.3">
      <c r="Y1491" t="e" cm="1" vm="2">
        <f t="array" aca="1" ref="Y1491" ca="1">HLOOKUP(E1491+E1491:E2490,F1491,0)</f>
        <v>#VALUE!</v>
      </c>
      <c r="Z1491" s="4">
        <f t="shared" si="215"/>
        <v>0</v>
      </c>
    </row>
    <row r="1492" spans="25:26" x14ac:dyDescent="0.3">
      <c r="Y1492" t="e" cm="1" vm="2">
        <f t="array" aca="1" ref="Y1492" ca="1">HLOOKUP(E1492+E1492:E2491,F1492,0)</f>
        <v>#VALUE!</v>
      </c>
      <c r="Z1492" s="4">
        <f t="shared" si="215"/>
        <v>0</v>
      </c>
    </row>
    <row r="1493" spans="25:26" x14ac:dyDescent="0.3">
      <c r="Y1493" t="e" cm="1" vm="2">
        <f t="array" aca="1" ref="Y1493" ca="1">HLOOKUP(E1493+E1493:E2492,F1493,0)</f>
        <v>#VALUE!</v>
      </c>
      <c r="Z1493" s="4">
        <f t="shared" si="215"/>
        <v>0</v>
      </c>
    </row>
    <row r="1494" spans="25:26" x14ac:dyDescent="0.3">
      <c r="Y1494" t="e" cm="1" vm="2">
        <f t="array" aca="1" ref="Y1494" ca="1">HLOOKUP(E1494+E1494:E2493,F1494,0)</f>
        <v>#VALUE!</v>
      </c>
      <c r="Z1494" s="4">
        <f t="shared" si="215"/>
        <v>0</v>
      </c>
    </row>
    <row r="1495" spans="25:26" x14ac:dyDescent="0.3">
      <c r="Y1495" t="e" cm="1" vm="2">
        <f t="array" aca="1" ref="Y1495" ca="1">HLOOKUP(E1495+E1495:E2494,F1495,0)</f>
        <v>#VALUE!</v>
      </c>
      <c r="Z1495" s="4">
        <f t="shared" si="215"/>
        <v>0</v>
      </c>
    </row>
    <row r="1496" spans="25:26" x14ac:dyDescent="0.3">
      <c r="Y1496" t="e" cm="1" vm="2">
        <f t="array" aca="1" ref="Y1496" ca="1">HLOOKUP(E1496+E1496:E2495,F1496,0)</f>
        <v>#VALUE!</v>
      </c>
      <c r="Z1496" s="4">
        <f t="shared" si="215"/>
        <v>0</v>
      </c>
    </row>
    <row r="1497" spans="25:26" x14ac:dyDescent="0.3">
      <c r="Y1497" t="e" cm="1" vm="2">
        <f t="array" aca="1" ref="Y1497" ca="1">HLOOKUP(E1497+E1497:E2496,F1497,0)</f>
        <v>#VALUE!</v>
      </c>
      <c r="Z1497" s="4">
        <f t="shared" si="215"/>
        <v>0</v>
      </c>
    </row>
    <row r="1498" spans="25:26" x14ac:dyDescent="0.3">
      <c r="Y1498" t="e" cm="1" vm="2">
        <f t="array" aca="1" ref="Y1498" ca="1">HLOOKUP(E1498+E1498:E2497,F1498,0)</f>
        <v>#VALUE!</v>
      </c>
      <c r="Z1498" s="4">
        <f t="shared" si="215"/>
        <v>0</v>
      </c>
    </row>
    <row r="1499" spans="25:26" x14ac:dyDescent="0.3">
      <c r="Y1499" t="e" cm="1" vm="2">
        <f t="array" aca="1" ref="Y1499" ca="1">HLOOKUP(E1499+E1499:E2498,F1499,0)</f>
        <v>#VALUE!</v>
      </c>
      <c r="Z1499" s="4">
        <f t="shared" si="215"/>
        <v>0</v>
      </c>
    </row>
    <row r="1500" spans="25:26" x14ac:dyDescent="0.3">
      <c r="Y1500" t="e" cm="1" vm="2">
        <f t="array" aca="1" ref="Y1500" ca="1">HLOOKUP(E1500+E1500:E2499,F1500,0)</f>
        <v>#VALUE!</v>
      </c>
      <c r="Z1500" s="4">
        <f t="shared" si="215"/>
        <v>0</v>
      </c>
    </row>
    <row r="1501" spans="25:26" x14ac:dyDescent="0.3">
      <c r="Y1501" t="e" cm="1" vm="2">
        <f t="array" aca="1" ref="Y1501" ca="1">HLOOKUP(E1501+E1501:E2500,F1501,0)</f>
        <v>#VALUE!</v>
      </c>
      <c r="Z1501" s="4">
        <f t="shared" si="215"/>
        <v>0</v>
      </c>
    </row>
    <row r="1502" spans="25:26" x14ac:dyDescent="0.3">
      <c r="Y1502" t="e" cm="1" vm="2">
        <f t="array" aca="1" ref="Y1502" ca="1">HLOOKUP(E1502+E1502:E2501,F1502,0)</f>
        <v>#VALUE!</v>
      </c>
      <c r="Z1502" s="4">
        <f t="shared" si="215"/>
        <v>0</v>
      </c>
    </row>
    <row r="1503" spans="25:26" x14ac:dyDescent="0.3">
      <c r="Y1503" t="e" cm="1" vm="2">
        <f t="array" aca="1" ref="Y1503" ca="1">HLOOKUP(E1503+E1503:E2502,F1503,0)</f>
        <v>#VALUE!</v>
      </c>
      <c r="Z1503" s="4">
        <f t="shared" si="215"/>
        <v>0</v>
      </c>
    </row>
    <row r="1504" spans="25:26" x14ac:dyDescent="0.3">
      <c r="Y1504" t="e" cm="1" vm="2">
        <f t="array" aca="1" ref="Y1504" ca="1">HLOOKUP(E1504+E1504:E2503,F1504,0)</f>
        <v>#VALUE!</v>
      </c>
      <c r="Z1504" s="4">
        <f t="shared" si="215"/>
        <v>0</v>
      </c>
    </row>
    <row r="1505" spans="25:26" x14ac:dyDescent="0.3">
      <c r="Y1505" t="e" cm="1" vm="2">
        <f t="array" aca="1" ref="Y1505" ca="1">HLOOKUP(E1505+E1505:E2504,F1505,0)</f>
        <v>#VALUE!</v>
      </c>
      <c r="Z1505" s="4">
        <f t="shared" si="215"/>
        <v>0</v>
      </c>
    </row>
    <row r="1506" spans="25:26" x14ac:dyDescent="0.3">
      <c r="Y1506" t="e" cm="1" vm="2">
        <f t="array" aca="1" ref="Y1506" ca="1">HLOOKUP(E1506+E1506:E2505,F1506,0)</f>
        <v>#VALUE!</v>
      </c>
      <c r="Z1506" s="4">
        <f t="shared" si="215"/>
        <v>0</v>
      </c>
    </row>
    <row r="1507" spans="25:26" x14ac:dyDescent="0.3">
      <c r="Y1507" t="e" cm="1" vm="2">
        <f t="array" aca="1" ref="Y1507" ca="1">HLOOKUP(E1507+E1507:E2506,F1507,0)</f>
        <v>#VALUE!</v>
      </c>
      <c r="Z1507" s="4">
        <f t="shared" si="215"/>
        <v>0</v>
      </c>
    </row>
    <row r="1508" spans="25:26" x14ac:dyDescent="0.3">
      <c r="Y1508" t="e" cm="1" vm="2">
        <f t="array" aca="1" ref="Y1508" ca="1">HLOOKUP(E1508+E1508:E2507,F1508,0)</f>
        <v>#VALUE!</v>
      </c>
      <c r="Z1508" s="4">
        <f t="shared" si="215"/>
        <v>0</v>
      </c>
    </row>
    <row r="1509" spans="25:26" x14ac:dyDescent="0.3">
      <c r="Y1509" t="e" cm="1" vm="2">
        <f t="array" aca="1" ref="Y1509" ca="1">HLOOKUP(E1509+E1509:E2508,F1509,0)</f>
        <v>#VALUE!</v>
      </c>
      <c r="Z1509" s="4">
        <f t="shared" si="215"/>
        <v>0</v>
      </c>
    </row>
    <row r="1510" spans="25:26" x14ac:dyDescent="0.3">
      <c r="Y1510" t="e" cm="1" vm="2">
        <f t="array" aca="1" ref="Y1510" ca="1">HLOOKUP(E1510+E1510:E2509,F1510,0)</f>
        <v>#VALUE!</v>
      </c>
      <c r="Z1510" s="4">
        <f t="shared" si="215"/>
        <v>0</v>
      </c>
    </row>
    <row r="1511" spans="25:26" x14ac:dyDescent="0.3">
      <c r="Y1511" t="e" cm="1" vm="2">
        <f t="array" aca="1" ref="Y1511" ca="1">HLOOKUP(E1511+E1511:E2510,F1511,0)</f>
        <v>#VALUE!</v>
      </c>
      <c r="Z1511" s="4">
        <f t="shared" si="215"/>
        <v>0</v>
      </c>
    </row>
    <row r="1512" spans="25:26" x14ac:dyDescent="0.3">
      <c r="Y1512" t="e" cm="1" vm="2">
        <f t="array" aca="1" ref="Y1512" ca="1">HLOOKUP(E1512+E1512:E2511,F1512,0)</f>
        <v>#VALUE!</v>
      </c>
      <c r="Z1512" s="4">
        <f t="shared" si="215"/>
        <v>0</v>
      </c>
    </row>
    <row r="1513" spans="25:26" x14ac:dyDescent="0.3">
      <c r="Y1513" t="e" cm="1" vm="2">
        <f t="array" aca="1" ref="Y1513" ca="1">HLOOKUP(E1513+E1513:E2512,F1513,0)</f>
        <v>#VALUE!</v>
      </c>
      <c r="Z1513" s="4">
        <f t="shared" si="215"/>
        <v>0</v>
      </c>
    </row>
    <row r="1514" spans="25:26" x14ac:dyDescent="0.3">
      <c r="Y1514" t="e" cm="1" vm="2">
        <f t="array" aca="1" ref="Y1514" ca="1">HLOOKUP(E1514+E1514:E2513,F1514,0)</f>
        <v>#VALUE!</v>
      </c>
      <c r="Z1514" s="4">
        <f t="shared" si="215"/>
        <v>0</v>
      </c>
    </row>
    <row r="1515" spans="25:26" x14ac:dyDescent="0.3">
      <c r="Y1515" t="e" cm="1" vm="2">
        <f t="array" aca="1" ref="Y1515" ca="1">HLOOKUP(E1515+E1515:E2514,F1515,0)</f>
        <v>#VALUE!</v>
      </c>
      <c r="Z1515" s="4">
        <f t="shared" si="215"/>
        <v>0</v>
      </c>
    </row>
    <row r="1516" spans="25:26" x14ac:dyDescent="0.3">
      <c r="Y1516" t="e" cm="1" vm="2">
        <f t="array" aca="1" ref="Y1516" ca="1">HLOOKUP(E1516+E1516:E2515,F1516,0)</f>
        <v>#VALUE!</v>
      </c>
      <c r="Z1516" s="4">
        <f t="shared" si="215"/>
        <v>0</v>
      </c>
    </row>
    <row r="1517" spans="25:26" x14ac:dyDescent="0.3">
      <c r="Y1517" t="e" cm="1" vm="2">
        <f t="array" aca="1" ref="Y1517" ca="1">HLOOKUP(E1517+E1517:E2516,F1517,0)</f>
        <v>#VALUE!</v>
      </c>
      <c r="Z1517" s="4">
        <f t="shared" si="215"/>
        <v>0</v>
      </c>
    </row>
    <row r="1518" spans="25:26" x14ac:dyDescent="0.3">
      <c r="Y1518" t="e" cm="1" vm="2">
        <f t="array" aca="1" ref="Y1518" ca="1">HLOOKUP(E1518+E1518:E2517,F1518,0)</f>
        <v>#VALUE!</v>
      </c>
      <c r="Z1518" s="4">
        <f t="shared" si="215"/>
        <v>0</v>
      </c>
    </row>
    <row r="1519" spans="25:26" x14ac:dyDescent="0.3">
      <c r="Y1519" t="e" cm="1" vm="2">
        <f t="array" aca="1" ref="Y1519" ca="1">HLOOKUP(E1519+E1519:E2518,F1519,0)</f>
        <v>#VALUE!</v>
      </c>
      <c r="Z1519" s="4">
        <f t="shared" si="215"/>
        <v>0</v>
      </c>
    </row>
    <row r="1520" spans="25:26" x14ac:dyDescent="0.3">
      <c r="Y1520" t="e" cm="1" vm="2">
        <f t="array" aca="1" ref="Y1520" ca="1">HLOOKUP(E1520+E1520:E2519,F1520,0)</f>
        <v>#VALUE!</v>
      </c>
      <c r="Z1520" s="4">
        <f t="shared" si="215"/>
        <v>0</v>
      </c>
    </row>
    <row r="1521" spans="25:26" x14ac:dyDescent="0.3">
      <c r="Y1521" t="e" cm="1" vm="2">
        <f t="array" aca="1" ref="Y1521" ca="1">HLOOKUP(E1521+E1521:E2520,F1521,0)</f>
        <v>#VALUE!</v>
      </c>
      <c r="Z1521" s="4">
        <f t="shared" si="215"/>
        <v>0</v>
      </c>
    </row>
    <row r="1522" spans="25:26" x14ac:dyDescent="0.3">
      <c r="Y1522" t="e" cm="1" vm="2">
        <f t="array" aca="1" ref="Y1522" ca="1">HLOOKUP(E1522+E1522:E2521,F1522,0)</f>
        <v>#VALUE!</v>
      </c>
      <c r="Z1522" s="4">
        <f t="shared" si="215"/>
        <v>0</v>
      </c>
    </row>
    <row r="1523" spans="25:26" x14ac:dyDescent="0.3">
      <c r="Y1523" t="e" cm="1" vm="2">
        <f t="array" aca="1" ref="Y1523" ca="1">HLOOKUP(E1523+E1523:E2522,F1523,0)</f>
        <v>#VALUE!</v>
      </c>
      <c r="Z1523" s="4">
        <f t="shared" si="215"/>
        <v>0</v>
      </c>
    </row>
    <row r="1524" spans="25:26" x14ac:dyDescent="0.3">
      <c r="Y1524" t="e" cm="1" vm="2">
        <f t="array" aca="1" ref="Y1524" ca="1">HLOOKUP(E1524+E1524:E2523,F1524,0)</f>
        <v>#VALUE!</v>
      </c>
      <c r="Z1524" s="4">
        <f t="shared" si="215"/>
        <v>0</v>
      </c>
    </row>
    <row r="1525" spans="25:26" x14ac:dyDescent="0.3">
      <c r="Y1525" t="e" cm="1" vm="2">
        <f t="array" aca="1" ref="Y1525" ca="1">HLOOKUP(E1525+E1525:E2524,F1525,0)</f>
        <v>#VALUE!</v>
      </c>
      <c r="Z1525" s="4">
        <f t="shared" si="215"/>
        <v>0</v>
      </c>
    </row>
    <row r="1526" spans="25:26" x14ac:dyDescent="0.3">
      <c r="Y1526" t="e" cm="1" vm="2">
        <f t="array" aca="1" ref="Y1526" ca="1">HLOOKUP(E1526+E1526:E2525,F1526,0)</f>
        <v>#VALUE!</v>
      </c>
      <c r="Z1526" s="4">
        <f t="shared" si="215"/>
        <v>0</v>
      </c>
    </row>
    <row r="1527" spans="25:26" x14ac:dyDescent="0.3">
      <c r="Y1527" t="e" cm="1" vm="2">
        <f t="array" aca="1" ref="Y1527" ca="1">HLOOKUP(E1527+E1527:E2526,F1527,0)</f>
        <v>#VALUE!</v>
      </c>
      <c r="Z1527" s="4">
        <f t="shared" si="215"/>
        <v>0</v>
      </c>
    </row>
    <row r="1528" spans="25:26" x14ac:dyDescent="0.3">
      <c r="Y1528" t="e" cm="1" vm="2">
        <f t="array" aca="1" ref="Y1528" ca="1">HLOOKUP(E1528+E1528:E2527,F1528,0)</f>
        <v>#VALUE!</v>
      </c>
      <c r="Z1528" s="4">
        <f t="shared" si="215"/>
        <v>0</v>
      </c>
    </row>
    <row r="1529" spans="25:26" x14ac:dyDescent="0.3">
      <c r="Y1529" t="e" cm="1" vm="2">
        <f t="array" aca="1" ref="Y1529" ca="1">HLOOKUP(E1529+E1529:E2528,F1529,0)</f>
        <v>#VALUE!</v>
      </c>
      <c r="Z1529" s="4">
        <f t="shared" si="215"/>
        <v>0</v>
      </c>
    </row>
    <row r="1530" spans="25:26" x14ac:dyDescent="0.3">
      <c r="Y1530" t="e" cm="1" vm="2">
        <f t="array" aca="1" ref="Y1530" ca="1">HLOOKUP(E1530+E1530:E2529,F1530,0)</f>
        <v>#VALUE!</v>
      </c>
      <c r="Z1530" s="4">
        <f t="shared" si="215"/>
        <v>0</v>
      </c>
    </row>
    <row r="1531" spans="25:26" x14ac:dyDescent="0.3">
      <c r="Y1531" t="e" cm="1" vm="2">
        <f t="array" aca="1" ref="Y1531" ca="1">HLOOKUP(E1531+E1531:E2530,F1531,0)</f>
        <v>#VALUE!</v>
      </c>
      <c r="Z1531" s="4">
        <f t="shared" si="215"/>
        <v>0</v>
      </c>
    </row>
    <row r="1532" spans="25:26" x14ac:dyDescent="0.3">
      <c r="Y1532" t="e" cm="1" vm="2">
        <f t="array" aca="1" ref="Y1532" ca="1">HLOOKUP(E1532+E1532:E2531,F1532,0)</f>
        <v>#VALUE!</v>
      </c>
      <c r="Z1532" s="4">
        <f t="shared" si="215"/>
        <v>0</v>
      </c>
    </row>
    <row r="1533" spans="25:26" x14ac:dyDescent="0.3">
      <c r="Y1533" t="e" cm="1" vm="2">
        <f t="array" aca="1" ref="Y1533" ca="1">HLOOKUP(E1533+E1533:E2532,F1533,0)</f>
        <v>#VALUE!</v>
      </c>
      <c r="Z1533" s="4">
        <f t="shared" si="215"/>
        <v>0</v>
      </c>
    </row>
    <row r="1534" spans="25:26" x14ac:dyDescent="0.3">
      <c r="Y1534" t="e" cm="1" vm="2">
        <f t="array" aca="1" ref="Y1534" ca="1">HLOOKUP(E1534+E1534:E2533,F1534,0)</f>
        <v>#VALUE!</v>
      </c>
      <c r="Z1534" s="4">
        <f t="shared" si="215"/>
        <v>0</v>
      </c>
    </row>
    <row r="1535" spans="25:26" x14ac:dyDescent="0.3">
      <c r="Y1535" t="e" cm="1" vm="2">
        <f t="array" aca="1" ref="Y1535" ca="1">HLOOKUP(E1535+E1535:E2534,F1535,0)</f>
        <v>#VALUE!</v>
      </c>
      <c r="Z1535" s="4">
        <f t="shared" si="215"/>
        <v>0</v>
      </c>
    </row>
    <row r="1536" spans="25:26" x14ac:dyDescent="0.3">
      <c r="Y1536" t="e" cm="1" vm="2">
        <f t="array" aca="1" ref="Y1536" ca="1">HLOOKUP(E1536+E1536:E2535,F1536,0)</f>
        <v>#VALUE!</v>
      </c>
      <c r="Z1536" s="4">
        <f t="shared" si="215"/>
        <v>0</v>
      </c>
    </row>
    <row r="1537" spans="25:26" x14ac:dyDescent="0.3">
      <c r="Y1537" t="e" cm="1" vm="2">
        <f t="array" aca="1" ref="Y1537" ca="1">HLOOKUP(E1537+E1537:E2536,F1537,0)</f>
        <v>#VALUE!</v>
      </c>
      <c r="Z1537" s="4">
        <f t="shared" si="215"/>
        <v>0</v>
      </c>
    </row>
    <row r="1538" spans="25:26" x14ac:dyDescent="0.3">
      <c r="Y1538" t="e" cm="1" vm="2">
        <f t="array" aca="1" ref="Y1538" ca="1">HLOOKUP(E1538+E1538:E2537,F1538,0)</f>
        <v>#VALUE!</v>
      </c>
      <c r="Z1538" s="4">
        <f t="shared" si="215"/>
        <v>0</v>
      </c>
    </row>
    <row r="1539" spans="25:26" x14ac:dyDescent="0.3">
      <c r="Y1539" t="e" cm="1" vm="2">
        <f t="array" aca="1" ref="Y1539" ca="1">HLOOKUP(E1539+E1539:E2538,F1539,0)</f>
        <v>#VALUE!</v>
      </c>
      <c r="Z1539" s="4">
        <f t="shared" ref="Z1539:Z1602" si="216">X1539</f>
        <v>0</v>
      </c>
    </row>
    <row r="1540" spans="25:26" x14ac:dyDescent="0.3">
      <c r="Y1540" t="e" cm="1" vm="2">
        <f t="array" aca="1" ref="Y1540" ca="1">HLOOKUP(E1540+E1540:E2539,F1540,0)</f>
        <v>#VALUE!</v>
      </c>
      <c r="Z1540" s="4">
        <f t="shared" si="216"/>
        <v>0</v>
      </c>
    </row>
    <row r="1541" spans="25:26" x14ac:dyDescent="0.3">
      <c r="Y1541" t="e" cm="1" vm="2">
        <f t="array" aca="1" ref="Y1541" ca="1">HLOOKUP(E1541+E1541:E2540,F1541,0)</f>
        <v>#VALUE!</v>
      </c>
      <c r="Z1541" s="4">
        <f t="shared" si="216"/>
        <v>0</v>
      </c>
    </row>
    <row r="1542" spans="25:26" x14ac:dyDescent="0.3">
      <c r="Y1542" t="e" cm="1" vm="2">
        <f t="array" aca="1" ref="Y1542" ca="1">HLOOKUP(E1542+E1542:E2541,F1542,0)</f>
        <v>#VALUE!</v>
      </c>
      <c r="Z1542" s="4">
        <f t="shared" si="216"/>
        <v>0</v>
      </c>
    </row>
    <row r="1543" spans="25:26" x14ac:dyDescent="0.3">
      <c r="Y1543" t="e" cm="1" vm="2">
        <f t="array" aca="1" ref="Y1543" ca="1">HLOOKUP(E1543+E1543:E2542,F1543,0)</f>
        <v>#VALUE!</v>
      </c>
      <c r="Z1543" s="4">
        <f t="shared" si="216"/>
        <v>0</v>
      </c>
    </row>
    <row r="1544" spans="25:26" x14ac:dyDescent="0.3">
      <c r="Y1544" t="e" cm="1" vm="2">
        <f t="array" aca="1" ref="Y1544" ca="1">HLOOKUP(E1544+E1544:E2543,F1544,0)</f>
        <v>#VALUE!</v>
      </c>
      <c r="Z1544" s="4">
        <f t="shared" si="216"/>
        <v>0</v>
      </c>
    </row>
    <row r="1545" spans="25:26" x14ac:dyDescent="0.3">
      <c r="Y1545" t="e" cm="1" vm="2">
        <f t="array" aca="1" ref="Y1545" ca="1">HLOOKUP(E1545+E1545:E2544,F1545,0)</f>
        <v>#VALUE!</v>
      </c>
      <c r="Z1545" s="4">
        <f t="shared" si="216"/>
        <v>0</v>
      </c>
    </row>
    <row r="1546" spans="25:26" x14ac:dyDescent="0.3">
      <c r="Y1546" t="e" cm="1" vm="2">
        <f t="array" aca="1" ref="Y1546" ca="1">HLOOKUP(E1546+E1546:E2545,F1546,0)</f>
        <v>#VALUE!</v>
      </c>
      <c r="Z1546" s="4">
        <f t="shared" si="216"/>
        <v>0</v>
      </c>
    </row>
    <row r="1547" spans="25:26" x14ac:dyDescent="0.3">
      <c r="Y1547" t="e" cm="1" vm="2">
        <f t="array" aca="1" ref="Y1547" ca="1">HLOOKUP(E1547+E1547:E2546,F1547,0)</f>
        <v>#VALUE!</v>
      </c>
      <c r="Z1547" s="4">
        <f t="shared" si="216"/>
        <v>0</v>
      </c>
    </row>
    <row r="1548" spans="25:26" x14ac:dyDescent="0.3">
      <c r="Y1548" t="e" cm="1" vm="2">
        <f t="array" aca="1" ref="Y1548" ca="1">HLOOKUP(E1548+E1548:E2547,F1548,0)</f>
        <v>#VALUE!</v>
      </c>
      <c r="Z1548" s="4">
        <f t="shared" si="216"/>
        <v>0</v>
      </c>
    </row>
    <row r="1549" spans="25:26" x14ac:dyDescent="0.3">
      <c r="Y1549" t="e" cm="1" vm="2">
        <f t="array" aca="1" ref="Y1549" ca="1">HLOOKUP(E1549+E1549:E2548,F1549,0)</f>
        <v>#VALUE!</v>
      </c>
      <c r="Z1549" s="4">
        <f t="shared" si="216"/>
        <v>0</v>
      </c>
    </row>
    <row r="1550" spans="25:26" x14ac:dyDescent="0.3">
      <c r="Y1550" t="e" cm="1" vm="2">
        <f t="array" aca="1" ref="Y1550" ca="1">HLOOKUP(E1550+E1550:E2549,F1550,0)</f>
        <v>#VALUE!</v>
      </c>
      <c r="Z1550" s="4">
        <f t="shared" si="216"/>
        <v>0</v>
      </c>
    </row>
    <row r="1551" spans="25:26" x14ac:dyDescent="0.3">
      <c r="Y1551" t="e" cm="1" vm="2">
        <f t="array" aca="1" ref="Y1551" ca="1">HLOOKUP(E1551+E1551:E2550,F1551,0)</f>
        <v>#VALUE!</v>
      </c>
      <c r="Z1551" s="4">
        <f t="shared" si="216"/>
        <v>0</v>
      </c>
    </row>
    <row r="1552" spans="25:26" x14ac:dyDescent="0.3">
      <c r="Y1552" t="e" cm="1" vm="2">
        <f t="array" aca="1" ref="Y1552" ca="1">HLOOKUP(E1552+E1552:E2551,F1552,0)</f>
        <v>#VALUE!</v>
      </c>
      <c r="Z1552" s="4">
        <f t="shared" si="216"/>
        <v>0</v>
      </c>
    </row>
    <row r="1553" spans="25:26" x14ac:dyDescent="0.3">
      <c r="Y1553" t="e" cm="1" vm="2">
        <f t="array" aca="1" ref="Y1553" ca="1">HLOOKUP(E1553+E1553:E2552,F1553,0)</f>
        <v>#VALUE!</v>
      </c>
      <c r="Z1553" s="4">
        <f t="shared" si="216"/>
        <v>0</v>
      </c>
    </row>
    <row r="1554" spans="25:26" x14ac:dyDescent="0.3">
      <c r="Y1554" t="e" cm="1" vm="2">
        <f t="array" aca="1" ref="Y1554" ca="1">HLOOKUP(E1554+E1554:E2553,F1554,0)</f>
        <v>#VALUE!</v>
      </c>
      <c r="Z1554" s="4">
        <f t="shared" si="216"/>
        <v>0</v>
      </c>
    </row>
    <row r="1555" spans="25:26" x14ac:dyDescent="0.3">
      <c r="Y1555" t="e" cm="1" vm="2">
        <f t="array" aca="1" ref="Y1555" ca="1">HLOOKUP(E1555+E1555:E2554,F1555,0)</f>
        <v>#VALUE!</v>
      </c>
      <c r="Z1555" s="4">
        <f t="shared" si="216"/>
        <v>0</v>
      </c>
    </row>
    <row r="1556" spans="25:26" x14ac:dyDescent="0.3">
      <c r="Y1556" t="e" cm="1" vm="2">
        <f t="array" aca="1" ref="Y1556" ca="1">HLOOKUP(E1556+E1556:E2555,F1556,0)</f>
        <v>#VALUE!</v>
      </c>
      <c r="Z1556" s="4">
        <f t="shared" si="216"/>
        <v>0</v>
      </c>
    </row>
    <row r="1557" spans="25:26" x14ac:dyDescent="0.3">
      <c r="Y1557" t="e" cm="1" vm="2">
        <f t="array" aca="1" ref="Y1557" ca="1">HLOOKUP(E1557+E1557:E2556,F1557,0)</f>
        <v>#VALUE!</v>
      </c>
      <c r="Z1557" s="4">
        <f t="shared" si="216"/>
        <v>0</v>
      </c>
    </row>
    <row r="1558" spans="25:26" x14ac:dyDescent="0.3">
      <c r="Y1558" t="e" cm="1" vm="2">
        <f t="array" aca="1" ref="Y1558" ca="1">HLOOKUP(E1558+E1558:E2557,F1558,0)</f>
        <v>#VALUE!</v>
      </c>
      <c r="Z1558" s="4">
        <f t="shared" si="216"/>
        <v>0</v>
      </c>
    </row>
    <row r="1559" spans="25:26" x14ac:dyDescent="0.3">
      <c r="Y1559" t="e" cm="1" vm="2">
        <f t="array" aca="1" ref="Y1559" ca="1">HLOOKUP(E1559+E1559:E2558,F1559,0)</f>
        <v>#VALUE!</v>
      </c>
      <c r="Z1559" s="4">
        <f t="shared" si="216"/>
        <v>0</v>
      </c>
    </row>
    <row r="1560" spans="25:26" x14ac:dyDescent="0.3">
      <c r="Y1560" t="e" cm="1" vm="2">
        <f t="array" aca="1" ref="Y1560" ca="1">HLOOKUP(E1560+E1560:E2559,F1560,0)</f>
        <v>#VALUE!</v>
      </c>
      <c r="Z1560" s="4">
        <f t="shared" si="216"/>
        <v>0</v>
      </c>
    </row>
    <row r="1561" spans="25:26" x14ac:dyDescent="0.3">
      <c r="Y1561" t="e" cm="1" vm="2">
        <f t="array" aca="1" ref="Y1561" ca="1">HLOOKUP(E1561+E1561:E2560,F1561,0)</f>
        <v>#VALUE!</v>
      </c>
      <c r="Z1561" s="4">
        <f t="shared" si="216"/>
        <v>0</v>
      </c>
    </row>
    <row r="1562" spans="25:26" x14ac:dyDescent="0.3">
      <c r="Y1562" t="e" cm="1" vm="2">
        <f t="array" aca="1" ref="Y1562" ca="1">HLOOKUP(E1562+E1562:E2561,F1562,0)</f>
        <v>#VALUE!</v>
      </c>
      <c r="Z1562" s="4">
        <f t="shared" si="216"/>
        <v>0</v>
      </c>
    </row>
    <row r="1563" spans="25:26" x14ac:dyDescent="0.3">
      <c r="Y1563" t="e" cm="1" vm="2">
        <f t="array" aca="1" ref="Y1563" ca="1">HLOOKUP(E1563+E1563:E2562,F1563,0)</f>
        <v>#VALUE!</v>
      </c>
      <c r="Z1563" s="4">
        <f t="shared" si="216"/>
        <v>0</v>
      </c>
    </row>
    <row r="1564" spans="25:26" x14ac:dyDescent="0.3">
      <c r="Y1564" t="e" cm="1" vm="2">
        <f t="array" aca="1" ref="Y1564" ca="1">HLOOKUP(E1564+E1564:E2563,F1564,0)</f>
        <v>#VALUE!</v>
      </c>
      <c r="Z1564" s="4">
        <f t="shared" si="216"/>
        <v>0</v>
      </c>
    </row>
    <row r="1565" spans="25:26" x14ac:dyDescent="0.3">
      <c r="Y1565" t="e" cm="1" vm="2">
        <f t="array" aca="1" ref="Y1565" ca="1">HLOOKUP(E1565+E1565:E2564,F1565,0)</f>
        <v>#VALUE!</v>
      </c>
      <c r="Z1565" s="4">
        <f t="shared" si="216"/>
        <v>0</v>
      </c>
    </row>
    <row r="1566" spans="25:26" x14ac:dyDescent="0.3">
      <c r="Y1566" t="e" cm="1" vm="2">
        <f t="array" aca="1" ref="Y1566" ca="1">HLOOKUP(E1566+E1566:E2565,F1566,0)</f>
        <v>#VALUE!</v>
      </c>
      <c r="Z1566" s="4">
        <f t="shared" si="216"/>
        <v>0</v>
      </c>
    </row>
    <row r="1567" spans="25:26" x14ac:dyDescent="0.3">
      <c r="Y1567" t="e" cm="1" vm="2">
        <f t="array" aca="1" ref="Y1567" ca="1">HLOOKUP(E1567+E1567:E2566,F1567,0)</f>
        <v>#VALUE!</v>
      </c>
      <c r="Z1567" s="4">
        <f t="shared" si="216"/>
        <v>0</v>
      </c>
    </row>
    <row r="1568" spans="25:26" x14ac:dyDescent="0.3">
      <c r="Y1568" t="e" cm="1" vm="2">
        <f t="array" aca="1" ref="Y1568" ca="1">HLOOKUP(E1568+E1568:E2567,F1568,0)</f>
        <v>#VALUE!</v>
      </c>
      <c r="Z1568" s="4">
        <f t="shared" si="216"/>
        <v>0</v>
      </c>
    </row>
    <row r="1569" spans="25:26" x14ac:dyDescent="0.3">
      <c r="Y1569" t="e" cm="1" vm="2">
        <f t="array" aca="1" ref="Y1569" ca="1">HLOOKUP(E1569+E1569:E2568,F1569,0)</f>
        <v>#VALUE!</v>
      </c>
      <c r="Z1569" s="4">
        <f t="shared" si="216"/>
        <v>0</v>
      </c>
    </row>
    <row r="1570" spans="25:26" x14ac:dyDescent="0.3">
      <c r="Y1570" t="e" cm="1" vm="2">
        <f t="array" aca="1" ref="Y1570" ca="1">HLOOKUP(E1570+E1570:E2569,F1570,0)</f>
        <v>#VALUE!</v>
      </c>
      <c r="Z1570" s="4">
        <f t="shared" si="216"/>
        <v>0</v>
      </c>
    </row>
    <row r="1571" spans="25:26" x14ac:dyDescent="0.3">
      <c r="Y1571" t="e" cm="1" vm="2">
        <f t="array" aca="1" ref="Y1571" ca="1">HLOOKUP(E1571+E1571:E2570,F1571,0)</f>
        <v>#VALUE!</v>
      </c>
      <c r="Z1571" s="4">
        <f t="shared" si="216"/>
        <v>0</v>
      </c>
    </row>
    <row r="1572" spans="25:26" x14ac:dyDescent="0.3">
      <c r="Y1572" t="e" cm="1" vm="2">
        <f t="array" aca="1" ref="Y1572" ca="1">HLOOKUP(E1572+E1572:E2571,F1572,0)</f>
        <v>#VALUE!</v>
      </c>
      <c r="Z1572" s="4">
        <f t="shared" si="216"/>
        <v>0</v>
      </c>
    </row>
    <row r="1573" spans="25:26" x14ac:dyDescent="0.3">
      <c r="Y1573" t="e" cm="1" vm="2">
        <f t="array" aca="1" ref="Y1573" ca="1">HLOOKUP(E1573+E1573:E2572,F1573,0)</f>
        <v>#VALUE!</v>
      </c>
      <c r="Z1573" s="4">
        <f t="shared" si="216"/>
        <v>0</v>
      </c>
    </row>
    <row r="1574" spans="25:26" x14ac:dyDescent="0.3">
      <c r="Y1574" t="e" cm="1" vm="2">
        <f t="array" aca="1" ref="Y1574" ca="1">HLOOKUP(E1574+E1574:E2573,F1574,0)</f>
        <v>#VALUE!</v>
      </c>
      <c r="Z1574" s="4">
        <f t="shared" si="216"/>
        <v>0</v>
      </c>
    </row>
    <row r="1575" spans="25:26" x14ac:dyDescent="0.3">
      <c r="Y1575" t="e" cm="1" vm="2">
        <f t="array" aca="1" ref="Y1575" ca="1">HLOOKUP(E1575+E1575:E2574,F1575,0)</f>
        <v>#VALUE!</v>
      </c>
      <c r="Z1575" s="4">
        <f t="shared" si="216"/>
        <v>0</v>
      </c>
    </row>
    <row r="1576" spans="25:26" x14ac:dyDescent="0.3">
      <c r="Y1576" t="e" cm="1" vm="2">
        <f t="array" aca="1" ref="Y1576" ca="1">HLOOKUP(E1576+E1576:E2575,F1576,0)</f>
        <v>#VALUE!</v>
      </c>
      <c r="Z1576" s="4">
        <f t="shared" si="216"/>
        <v>0</v>
      </c>
    </row>
    <row r="1577" spans="25:26" x14ac:dyDescent="0.3">
      <c r="Y1577" t="e" cm="1" vm="2">
        <f t="array" aca="1" ref="Y1577" ca="1">HLOOKUP(E1577+E1577:E2576,F1577,0)</f>
        <v>#VALUE!</v>
      </c>
      <c r="Z1577" s="4">
        <f t="shared" si="216"/>
        <v>0</v>
      </c>
    </row>
    <row r="1578" spans="25:26" x14ac:dyDescent="0.3">
      <c r="Y1578" t="e" cm="1" vm="2">
        <f t="array" aca="1" ref="Y1578" ca="1">HLOOKUP(E1578+E1578:E2577,F1578,0)</f>
        <v>#VALUE!</v>
      </c>
      <c r="Z1578" s="4">
        <f t="shared" si="216"/>
        <v>0</v>
      </c>
    </row>
    <row r="1579" spans="25:26" x14ac:dyDescent="0.3">
      <c r="Y1579" t="e" cm="1" vm="2">
        <f t="array" aca="1" ref="Y1579" ca="1">HLOOKUP(E1579+E1579:E2578,F1579,0)</f>
        <v>#VALUE!</v>
      </c>
      <c r="Z1579" s="4">
        <f t="shared" si="216"/>
        <v>0</v>
      </c>
    </row>
    <row r="1580" spans="25:26" x14ac:dyDescent="0.3">
      <c r="Y1580" t="e" cm="1" vm="2">
        <f t="array" aca="1" ref="Y1580" ca="1">HLOOKUP(E1580+E1580:E2579,F1580,0)</f>
        <v>#VALUE!</v>
      </c>
      <c r="Z1580" s="4">
        <f t="shared" si="216"/>
        <v>0</v>
      </c>
    </row>
    <row r="1581" spans="25:26" x14ac:dyDescent="0.3">
      <c r="Y1581" t="e" cm="1" vm="2">
        <f t="array" aca="1" ref="Y1581" ca="1">HLOOKUP(E1581+E1581:E2580,F1581,0)</f>
        <v>#VALUE!</v>
      </c>
      <c r="Z1581" s="4">
        <f t="shared" si="216"/>
        <v>0</v>
      </c>
    </row>
    <row r="1582" spans="25:26" x14ac:dyDescent="0.3">
      <c r="Y1582" t="e" cm="1" vm="2">
        <f t="array" aca="1" ref="Y1582" ca="1">HLOOKUP(E1582+E1582:E2581,F1582,0)</f>
        <v>#VALUE!</v>
      </c>
      <c r="Z1582" s="4">
        <f t="shared" si="216"/>
        <v>0</v>
      </c>
    </row>
    <row r="1583" spans="25:26" x14ac:dyDescent="0.3">
      <c r="Y1583" t="e" cm="1" vm="2">
        <f t="array" aca="1" ref="Y1583" ca="1">HLOOKUP(E1583+E1583:E2582,F1583,0)</f>
        <v>#VALUE!</v>
      </c>
      <c r="Z1583" s="4">
        <f t="shared" si="216"/>
        <v>0</v>
      </c>
    </row>
    <row r="1584" spans="25:26" x14ac:dyDescent="0.3">
      <c r="Y1584" t="e" cm="1" vm="2">
        <f t="array" aca="1" ref="Y1584" ca="1">HLOOKUP(E1584+E1584:E2583,F1584,0)</f>
        <v>#VALUE!</v>
      </c>
      <c r="Z1584" s="4">
        <f t="shared" si="216"/>
        <v>0</v>
      </c>
    </row>
    <row r="1585" spans="25:26" x14ac:dyDescent="0.3">
      <c r="Y1585" t="e" cm="1" vm="2">
        <f t="array" aca="1" ref="Y1585" ca="1">HLOOKUP(E1585+E1585:E2584,F1585,0)</f>
        <v>#VALUE!</v>
      </c>
      <c r="Z1585" s="4">
        <f t="shared" si="216"/>
        <v>0</v>
      </c>
    </row>
    <row r="1586" spans="25:26" x14ac:dyDescent="0.3">
      <c r="Y1586" t="e" cm="1" vm="2">
        <f t="array" aca="1" ref="Y1586" ca="1">HLOOKUP(E1586+E1586:E2585,F1586,0)</f>
        <v>#VALUE!</v>
      </c>
      <c r="Z1586" s="4">
        <f t="shared" si="216"/>
        <v>0</v>
      </c>
    </row>
    <row r="1587" spans="25:26" x14ac:dyDescent="0.3">
      <c r="Y1587" t="e" cm="1" vm="2">
        <f t="array" aca="1" ref="Y1587" ca="1">HLOOKUP(E1587+E1587:E2586,F1587,0)</f>
        <v>#VALUE!</v>
      </c>
      <c r="Z1587" s="4">
        <f t="shared" si="216"/>
        <v>0</v>
      </c>
    </row>
    <row r="1588" spans="25:26" x14ac:dyDescent="0.3">
      <c r="Y1588" t="e" cm="1" vm="2">
        <f t="array" aca="1" ref="Y1588" ca="1">HLOOKUP(E1588+E1588:E2587,F1588,0)</f>
        <v>#VALUE!</v>
      </c>
      <c r="Z1588" s="4">
        <f t="shared" si="216"/>
        <v>0</v>
      </c>
    </row>
    <row r="1589" spans="25:26" x14ac:dyDescent="0.3">
      <c r="Y1589" t="e" cm="1" vm="2">
        <f t="array" aca="1" ref="Y1589" ca="1">HLOOKUP(E1589+E1589:E2588,F1589,0)</f>
        <v>#VALUE!</v>
      </c>
      <c r="Z1589" s="4">
        <f t="shared" si="216"/>
        <v>0</v>
      </c>
    </row>
    <row r="1590" spans="25:26" x14ac:dyDescent="0.3">
      <c r="Y1590" t="e" cm="1" vm="2">
        <f t="array" aca="1" ref="Y1590" ca="1">HLOOKUP(E1590+E1590:E2589,F1590,0)</f>
        <v>#VALUE!</v>
      </c>
      <c r="Z1590" s="4">
        <f t="shared" si="216"/>
        <v>0</v>
      </c>
    </row>
    <row r="1591" spans="25:26" x14ac:dyDescent="0.3">
      <c r="Y1591" t="e" cm="1" vm="2">
        <f t="array" aca="1" ref="Y1591" ca="1">HLOOKUP(E1591+E1591:E2590,F1591,0)</f>
        <v>#VALUE!</v>
      </c>
      <c r="Z1591" s="4">
        <f t="shared" si="216"/>
        <v>0</v>
      </c>
    </row>
    <row r="1592" spans="25:26" x14ac:dyDescent="0.3">
      <c r="Y1592" t="e" cm="1" vm="2">
        <f t="array" aca="1" ref="Y1592" ca="1">HLOOKUP(E1592+E1592:E2591,F1592,0)</f>
        <v>#VALUE!</v>
      </c>
      <c r="Z1592" s="4">
        <f t="shared" si="216"/>
        <v>0</v>
      </c>
    </row>
    <row r="1593" spans="25:26" x14ac:dyDescent="0.3">
      <c r="Y1593" t="e" cm="1" vm="2">
        <f t="array" aca="1" ref="Y1593" ca="1">HLOOKUP(E1593+E1593:E2592,F1593,0)</f>
        <v>#VALUE!</v>
      </c>
      <c r="Z1593" s="4">
        <f t="shared" si="216"/>
        <v>0</v>
      </c>
    </row>
    <row r="1594" spans="25:26" x14ac:dyDescent="0.3">
      <c r="Y1594" t="e" cm="1" vm="2">
        <f t="array" aca="1" ref="Y1594" ca="1">HLOOKUP(E1594+E1594:E2593,F1594,0)</f>
        <v>#VALUE!</v>
      </c>
      <c r="Z1594" s="4">
        <f t="shared" si="216"/>
        <v>0</v>
      </c>
    </row>
    <row r="1595" spans="25:26" x14ac:dyDescent="0.3">
      <c r="Y1595" t="e" cm="1" vm="2">
        <f t="array" aca="1" ref="Y1595" ca="1">HLOOKUP(E1595+E1595:E2594,F1595,0)</f>
        <v>#VALUE!</v>
      </c>
      <c r="Z1595" s="4">
        <f t="shared" si="216"/>
        <v>0</v>
      </c>
    </row>
    <row r="1596" spans="25:26" x14ac:dyDescent="0.3">
      <c r="Y1596" t="e" cm="1" vm="2">
        <f t="array" aca="1" ref="Y1596" ca="1">HLOOKUP(E1596+E1596:E2595,F1596,0)</f>
        <v>#VALUE!</v>
      </c>
      <c r="Z1596" s="4">
        <f t="shared" si="216"/>
        <v>0</v>
      </c>
    </row>
    <row r="1597" spans="25:26" x14ac:dyDescent="0.3">
      <c r="Y1597" t="e" cm="1" vm="2">
        <f t="array" aca="1" ref="Y1597" ca="1">HLOOKUP(E1597+E1597:E2596,F1597,0)</f>
        <v>#VALUE!</v>
      </c>
      <c r="Z1597" s="4">
        <f t="shared" si="216"/>
        <v>0</v>
      </c>
    </row>
    <row r="1598" spans="25:26" x14ac:dyDescent="0.3">
      <c r="Y1598" t="e" cm="1" vm="2">
        <f t="array" aca="1" ref="Y1598" ca="1">HLOOKUP(E1598+E1598:E2597,F1598,0)</f>
        <v>#VALUE!</v>
      </c>
      <c r="Z1598" s="4">
        <f t="shared" si="216"/>
        <v>0</v>
      </c>
    </row>
    <row r="1599" spans="25:26" x14ac:dyDescent="0.3">
      <c r="Y1599" t="e" cm="1" vm="2">
        <f t="array" aca="1" ref="Y1599" ca="1">HLOOKUP(E1599+E1599:E2598,F1599,0)</f>
        <v>#VALUE!</v>
      </c>
      <c r="Z1599" s="4">
        <f t="shared" si="216"/>
        <v>0</v>
      </c>
    </row>
    <row r="1600" spans="25:26" x14ac:dyDescent="0.3">
      <c r="Y1600" t="e" cm="1" vm="2">
        <f t="array" aca="1" ref="Y1600" ca="1">HLOOKUP(E1600+E1600:E2599,F1600,0)</f>
        <v>#VALUE!</v>
      </c>
      <c r="Z1600" s="4">
        <f t="shared" si="216"/>
        <v>0</v>
      </c>
    </row>
    <row r="1601" spans="25:26" x14ac:dyDescent="0.3">
      <c r="Y1601" t="e" cm="1" vm="2">
        <f t="array" aca="1" ref="Y1601" ca="1">HLOOKUP(E1601+E1601:E2600,F1601,0)</f>
        <v>#VALUE!</v>
      </c>
      <c r="Z1601" s="4">
        <f t="shared" si="216"/>
        <v>0</v>
      </c>
    </row>
    <row r="1602" spans="25:26" x14ac:dyDescent="0.3">
      <c r="Y1602" t="e" cm="1" vm="2">
        <f t="array" aca="1" ref="Y1602" ca="1">HLOOKUP(E1602+E1602:E2601,F1602,0)</f>
        <v>#VALUE!</v>
      </c>
      <c r="Z1602" s="4">
        <f t="shared" si="216"/>
        <v>0</v>
      </c>
    </row>
    <row r="1603" spans="25:26" x14ac:dyDescent="0.3">
      <c r="Y1603" t="e" cm="1" vm="2">
        <f t="array" aca="1" ref="Y1603" ca="1">HLOOKUP(E1603+E1603:E2602,F1603,0)</f>
        <v>#VALUE!</v>
      </c>
      <c r="Z1603" s="4">
        <f t="shared" ref="Z1603:Z1666" si="217">X1603</f>
        <v>0</v>
      </c>
    </row>
    <row r="1604" spans="25:26" x14ac:dyDescent="0.3">
      <c r="Y1604" t="e" cm="1" vm="2">
        <f t="array" aca="1" ref="Y1604" ca="1">HLOOKUP(E1604+E1604:E2603,F1604,0)</f>
        <v>#VALUE!</v>
      </c>
      <c r="Z1604" s="4">
        <f t="shared" si="217"/>
        <v>0</v>
      </c>
    </row>
    <row r="1605" spans="25:26" x14ac:dyDescent="0.3">
      <c r="Y1605" t="e" cm="1" vm="2">
        <f t="array" aca="1" ref="Y1605" ca="1">HLOOKUP(E1605+E1605:E2604,F1605,0)</f>
        <v>#VALUE!</v>
      </c>
      <c r="Z1605" s="4">
        <f t="shared" si="217"/>
        <v>0</v>
      </c>
    </row>
    <row r="1606" spans="25:26" x14ac:dyDescent="0.3">
      <c r="Y1606" t="e" cm="1" vm="2">
        <f t="array" aca="1" ref="Y1606" ca="1">HLOOKUP(E1606+E1606:E2605,F1606,0)</f>
        <v>#VALUE!</v>
      </c>
      <c r="Z1606" s="4">
        <f t="shared" si="217"/>
        <v>0</v>
      </c>
    </row>
    <row r="1607" spans="25:26" x14ac:dyDescent="0.3">
      <c r="Y1607" t="e" cm="1" vm="2">
        <f t="array" aca="1" ref="Y1607" ca="1">HLOOKUP(E1607+E1607:E2606,F1607,0)</f>
        <v>#VALUE!</v>
      </c>
      <c r="Z1607" s="4">
        <f t="shared" si="217"/>
        <v>0</v>
      </c>
    </row>
    <row r="1608" spans="25:26" x14ac:dyDescent="0.3">
      <c r="Y1608" t="e" cm="1" vm="2">
        <f t="array" aca="1" ref="Y1608" ca="1">HLOOKUP(E1608+E1608:E2607,F1608,0)</f>
        <v>#VALUE!</v>
      </c>
      <c r="Z1608" s="4">
        <f t="shared" si="217"/>
        <v>0</v>
      </c>
    </row>
    <row r="1609" spans="25:26" x14ac:dyDescent="0.3">
      <c r="Y1609" t="e" cm="1" vm="2">
        <f t="array" aca="1" ref="Y1609" ca="1">HLOOKUP(E1609+E1609:E2608,F1609,0)</f>
        <v>#VALUE!</v>
      </c>
      <c r="Z1609" s="4">
        <f t="shared" si="217"/>
        <v>0</v>
      </c>
    </row>
    <row r="1610" spans="25:26" x14ac:dyDescent="0.3">
      <c r="Y1610" t="e" cm="1" vm="2">
        <f t="array" aca="1" ref="Y1610" ca="1">HLOOKUP(E1610+E1610:E2609,F1610,0)</f>
        <v>#VALUE!</v>
      </c>
      <c r="Z1610" s="4">
        <f t="shared" si="217"/>
        <v>0</v>
      </c>
    </row>
    <row r="1611" spans="25:26" x14ac:dyDescent="0.3">
      <c r="Y1611" t="e" cm="1" vm="2">
        <f t="array" aca="1" ref="Y1611" ca="1">HLOOKUP(E1611+E1611:E2610,F1611,0)</f>
        <v>#VALUE!</v>
      </c>
      <c r="Z1611" s="4">
        <f t="shared" si="217"/>
        <v>0</v>
      </c>
    </row>
    <row r="1612" spans="25:26" x14ac:dyDescent="0.3">
      <c r="Y1612" t="e" cm="1" vm="2">
        <f t="array" aca="1" ref="Y1612" ca="1">HLOOKUP(E1612+E1612:E2611,F1612,0)</f>
        <v>#VALUE!</v>
      </c>
      <c r="Z1612" s="4">
        <f t="shared" si="217"/>
        <v>0</v>
      </c>
    </row>
    <row r="1613" spans="25:26" x14ac:dyDescent="0.3">
      <c r="Y1613" t="e" cm="1" vm="2">
        <f t="array" aca="1" ref="Y1613" ca="1">HLOOKUP(E1613+E1613:E2612,F1613,0)</f>
        <v>#VALUE!</v>
      </c>
      <c r="Z1613" s="4">
        <f t="shared" si="217"/>
        <v>0</v>
      </c>
    </row>
    <row r="1614" spans="25:26" x14ac:dyDescent="0.3">
      <c r="Y1614" t="e" cm="1" vm="2">
        <f t="array" aca="1" ref="Y1614" ca="1">HLOOKUP(E1614+E1614:E2613,F1614,0)</f>
        <v>#VALUE!</v>
      </c>
      <c r="Z1614" s="4">
        <f t="shared" si="217"/>
        <v>0</v>
      </c>
    </row>
    <row r="1615" spans="25:26" x14ac:dyDescent="0.3">
      <c r="Y1615" t="e" cm="1" vm="2">
        <f t="array" aca="1" ref="Y1615" ca="1">HLOOKUP(E1615+E1615:E2614,F1615,0)</f>
        <v>#VALUE!</v>
      </c>
      <c r="Z1615" s="4">
        <f t="shared" si="217"/>
        <v>0</v>
      </c>
    </row>
    <row r="1616" spans="25:26" x14ac:dyDescent="0.3">
      <c r="Y1616" t="e" cm="1" vm="2">
        <f t="array" aca="1" ref="Y1616" ca="1">HLOOKUP(E1616+E1616:E2615,F1616,0)</f>
        <v>#VALUE!</v>
      </c>
      <c r="Z1616" s="4">
        <f t="shared" si="217"/>
        <v>0</v>
      </c>
    </row>
    <row r="1617" spans="25:26" x14ac:dyDescent="0.3">
      <c r="Y1617" t="e" cm="1" vm="2">
        <f t="array" aca="1" ref="Y1617" ca="1">HLOOKUP(E1617+E1617:E2616,F1617,0)</f>
        <v>#VALUE!</v>
      </c>
      <c r="Z1617" s="4">
        <f t="shared" si="217"/>
        <v>0</v>
      </c>
    </row>
    <row r="1618" spans="25:26" x14ac:dyDescent="0.3">
      <c r="Y1618" t="e" cm="1" vm="2">
        <f t="array" aca="1" ref="Y1618" ca="1">HLOOKUP(E1618+E1618:E2617,F1618,0)</f>
        <v>#VALUE!</v>
      </c>
      <c r="Z1618" s="4">
        <f t="shared" si="217"/>
        <v>0</v>
      </c>
    </row>
    <row r="1619" spans="25:26" x14ac:dyDescent="0.3">
      <c r="Y1619" t="e" cm="1" vm="2">
        <f t="array" aca="1" ref="Y1619" ca="1">HLOOKUP(E1619+E1619:E2618,F1619,0)</f>
        <v>#VALUE!</v>
      </c>
      <c r="Z1619" s="4">
        <f t="shared" si="217"/>
        <v>0</v>
      </c>
    </row>
    <row r="1620" spans="25:26" x14ac:dyDescent="0.3">
      <c r="Y1620" t="e" cm="1" vm="2">
        <f t="array" aca="1" ref="Y1620" ca="1">HLOOKUP(E1620+E1620:E2619,F1620,0)</f>
        <v>#VALUE!</v>
      </c>
      <c r="Z1620" s="4">
        <f t="shared" si="217"/>
        <v>0</v>
      </c>
    </row>
    <row r="1621" spans="25:26" x14ac:dyDescent="0.3">
      <c r="Y1621" t="e" cm="1" vm="2">
        <f t="array" aca="1" ref="Y1621" ca="1">HLOOKUP(E1621+E1621:E2620,F1621,0)</f>
        <v>#VALUE!</v>
      </c>
      <c r="Z1621" s="4">
        <f t="shared" si="217"/>
        <v>0</v>
      </c>
    </row>
    <row r="1622" spans="25:26" x14ac:dyDescent="0.3">
      <c r="Y1622" t="e" cm="1" vm="2">
        <f t="array" aca="1" ref="Y1622" ca="1">HLOOKUP(E1622+E1622:E2621,F1622,0)</f>
        <v>#VALUE!</v>
      </c>
      <c r="Z1622" s="4">
        <f t="shared" si="217"/>
        <v>0</v>
      </c>
    </row>
    <row r="1623" spans="25:26" x14ac:dyDescent="0.3">
      <c r="Y1623" t="e" cm="1" vm="2">
        <f t="array" aca="1" ref="Y1623" ca="1">HLOOKUP(E1623+E1623:E2622,F1623,0)</f>
        <v>#VALUE!</v>
      </c>
      <c r="Z1623" s="4">
        <f t="shared" si="217"/>
        <v>0</v>
      </c>
    </row>
    <row r="1624" spans="25:26" x14ac:dyDescent="0.3">
      <c r="Y1624" t="e" cm="1" vm="2">
        <f t="array" aca="1" ref="Y1624" ca="1">HLOOKUP(E1624+E1624:E2623,F1624,0)</f>
        <v>#VALUE!</v>
      </c>
      <c r="Z1624" s="4">
        <f t="shared" si="217"/>
        <v>0</v>
      </c>
    </row>
    <row r="1625" spans="25:26" x14ac:dyDescent="0.3">
      <c r="Y1625" t="e" cm="1" vm="2">
        <f t="array" aca="1" ref="Y1625" ca="1">HLOOKUP(E1625+E1625:E2624,F1625,0)</f>
        <v>#VALUE!</v>
      </c>
      <c r="Z1625" s="4">
        <f t="shared" si="217"/>
        <v>0</v>
      </c>
    </row>
    <row r="1626" spans="25:26" x14ac:dyDescent="0.3">
      <c r="Y1626" t="e" cm="1" vm="2">
        <f t="array" aca="1" ref="Y1626" ca="1">HLOOKUP(E1626+E1626:E2625,F1626,0)</f>
        <v>#VALUE!</v>
      </c>
      <c r="Z1626" s="4">
        <f t="shared" si="217"/>
        <v>0</v>
      </c>
    </row>
    <row r="1627" spans="25:26" x14ac:dyDescent="0.3">
      <c r="Y1627" t="e" cm="1" vm="2">
        <f t="array" aca="1" ref="Y1627" ca="1">HLOOKUP(E1627+E1627:E2626,F1627,0)</f>
        <v>#VALUE!</v>
      </c>
      <c r="Z1627" s="4">
        <f t="shared" si="217"/>
        <v>0</v>
      </c>
    </row>
    <row r="1628" spans="25:26" x14ac:dyDescent="0.3">
      <c r="Y1628" t="e" cm="1" vm="2">
        <f t="array" aca="1" ref="Y1628" ca="1">HLOOKUP(E1628+E1628:E2627,F1628,0)</f>
        <v>#VALUE!</v>
      </c>
      <c r="Z1628" s="4">
        <f t="shared" si="217"/>
        <v>0</v>
      </c>
    </row>
    <row r="1629" spans="25:26" x14ac:dyDescent="0.3">
      <c r="Y1629" t="e" cm="1" vm="2">
        <f t="array" aca="1" ref="Y1629" ca="1">HLOOKUP(E1629+E1629:E2628,F1629,0)</f>
        <v>#VALUE!</v>
      </c>
      <c r="Z1629" s="4">
        <f t="shared" si="217"/>
        <v>0</v>
      </c>
    </row>
    <row r="1630" spans="25:26" x14ac:dyDescent="0.3">
      <c r="Y1630" t="e" cm="1" vm="2">
        <f t="array" aca="1" ref="Y1630" ca="1">HLOOKUP(E1630+E1630:E2629,F1630,0)</f>
        <v>#VALUE!</v>
      </c>
      <c r="Z1630" s="4">
        <f t="shared" si="217"/>
        <v>0</v>
      </c>
    </row>
    <row r="1631" spans="25:26" x14ac:dyDescent="0.3">
      <c r="Y1631" t="e" cm="1" vm="2">
        <f t="array" aca="1" ref="Y1631" ca="1">HLOOKUP(E1631+E1631:E2630,F1631,0)</f>
        <v>#VALUE!</v>
      </c>
      <c r="Z1631" s="4">
        <f t="shared" si="217"/>
        <v>0</v>
      </c>
    </row>
    <row r="1632" spans="25:26" x14ac:dyDescent="0.3">
      <c r="Y1632" t="e" cm="1" vm="2">
        <f t="array" aca="1" ref="Y1632" ca="1">HLOOKUP(E1632+E1632:E2631,F1632,0)</f>
        <v>#VALUE!</v>
      </c>
      <c r="Z1632" s="4">
        <f t="shared" si="217"/>
        <v>0</v>
      </c>
    </row>
    <row r="1633" spans="25:26" x14ac:dyDescent="0.3">
      <c r="Y1633" t="e" cm="1" vm="2">
        <f t="array" aca="1" ref="Y1633" ca="1">HLOOKUP(E1633+E1633:E2632,F1633,0)</f>
        <v>#VALUE!</v>
      </c>
      <c r="Z1633" s="4">
        <f t="shared" si="217"/>
        <v>0</v>
      </c>
    </row>
    <row r="1634" spans="25:26" x14ac:dyDescent="0.3">
      <c r="Y1634" t="e" cm="1" vm="2">
        <f t="array" aca="1" ref="Y1634" ca="1">HLOOKUP(E1634+E1634:E2633,F1634,0)</f>
        <v>#VALUE!</v>
      </c>
      <c r="Z1634" s="4">
        <f t="shared" si="217"/>
        <v>0</v>
      </c>
    </row>
    <row r="1635" spans="25:26" x14ac:dyDescent="0.3">
      <c r="Y1635" t="e" cm="1" vm="2">
        <f t="array" aca="1" ref="Y1635" ca="1">HLOOKUP(E1635+E1635:E2634,F1635,0)</f>
        <v>#VALUE!</v>
      </c>
      <c r="Z1635" s="4">
        <f t="shared" si="217"/>
        <v>0</v>
      </c>
    </row>
    <row r="1636" spans="25:26" x14ac:dyDescent="0.3">
      <c r="Y1636" t="e" cm="1" vm="2">
        <f t="array" aca="1" ref="Y1636" ca="1">HLOOKUP(E1636+E1636:E2635,F1636,0)</f>
        <v>#VALUE!</v>
      </c>
      <c r="Z1636" s="4">
        <f t="shared" si="217"/>
        <v>0</v>
      </c>
    </row>
    <row r="1637" spans="25:26" x14ac:dyDescent="0.3">
      <c r="Y1637" t="e" cm="1" vm="2">
        <f t="array" aca="1" ref="Y1637" ca="1">HLOOKUP(E1637+E1637:E2636,F1637,0)</f>
        <v>#VALUE!</v>
      </c>
      <c r="Z1637" s="4">
        <f t="shared" si="217"/>
        <v>0</v>
      </c>
    </row>
    <row r="1638" spans="25:26" x14ac:dyDescent="0.3">
      <c r="Y1638" t="e" cm="1" vm="2">
        <f t="array" aca="1" ref="Y1638" ca="1">HLOOKUP(E1638+E1638:E2637,F1638,0)</f>
        <v>#VALUE!</v>
      </c>
      <c r="Z1638" s="4">
        <f t="shared" si="217"/>
        <v>0</v>
      </c>
    </row>
    <row r="1639" spans="25:26" x14ac:dyDescent="0.3">
      <c r="Y1639" t="e" cm="1" vm="2">
        <f t="array" aca="1" ref="Y1639" ca="1">HLOOKUP(E1639+E1639:E2638,F1639,0)</f>
        <v>#VALUE!</v>
      </c>
      <c r="Z1639" s="4">
        <f t="shared" si="217"/>
        <v>0</v>
      </c>
    </row>
    <row r="1640" spans="25:26" x14ac:dyDescent="0.3">
      <c r="Y1640" t="e" cm="1" vm="2">
        <f t="array" aca="1" ref="Y1640" ca="1">HLOOKUP(E1640+E1640:E2639,F1640,0)</f>
        <v>#VALUE!</v>
      </c>
      <c r="Z1640" s="4">
        <f t="shared" si="217"/>
        <v>0</v>
      </c>
    </row>
    <row r="1641" spans="25:26" x14ac:dyDescent="0.3">
      <c r="Y1641" t="e" cm="1" vm="2">
        <f t="array" aca="1" ref="Y1641" ca="1">HLOOKUP(E1641+E1641:E2640,F1641,0)</f>
        <v>#VALUE!</v>
      </c>
      <c r="Z1641" s="4">
        <f t="shared" si="217"/>
        <v>0</v>
      </c>
    </row>
    <row r="1642" spans="25:26" x14ac:dyDescent="0.3">
      <c r="Y1642" t="e" cm="1" vm="2">
        <f t="array" aca="1" ref="Y1642" ca="1">HLOOKUP(E1642+E1642:E2641,F1642,0)</f>
        <v>#VALUE!</v>
      </c>
      <c r="Z1642" s="4">
        <f t="shared" si="217"/>
        <v>0</v>
      </c>
    </row>
    <row r="1643" spans="25:26" x14ac:dyDescent="0.3">
      <c r="Y1643" t="e" cm="1" vm="2">
        <f t="array" aca="1" ref="Y1643" ca="1">HLOOKUP(E1643+E1643:E2642,F1643,0)</f>
        <v>#VALUE!</v>
      </c>
      <c r="Z1643" s="4">
        <f t="shared" si="217"/>
        <v>0</v>
      </c>
    </row>
    <row r="1644" spans="25:26" x14ac:dyDescent="0.3">
      <c r="Y1644" t="e" cm="1" vm="2">
        <f t="array" aca="1" ref="Y1644" ca="1">HLOOKUP(E1644+E1644:E2643,F1644,0)</f>
        <v>#VALUE!</v>
      </c>
      <c r="Z1644" s="4">
        <f t="shared" si="217"/>
        <v>0</v>
      </c>
    </row>
    <row r="1645" spans="25:26" x14ac:dyDescent="0.3">
      <c r="Y1645" t="e" cm="1" vm="2">
        <f t="array" aca="1" ref="Y1645" ca="1">HLOOKUP(E1645+E1645:E2644,F1645,0)</f>
        <v>#VALUE!</v>
      </c>
      <c r="Z1645" s="4">
        <f t="shared" si="217"/>
        <v>0</v>
      </c>
    </row>
    <row r="1646" spans="25:26" x14ac:dyDescent="0.3">
      <c r="Y1646" t="e" cm="1" vm="2">
        <f t="array" aca="1" ref="Y1646" ca="1">HLOOKUP(E1646+E1646:E2645,F1646,0)</f>
        <v>#VALUE!</v>
      </c>
      <c r="Z1646" s="4">
        <f t="shared" si="217"/>
        <v>0</v>
      </c>
    </row>
    <row r="1647" spans="25:26" x14ac:dyDescent="0.3">
      <c r="Y1647" t="e" cm="1" vm="2">
        <f t="array" aca="1" ref="Y1647" ca="1">HLOOKUP(E1647+E1647:E2646,F1647,0)</f>
        <v>#VALUE!</v>
      </c>
      <c r="Z1647" s="4">
        <f t="shared" si="217"/>
        <v>0</v>
      </c>
    </row>
    <row r="1648" spans="25:26" x14ac:dyDescent="0.3">
      <c r="Y1648" t="e" cm="1" vm="2">
        <f t="array" aca="1" ref="Y1648" ca="1">HLOOKUP(E1648+E1648:E2647,F1648,0)</f>
        <v>#VALUE!</v>
      </c>
      <c r="Z1648" s="4">
        <f t="shared" si="217"/>
        <v>0</v>
      </c>
    </row>
    <row r="1649" spans="25:26" x14ac:dyDescent="0.3">
      <c r="Y1649" t="e" cm="1" vm="2">
        <f t="array" aca="1" ref="Y1649" ca="1">HLOOKUP(E1649+E1649:E2648,F1649,0)</f>
        <v>#VALUE!</v>
      </c>
      <c r="Z1649" s="4">
        <f t="shared" si="217"/>
        <v>0</v>
      </c>
    </row>
    <row r="1650" spans="25:26" x14ac:dyDescent="0.3">
      <c r="Y1650" t="e" cm="1" vm="2">
        <f t="array" aca="1" ref="Y1650" ca="1">HLOOKUP(E1650+E1650:E2649,F1650,0)</f>
        <v>#VALUE!</v>
      </c>
      <c r="Z1650" s="4">
        <f t="shared" si="217"/>
        <v>0</v>
      </c>
    </row>
    <row r="1651" spans="25:26" x14ac:dyDescent="0.3">
      <c r="Y1651" t="e" cm="1" vm="2">
        <f t="array" aca="1" ref="Y1651" ca="1">HLOOKUP(E1651+E1651:E2650,F1651,0)</f>
        <v>#VALUE!</v>
      </c>
      <c r="Z1651" s="4">
        <f t="shared" si="217"/>
        <v>0</v>
      </c>
    </row>
    <row r="1652" spans="25:26" x14ac:dyDescent="0.3">
      <c r="Y1652" t="e" cm="1" vm="2">
        <f t="array" aca="1" ref="Y1652" ca="1">HLOOKUP(E1652+E1652:E2651,F1652,0)</f>
        <v>#VALUE!</v>
      </c>
      <c r="Z1652" s="4">
        <f t="shared" si="217"/>
        <v>0</v>
      </c>
    </row>
    <row r="1653" spans="25:26" x14ac:dyDescent="0.3">
      <c r="Y1653" t="e" cm="1" vm="2">
        <f t="array" aca="1" ref="Y1653" ca="1">HLOOKUP(E1653+E1653:E2652,F1653,0)</f>
        <v>#VALUE!</v>
      </c>
      <c r="Z1653" s="4">
        <f t="shared" si="217"/>
        <v>0</v>
      </c>
    </row>
    <row r="1654" spans="25:26" x14ac:dyDescent="0.3">
      <c r="Y1654" t="e" cm="1" vm="2">
        <f t="array" aca="1" ref="Y1654" ca="1">HLOOKUP(E1654+E1654:E2653,F1654,0)</f>
        <v>#VALUE!</v>
      </c>
      <c r="Z1654" s="4">
        <f t="shared" si="217"/>
        <v>0</v>
      </c>
    </row>
    <row r="1655" spans="25:26" x14ac:dyDescent="0.3">
      <c r="Y1655" t="e" cm="1" vm="2">
        <f t="array" aca="1" ref="Y1655" ca="1">HLOOKUP(E1655+E1655:E2654,F1655,0)</f>
        <v>#VALUE!</v>
      </c>
      <c r="Z1655" s="4">
        <f t="shared" si="217"/>
        <v>0</v>
      </c>
    </row>
    <row r="1656" spans="25:26" x14ac:dyDescent="0.3">
      <c r="Y1656" t="e" cm="1" vm="2">
        <f t="array" aca="1" ref="Y1656" ca="1">HLOOKUP(E1656+E1656:E2655,F1656,0)</f>
        <v>#VALUE!</v>
      </c>
      <c r="Z1656" s="4">
        <f t="shared" si="217"/>
        <v>0</v>
      </c>
    </row>
    <row r="1657" spans="25:26" x14ac:dyDescent="0.3">
      <c r="Y1657" t="e" cm="1" vm="2">
        <f t="array" aca="1" ref="Y1657" ca="1">HLOOKUP(E1657+E1657:E2656,F1657,0)</f>
        <v>#VALUE!</v>
      </c>
      <c r="Z1657" s="4">
        <f t="shared" si="217"/>
        <v>0</v>
      </c>
    </row>
    <row r="1658" spans="25:26" x14ac:dyDescent="0.3">
      <c r="Y1658" t="e" cm="1" vm="2">
        <f t="array" aca="1" ref="Y1658" ca="1">HLOOKUP(E1658+E1658:E2657,F1658,0)</f>
        <v>#VALUE!</v>
      </c>
      <c r="Z1658" s="4">
        <f t="shared" si="217"/>
        <v>0</v>
      </c>
    </row>
    <row r="1659" spans="25:26" x14ac:dyDescent="0.3">
      <c r="Y1659" t="e" cm="1" vm="2">
        <f t="array" aca="1" ref="Y1659" ca="1">HLOOKUP(E1659+E1659:E2658,F1659,0)</f>
        <v>#VALUE!</v>
      </c>
      <c r="Z1659" s="4">
        <f t="shared" si="217"/>
        <v>0</v>
      </c>
    </row>
    <row r="1660" spans="25:26" x14ac:dyDescent="0.3">
      <c r="Y1660" t="e" cm="1" vm="2">
        <f t="array" aca="1" ref="Y1660" ca="1">HLOOKUP(E1660+E1660:E2659,F1660,0)</f>
        <v>#VALUE!</v>
      </c>
      <c r="Z1660" s="4">
        <f t="shared" si="217"/>
        <v>0</v>
      </c>
    </row>
    <row r="1661" spans="25:26" x14ac:dyDescent="0.3">
      <c r="Y1661" t="e" cm="1" vm="2">
        <f t="array" aca="1" ref="Y1661" ca="1">HLOOKUP(E1661+E1661:E2660,F1661,0)</f>
        <v>#VALUE!</v>
      </c>
      <c r="Z1661" s="4">
        <f t="shared" si="217"/>
        <v>0</v>
      </c>
    </row>
    <row r="1662" spans="25:26" x14ac:dyDescent="0.3">
      <c r="Y1662" t="e" cm="1" vm="2">
        <f t="array" aca="1" ref="Y1662" ca="1">HLOOKUP(E1662+E1662:E2661,F1662,0)</f>
        <v>#VALUE!</v>
      </c>
      <c r="Z1662" s="4">
        <f t="shared" si="217"/>
        <v>0</v>
      </c>
    </row>
    <row r="1663" spans="25:26" x14ac:dyDescent="0.3">
      <c r="Y1663" t="e" cm="1" vm="2">
        <f t="array" aca="1" ref="Y1663" ca="1">HLOOKUP(E1663+E1663:E2662,F1663,0)</f>
        <v>#VALUE!</v>
      </c>
      <c r="Z1663" s="4">
        <f t="shared" si="217"/>
        <v>0</v>
      </c>
    </row>
    <row r="1664" spans="25:26" x14ac:dyDescent="0.3">
      <c r="Y1664" t="e" cm="1" vm="2">
        <f t="array" aca="1" ref="Y1664" ca="1">HLOOKUP(E1664+E1664:E2663,F1664,0)</f>
        <v>#VALUE!</v>
      </c>
      <c r="Z1664" s="4">
        <f t="shared" si="217"/>
        <v>0</v>
      </c>
    </row>
    <row r="1665" spans="25:26" x14ac:dyDescent="0.3">
      <c r="Y1665" t="e" cm="1" vm="2">
        <f t="array" aca="1" ref="Y1665" ca="1">HLOOKUP(E1665+E1665:E2664,F1665,0)</f>
        <v>#VALUE!</v>
      </c>
      <c r="Z1665" s="4">
        <f t="shared" si="217"/>
        <v>0</v>
      </c>
    </row>
    <row r="1666" spans="25:26" x14ac:dyDescent="0.3">
      <c r="Y1666" t="e" cm="1" vm="2">
        <f t="array" aca="1" ref="Y1666" ca="1">HLOOKUP(E1666+E1666:E2665,F1666,0)</f>
        <v>#VALUE!</v>
      </c>
      <c r="Z1666" s="4">
        <f t="shared" si="217"/>
        <v>0</v>
      </c>
    </row>
    <row r="1667" spans="25:26" x14ac:dyDescent="0.3">
      <c r="Y1667" t="e" cm="1" vm="2">
        <f t="array" aca="1" ref="Y1667" ca="1">HLOOKUP(E1667+E1667:E2666,F1667,0)</f>
        <v>#VALUE!</v>
      </c>
      <c r="Z1667" s="4">
        <f t="shared" ref="Z1667:Z1730" si="218">X1667</f>
        <v>0</v>
      </c>
    </row>
    <row r="1668" spans="25:26" x14ac:dyDescent="0.3">
      <c r="Y1668" t="e" cm="1" vm="2">
        <f t="array" aca="1" ref="Y1668" ca="1">HLOOKUP(E1668+E1668:E2667,F1668,0)</f>
        <v>#VALUE!</v>
      </c>
      <c r="Z1668" s="4">
        <f t="shared" si="218"/>
        <v>0</v>
      </c>
    </row>
    <row r="1669" spans="25:26" x14ac:dyDescent="0.3">
      <c r="Y1669" t="e" cm="1" vm="2">
        <f t="array" aca="1" ref="Y1669" ca="1">HLOOKUP(E1669+E1669:E2668,F1669,0)</f>
        <v>#VALUE!</v>
      </c>
      <c r="Z1669" s="4">
        <f t="shared" si="218"/>
        <v>0</v>
      </c>
    </row>
    <row r="1670" spans="25:26" x14ac:dyDescent="0.3">
      <c r="Y1670" t="e" cm="1" vm="2">
        <f t="array" aca="1" ref="Y1670" ca="1">HLOOKUP(E1670+E1670:E2669,F1670,0)</f>
        <v>#VALUE!</v>
      </c>
      <c r="Z1670" s="4">
        <f t="shared" si="218"/>
        <v>0</v>
      </c>
    </row>
    <row r="1671" spans="25:26" x14ac:dyDescent="0.3">
      <c r="Y1671" t="e" cm="1" vm="2">
        <f t="array" aca="1" ref="Y1671" ca="1">HLOOKUP(E1671+E1671:E2670,F1671,0)</f>
        <v>#VALUE!</v>
      </c>
      <c r="Z1671" s="4">
        <f t="shared" si="218"/>
        <v>0</v>
      </c>
    </row>
    <row r="1672" spans="25:26" x14ac:dyDescent="0.3">
      <c r="Y1672" t="e" cm="1" vm="2">
        <f t="array" aca="1" ref="Y1672" ca="1">HLOOKUP(E1672+E1672:E2671,F1672,0)</f>
        <v>#VALUE!</v>
      </c>
      <c r="Z1672" s="4">
        <f t="shared" si="218"/>
        <v>0</v>
      </c>
    </row>
    <row r="1673" spans="25:26" x14ac:dyDescent="0.3">
      <c r="Y1673" t="e" cm="1" vm="2">
        <f t="array" aca="1" ref="Y1673" ca="1">HLOOKUP(E1673+E1673:E2672,F1673,0)</f>
        <v>#VALUE!</v>
      </c>
      <c r="Z1673" s="4">
        <f t="shared" si="218"/>
        <v>0</v>
      </c>
    </row>
    <row r="1674" spans="25:26" x14ac:dyDescent="0.3">
      <c r="Y1674" t="e" cm="1" vm="2">
        <f t="array" aca="1" ref="Y1674" ca="1">HLOOKUP(E1674+E1674:E2673,F1674,0)</f>
        <v>#VALUE!</v>
      </c>
      <c r="Z1674" s="4">
        <f t="shared" si="218"/>
        <v>0</v>
      </c>
    </row>
    <row r="1675" spans="25:26" x14ac:dyDescent="0.3">
      <c r="Y1675" t="e" cm="1" vm="2">
        <f t="array" aca="1" ref="Y1675" ca="1">HLOOKUP(E1675+E1675:E2674,F1675,0)</f>
        <v>#VALUE!</v>
      </c>
      <c r="Z1675" s="4">
        <f t="shared" si="218"/>
        <v>0</v>
      </c>
    </row>
    <row r="1676" spans="25:26" x14ac:dyDescent="0.3">
      <c r="Y1676" t="e" cm="1" vm="2">
        <f t="array" aca="1" ref="Y1676" ca="1">HLOOKUP(E1676+E1676:E2675,F1676,0)</f>
        <v>#VALUE!</v>
      </c>
      <c r="Z1676" s="4">
        <f t="shared" si="218"/>
        <v>0</v>
      </c>
    </row>
    <row r="1677" spans="25:26" x14ac:dyDescent="0.3">
      <c r="Y1677" t="e" cm="1" vm="2">
        <f t="array" aca="1" ref="Y1677" ca="1">HLOOKUP(E1677+E1677:E2676,F1677,0)</f>
        <v>#VALUE!</v>
      </c>
      <c r="Z1677" s="4">
        <f t="shared" si="218"/>
        <v>0</v>
      </c>
    </row>
    <row r="1678" spans="25:26" x14ac:dyDescent="0.3">
      <c r="Y1678" t="e" cm="1" vm="2">
        <f t="array" aca="1" ref="Y1678" ca="1">HLOOKUP(E1678+E1678:E2677,F1678,0)</f>
        <v>#VALUE!</v>
      </c>
      <c r="Z1678" s="4">
        <f t="shared" si="218"/>
        <v>0</v>
      </c>
    </row>
    <row r="1679" spans="25:26" x14ac:dyDescent="0.3">
      <c r="Y1679" t="e" cm="1" vm="2">
        <f t="array" aca="1" ref="Y1679" ca="1">HLOOKUP(E1679+E1679:E2678,F1679,0)</f>
        <v>#VALUE!</v>
      </c>
      <c r="Z1679" s="4">
        <f t="shared" si="218"/>
        <v>0</v>
      </c>
    </row>
    <row r="1680" spans="25:26" x14ac:dyDescent="0.3">
      <c r="Y1680" t="e" cm="1" vm="2">
        <f t="array" aca="1" ref="Y1680" ca="1">HLOOKUP(E1680+E1680:E2679,F1680,0)</f>
        <v>#VALUE!</v>
      </c>
      <c r="Z1680" s="4">
        <f t="shared" si="218"/>
        <v>0</v>
      </c>
    </row>
    <row r="1681" spans="25:26" x14ac:dyDescent="0.3">
      <c r="Y1681" t="e" cm="1" vm="2">
        <f t="array" aca="1" ref="Y1681" ca="1">HLOOKUP(E1681+E1681:E2680,F1681,0)</f>
        <v>#VALUE!</v>
      </c>
      <c r="Z1681" s="4">
        <f t="shared" si="218"/>
        <v>0</v>
      </c>
    </row>
    <row r="1682" spans="25:26" x14ac:dyDescent="0.3">
      <c r="Y1682" t="e" cm="1" vm="2">
        <f t="array" aca="1" ref="Y1682" ca="1">HLOOKUP(E1682+E1682:E2681,F1682,0)</f>
        <v>#VALUE!</v>
      </c>
      <c r="Z1682" s="4">
        <f t="shared" si="218"/>
        <v>0</v>
      </c>
    </row>
    <row r="1683" spans="25:26" x14ac:dyDescent="0.3">
      <c r="Y1683" t="e" cm="1" vm="2">
        <f t="array" aca="1" ref="Y1683" ca="1">HLOOKUP(E1683+E1683:E2682,F1683,0)</f>
        <v>#VALUE!</v>
      </c>
      <c r="Z1683" s="4">
        <f t="shared" si="218"/>
        <v>0</v>
      </c>
    </row>
    <row r="1684" spans="25:26" x14ac:dyDescent="0.3">
      <c r="Y1684" t="e" cm="1" vm="2">
        <f t="array" aca="1" ref="Y1684" ca="1">HLOOKUP(E1684+E1684:E2683,F1684,0)</f>
        <v>#VALUE!</v>
      </c>
      <c r="Z1684" s="4">
        <f t="shared" si="218"/>
        <v>0</v>
      </c>
    </row>
    <row r="1685" spans="25:26" x14ac:dyDescent="0.3">
      <c r="Y1685" t="e" cm="1" vm="2">
        <f t="array" aca="1" ref="Y1685" ca="1">HLOOKUP(E1685+E1685:E2684,F1685,0)</f>
        <v>#VALUE!</v>
      </c>
      <c r="Z1685" s="4">
        <f t="shared" si="218"/>
        <v>0</v>
      </c>
    </row>
    <row r="1686" spans="25:26" x14ac:dyDescent="0.3">
      <c r="Y1686" t="e" cm="1" vm="2">
        <f t="array" aca="1" ref="Y1686" ca="1">HLOOKUP(E1686+E1686:E2685,F1686,0)</f>
        <v>#VALUE!</v>
      </c>
      <c r="Z1686" s="4">
        <f t="shared" si="218"/>
        <v>0</v>
      </c>
    </row>
    <row r="1687" spans="25:26" x14ac:dyDescent="0.3">
      <c r="Y1687" t="e" cm="1" vm="2">
        <f t="array" aca="1" ref="Y1687" ca="1">HLOOKUP(E1687+E1687:E2686,F1687,0)</f>
        <v>#VALUE!</v>
      </c>
      <c r="Z1687" s="4">
        <f t="shared" si="218"/>
        <v>0</v>
      </c>
    </row>
    <row r="1688" spans="25:26" x14ac:dyDescent="0.3">
      <c r="Y1688" t="e" cm="1" vm="2">
        <f t="array" aca="1" ref="Y1688" ca="1">HLOOKUP(E1688+E1688:E2687,F1688,0)</f>
        <v>#VALUE!</v>
      </c>
      <c r="Z1688" s="4">
        <f t="shared" si="218"/>
        <v>0</v>
      </c>
    </row>
    <row r="1689" spans="25:26" x14ac:dyDescent="0.3">
      <c r="Y1689" t="e" cm="1" vm="2">
        <f t="array" aca="1" ref="Y1689" ca="1">HLOOKUP(E1689+E1689:E2688,F1689,0)</f>
        <v>#VALUE!</v>
      </c>
      <c r="Z1689" s="4">
        <f t="shared" si="218"/>
        <v>0</v>
      </c>
    </row>
    <row r="1690" spans="25:26" x14ac:dyDescent="0.3">
      <c r="Y1690" t="e" cm="1" vm="2">
        <f t="array" aca="1" ref="Y1690" ca="1">HLOOKUP(E1690+E1690:E2689,F1690,0)</f>
        <v>#VALUE!</v>
      </c>
      <c r="Z1690" s="4">
        <f t="shared" si="218"/>
        <v>0</v>
      </c>
    </row>
    <row r="1691" spans="25:26" x14ac:dyDescent="0.3">
      <c r="Y1691" t="e" cm="1" vm="2">
        <f t="array" aca="1" ref="Y1691" ca="1">HLOOKUP(E1691+E1691:E2690,F1691,0)</f>
        <v>#VALUE!</v>
      </c>
      <c r="Z1691" s="4">
        <f t="shared" si="218"/>
        <v>0</v>
      </c>
    </row>
    <row r="1692" spans="25:26" x14ac:dyDescent="0.3">
      <c r="Y1692" t="e" cm="1" vm="2">
        <f t="array" aca="1" ref="Y1692" ca="1">HLOOKUP(E1692+E1692:E2691,F1692,0)</f>
        <v>#VALUE!</v>
      </c>
      <c r="Z1692" s="4">
        <f t="shared" si="218"/>
        <v>0</v>
      </c>
    </row>
    <row r="1693" spans="25:26" x14ac:dyDescent="0.3">
      <c r="Y1693" t="e" cm="1" vm="2">
        <f t="array" aca="1" ref="Y1693" ca="1">HLOOKUP(E1693+E1693:E2692,F1693,0)</f>
        <v>#VALUE!</v>
      </c>
      <c r="Z1693" s="4">
        <f t="shared" si="218"/>
        <v>0</v>
      </c>
    </row>
    <row r="1694" spans="25:26" x14ac:dyDescent="0.3">
      <c r="Y1694" t="e" cm="1" vm="2">
        <f t="array" aca="1" ref="Y1694" ca="1">HLOOKUP(E1694+E1694:E2693,F1694,0)</f>
        <v>#VALUE!</v>
      </c>
      <c r="Z1694" s="4">
        <f t="shared" si="218"/>
        <v>0</v>
      </c>
    </row>
    <row r="1695" spans="25:26" x14ac:dyDescent="0.3">
      <c r="Y1695" t="e" cm="1" vm="2">
        <f t="array" aca="1" ref="Y1695" ca="1">HLOOKUP(E1695+E1695:E2694,F1695,0)</f>
        <v>#VALUE!</v>
      </c>
      <c r="Z1695" s="4">
        <f t="shared" si="218"/>
        <v>0</v>
      </c>
    </row>
    <row r="1696" spans="25:26" x14ac:dyDescent="0.3">
      <c r="Y1696" t="e" cm="1" vm="2">
        <f t="array" aca="1" ref="Y1696" ca="1">HLOOKUP(E1696+E1696:E2695,F1696,0)</f>
        <v>#VALUE!</v>
      </c>
      <c r="Z1696" s="4">
        <f t="shared" si="218"/>
        <v>0</v>
      </c>
    </row>
    <row r="1697" spans="25:26" x14ac:dyDescent="0.3">
      <c r="Y1697" t="e" cm="1" vm="2">
        <f t="array" aca="1" ref="Y1697" ca="1">HLOOKUP(E1697+E1697:E2696,F1697,0)</f>
        <v>#VALUE!</v>
      </c>
      <c r="Z1697" s="4">
        <f t="shared" si="218"/>
        <v>0</v>
      </c>
    </row>
    <row r="1698" spans="25:26" x14ac:dyDescent="0.3">
      <c r="Y1698" t="e" cm="1" vm="2">
        <f t="array" aca="1" ref="Y1698" ca="1">HLOOKUP(E1698+E1698:E2697,F1698,0)</f>
        <v>#VALUE!</v>
      </c>
      <c r="Z1698" s="4">
        <f t="shared" si="218"/>
        <v>0</v>
      </c>
    </row>
    <row r="1699" spans="25:26" x14ac:dyDescent="0.3">
      <c r="Y1699" t="e" cm="1" vm="2">
        <f t="array" aca="1" ref="Y1699" ca="1">HLOOKUP(E1699+E1699:E2698,F1699,0)</f>
        <v>#VALUE!</v>
      </c>
      <c r="Z1699" s="4">
        <f t="shared" si="218"/>
        <v>0</v>
      </c>
    </row>
    <row r="1700" spans="25:26" x14ac:dyDescent="0.3">
      <c r="Y1700" t="e" cm="1" vm="2">
        <f t="array" aca="1" ref="Y1700" ca="1">HLOOKUP(E1700+E1700:E2699,F1700,0)</f>
        <v>#VALUE!</v>
      </c>
      <c r="Z1700" s="4">
        <f t="shared" si="218"/>
        <v>0</v>
      </c>
    </row>
    <row r="1701" spans="25:26" x14ac:dyDescent="0.3">
      <c r="Y1701" t="e" cm="1" vm="2">
        <f t="array" aca="1" ref="Y1701" ca="1">HLOOKUP(E1701+E1701:E2700,F1701,0)</f>
        <v>#VALUE!</v>
      </c>
      <c r="Z1701" s="4">
        <f t="shared" si="218"/>
        <v>0</v>
      </c>
    </row>
    <row r="1702" spans="25:26" x14ac:dyDescent="0.3">
      <c r="Y1702" t="e" cm="1" vm="2">
        <f t="array" aca="1" ref="Y1702" ca="1">HLOOKUP(E1702+E1702:E2701,F1702,0)</f>
        <v>#VALUE!</v>
      </c>
      <c r="Z1702" s="4">
        <f t="shared" si="218"/>
        <v>0</v>
      </c>
    </row>
    <row r="1703" spans="25:26" x14ac:dyDescent="0.3">
      <c r="Y1703" t="e" cm="1" vm="2">
        <f t="array" aca="1" ref="Y1703" ca="1">HLOOKUP(E1703+E1703:E2702,F1703,0)</f>
        <v>#VALUE!</v>
      </c>
      <c r="Z1703" s="4">
        <f t="shared" si="218"/>
        <v>0</v>
      </c>
    </row>
    <row r="1704" spans="25:26" x14ac:dyDescent="0.3">
      <c r="Y1704" t="e" cm="1" vm="2">
        <f t="array" aca="1" ref="Y1704" ca="1">HLOOKUP(E1704+E1704:E2703,F1704,0)</f>
        <v>#VALUE!</v>
      </c>
      <c r="Z1704" s="4">
        <f t="shared" si="218"/>
        <v>0</v>
      </c>
    </row>
    <row r="1705" spans="25:26" x14ac:dyDescent="0.3">
      <c r="Y1705" t="e" cm="1" vm="2">
        <f t="array" aca="1" ref="Y1705" ca="1">HLOOKUP(E1705+E1705:E2704,F1705,0)</f>
        <v>#VALUE!</v>
      </c>
      <c r="Z1705" s="4">
        <f t="shared" si="218"/>
        <v>0</v>
      </c>
    </row>
    <row r="1706" spans="25:26" x14ac:dyDescent="0.3">
      <c r="Y1706" t="e" cm="1" vm="2">
        <f t="array" aca="1" ref="Y1706" ca="1">HLOOKUP(E1706+E1706:E2705,F1706,0)</f>
        <v>#VALUE!</v>
      </c>
      <c r="Z1706" s="4">
        <f t="shared" si="218"/>
        <v>0</v>
      </c>
    </row>
    <row r="1707" spans="25:26" x14ac:dyDescent="0.3">
      <c r="Y1707" t="e" cm="1" vm="2">
        <f t="array" aca="1" ref="Y1707" ca="1">HLOOKUP(E1707+E1707:E2706,F1707,0)</f>
        <v>#VALUE!</v>
      </c>
      <c r="Z1707" s="4">
        <f t="shared" si="218"/>
        <v>0</v>
      </c>
    </row>
    <row r="1708" spans="25:26" x14ac:dyDescent="0.3">
      <c r="Y1708" t="e" cm="1" vm="2">
        <f t="array" aca="1" ref="Y1708" ca="1">HLOOKUP(E1708+E1708:E2707,F1708,0)</f>
        <v>#VALUE!</v>
      </c>
      <c r="Z1708" s="4">
        <f t="shared" si="218"/>
        <v>0</v>
      </c>
    </row>
    <row r="1709" spans="25:26" x14ac:dyDescent="0.3">
      <c r="Y1709" t="e" cm="1" vm="2">
        <f t="array" aca="1" ref="Y1709" ca="1">HLOOKUP(E1709+E1709:E2708,F1709,0)</f>
        <v>#VALUE!</v>
      </c>
      <c r="Z1709" s="4">
        <f t="shared" si="218"/>
        <v>0</v>
      </c>
    </row>
    <row r="1710" spans="25:26" x14ac:dyDescent="0.3">
      <c r="Y1710" t="e" cm="1" vm="2">
        <f t="array" aca="1" ref="Y1710" ca="1">HLOOKUP(E1710+E1710:E2709,F1710,0)</f>
        <v>#VALUE!</v>
      </c>
      <c r="Z1710" s="4">
        <f t="shared" si="218"/>
        <v>0</v>
      </c>
    </row>
    <row r="1711" spans="25:26" x14ac:dyDescent="0.3">
      <c r="Y1711" t="e" cm="1" vm="2">
        <f t="array" aca="1" ref="Y1711" ca="1">HLOOKUP(E1711+E1711:E2710,F1711,0)</f>
        <v>#VALUE!</v>
      </c>
      <c r="Z1711" s="4">
        <f t="shared" si="218"/>
        <v>0</v>
      </c>
    </row>
    <row r="1712" spans="25:26" x14ac:dyDescent="0.3">
      <c r="Y1712" t="e" cm="1" vm="2">
        <f t="array" aca="1" ref="Y1712" ca="1">HLOOKUP(E1712+E1712:E2711,F1712,0)</f>
        <v>#VALUE!</v>
      </c>
      <c r="Z1712" s="4">
        <f t="shared" si="218"/>
        <v>0</v>
      </c>
    </row>
    <row r="1713" spans="25:26" x14ac:dyDescent="0.3">
      <c r="Y1713" t="e" cm="1" vm="2">
        <f t="array" aca="1" ref="Y1713" ca="1">HLOOKUP(E1713+E1713:E2712,F1713,0)</f>
        <v>#VALUE!</v>
      </c>
      <c r="Z1713" s="4">
        <f t="shared" si="218"/>
        <v>0</v>
      </c>
    </row>
    <row r="1714" spans="25:26" x14ac:dyDescent="0.3">
      <c r="Y1714" t="e" cm="1" vm="2">
        <f t="array" aca="1" ref="Y1714" ca="1">HLOOKUP(E1714+E1714:E2713,F1714,0)</f>
        <v>#VALUE!</v>
      </c>
      <c r="Z1714" s="4">
        <f t="shared" si="218"/>
        <v>0</v>
      </c>
    </row>
    <row r="1715" spans="25:26" x14ac:dyDescent="0.3">
      <c r="Y1715" t="e" cm="1" vm="2">
        <f t="array" aca="1" ref="Y1715" ca="1">HLOOKUP(E1715+E1715:E2714,F1715,0)</f>
        <v>#VALUE!</v>
      </c>
      <c r="Z1715" s="4">
        <f t="shared" si="218"/>
        <v>0</v>
      </c>
    </row>
    <row r="1716" spans="25:26" x14ac:dyDescent="0.3">
      <c r="Y1716" t="e" cm="1" vm="2">
        <f t="array" aca="1" ref="Y1716" ca="1">HLOOKUP(E1716+E1716:E2715,F1716,0)</f>
        <v>#VALUE!</v>
      </c>
      <c r="Z1716" s="4">
        <f t="shared" si="218"/>
        <v>0</v>
      </c>
    </row>
    <row r="1717" spans="25:26" x14ac:dyDescent="0.3">
      <c r="Y1717" t="e" cm="1" vm="2">
        <f t="array" aca="1" ref="Y1717" ca="1">HLOOKUP(E1717+E1717:E2716,F1717,0)</f>
        <v>#VALUE!</v>
      </c>
      <c r="Z1717" s="4">
        <f t="shared" si="218"/>
        <v>0</v>
      </c>
    </row>
    <row r="1718" spans="25:26" x14ac:dyDescent="0.3">
      <c r="Y1718" t="e" cm="1" vm="2">
        <f t="array" aca="1" ref="Y1718" ca="1">HLOOKUP(E1718+E1718:E2717,F1718,0)</f>
        <v>#VALUE!</v>
      </c>
      <c r="Z1718" s="4">
        <f t="shared" si="218"/>
        <v>0</v>
      </c>
    </row>
    <row r="1719" spans="25:26" x14ac:dyDescent="0.3">
      <c r="Y1719" t="e" cm="1" vm="2">
        <f t="array" aca="1" ref="Y1719" ca="1">HLOOKUP(E1719+E1719:E2718,F1719,0)</f>
        <v>#VALUE!</v>
      </c>
      <c r="Z1719" s="4">
        <f t="shared" si="218"/>
        <v>0</v>
      </c>
    </row>
    <row r="1720" spans="25:26" x14ac:dyDescent="0.3">
      <c r="Y1720" t="e" cm="1" vm="2">
        <f t="array" aca="1" ref="Y1720" ca="1">HLOOKUP(E1720+E1720:E2719,F1720,0)</f>
        <v>#VALUE!</v>
      </c>
      <c r="Z1720" s="4">
        <f t="shared" si="218"/>
        <v>0</v>
      </c>
    </row>
    <row r="1721" spans="25:26" x14ac:dyDescent="0.3">
      <c r="Y1721" t="e" cm="1" vm="2">
        <f t="array" aca="1" ref="Y1721" ca="1">HLOOKUP(E1721+E1721:E2720,F1721,0)</f>
        <v>#VALUE!</v>
      </c>
      <c r="Z1721" s="4">
        <f t="shared" si="218"/>
        <v>0</v>
      </c>
    </row>
    <row r="1722" spans="25:26" x14ac:dyDescent="0.3">
      <c r="Y1722" t="e" cm="1" vm="2">
        <f t="array" aca="1" ref="Y1722" ca="1">HLOOKUP(E1722+E1722:E2721,F1722,0)</f>
        <v>#VALUE!</v>
      </c>
      <c r="Z1722" s="4">
        <f t="shared" si="218"/>
        <v>0</v>
      </c>
    </row>
    <row r="1723" spans="25:26" x14ac:dyDescent="0.3">
      <c r="Y1723" t="e" cm="1" vm="2">
        <f t="array" aca="1" ref="Y1723" ca="1">HLOOKUP(E1723+E1723:E2722,F1723,0)</f>
        <v>#VALUE!</v>
      </c>
      <c r="Z1723" s="4">
        <f t="shared" si="218"/>
        <v>0</v>
      </c>
    </row>
    <row r="1724" spans="25:26" x14ac:dyDescent="0.3">
      <c r="Y1724" t="e" cm="1" vm="2">
        <f t="array" aca="1" ref="Y1724" ca="1">HLOOKUP(E1724+E1724:E2723,F1724,0)</f>
        <v>#VALUE!</v>
      </c>
      <c r="Z1724" s="4">
        <f t="shared" si="218"/>
        <v>0</v>
      </c>
    </row>
    <row r="1725" spans="25:26" x14ac:dyDescent="0.3">
      <c r="Y1725" t="e" cm="1" vm="2">
        <f t="array" aca="1" ref="Y1725" ca="1">HLOOKUP(E1725+E1725:E2724,F1725,0)</f>
        <v>#VALUE!</v>
      </c>
      <c r="Z1725" s="4">
        <f t="shared" si="218"/>
        <v>0</v>
      </c>
    </row>
    <row r="1726" spans="25:26" x14ac:dyDescent="0.3">
      <c r="Y1726" t="e" cm="1" vm="2">
        <f t="array" aca="1" ref="Y1726" ca="1">HLOOKUP(E1726+E1726:E2725,F1726,0)</f>
        <v>#VALUE!</v>
      </c>
      <c r="Z1726" s="4">
        <f t="shared" si="218"/>
        <v>0</v>
      </c>
    </row>
    <row r="1727" spans="25:26" x14ac:dyDescent="0.3">
      <c r="Y1727" t="e" cm="1" vm="2">
        <f t="array" aca="1" ref="Y1727" ca="1">HLOOKUP(E1727+E1727:E2726,F1727,0)</f>
        <v>#VALUE!</v>
      </c>
      <c r="Z1727" s="4">
        <f t="shared" si="218"/>
        <v>0</v>
      </c>
    </row>
    <row r="1728" spans="25:26" x14ac:dyDescent="0.3">
      <c r="Y1728" t="e" cm="1" vm="2">
        <f t="array" aca="1" ref="Y1728" ca="1">HLOOKUP(E1728+E1728:E2727,F1728,0)</f>
        <v>#VALUE!</v>
      </c>
      <c r="Z1728" s="4">
        <f t="shared" si="218"/>
        <v>0</v>
      </c>
    </row>
    <row r="1729" spans="25:26" x14ac:dyDescent="0.3">
      <c r="Y1729" t="e" cm="1" vm="2">
        <f t="array" aca="1" ref="Y1729" ca="1">HLOOKUP(E1729+E1729:E2728,F1729,0)</f>
        <v>#VALUE!</v>
      </c>
      <c r="Z1729" s="4">
        <f t="shared" si="218"/>
        <v>0</v>
      </c>
    </row>
    <row r="1730" spans="25:26" x14ac:dyDescent="0.3">
      <c r="Y1730" t="e" cm="1" vm="2">
        <f t="array" aca="1" ref="Y1730" ca="1">HLOOKUP(E1730+E1730:E2729,F1730,0)</f>
        <v>#VALUE!</v>
      </c>
      <c r="Z1730" s="4">
        <f t="shared" si="218"/>
        <v>0</v>
      </c>
    </row>
    <row r="1731" spans="25:26" x14ac:dyDescent="0.3">
      <c r="Y1731" t="e" cm="1" vm="2">
        <f t="array" aca="1" ref="Y1731" ca="1">HLOOKUP(E1731+E1731:E2730,F1731,0)</f>
        <v>#VALUE!</v>
      </c>
      <c r="Z1731" s="4">
        <f t="shared" ref="Z1731:Z1794" si="219">X1731</f>
        <v>0</v>
      </c>
    </row>
    <row r="1732" spans="25:26" x14ac:dyDescent="0.3">
      <c r="Y1732" t="e" cm="1" vm="2">
        <f t="array" aca="1" ref="Y1732" ca="1">HLOOKUP(E1732+E1732:E2731,F1732,0)</f>
        <v>#VALUE!</v>
      </c>
      <c r="Z1732" s="4">
        <f t="shared" si="219"/>
        <v>0</v>
      </c>
    </row>
    <row r="1733" spans="25:26" x14ac:dyDescent="0.3">
      <c r="Y1733" t="e" cm="1" vm="2">
        <f t="array" aca="1" ref="Y1733" ca="1">HLOOKUP(E1733+E1733:E2732,F1733,0)</f>
        <v>#VALUE!</v>
      </c>
      <c r="Z1733" s="4">
        <f t="shared" si="219"/>
        <v>0</v>
      </c>
    </row>
    <row r="1734" spans="25:26" x14ac:dyDescent="0.3">
      <c r="Y1734" t="e" cm="1" vm="2">
        <f t="array" aca="1" ref="Y1734" ca="1">HLOOKUP(E1734+E1734:E2733,F1734,0)</f>
        <v>#VALUE!</v>
      </c>
      <c r="Z1734" s="4">
        <f t="shared" si="219"/>
        <v>0</v>
      </c>
    </row>
    <row r="1735" spans="25:26" x14ac:dyDescent="0.3">
      <c r="Y1735" t="e" cm="1" vm="2">
        <f t="array" aca="1" ref="Y1735" ca="1">HLOOKUP(E1735+E1735:E2734,F1735,0)</f>
        <v>#VALUE!</v>
      </c>
      <c r="Z1735" s="4">
        <f t="shared" si="219"/>
        <v>0</v>
      </c>
    </row>
    <row r="1736" spans="25:26" x14ac:dyDescent="0.3">
      <c r="Y1736" t="e" cm="1" vm="2">
        <f t="array" aca="1" ref="Y1736" ca="1">HLOOKUP(E1736+E1736:E2735,F1736,0)</f>
        <v>#VALUE!</v>
      </c>
      <c r="Z1736" s="4">
        <f t="shared" si="219"/>
        <v>0</v>
      </c>
    </row>
    <row r="1737" spans="25:26" x14ac:dyDescent="0.3">
      <c r="Y1737" t="e" cm="1" vm="2">
        <f t="array" aca="1" ref="Y1737" ca="1">HLOOKUP(E1737+E1737:E2736,F1737,0)</f>
        <v>#VALUE!</v>
      </c>
      <c r="Z1737" s="4">
        <f t="shared" si="219"/>
        <v>0</v>
      </c>
    </row>
    <row r="1738" spans="25:26" x14ac:dyDescent="0.3">
      <c r="Y1738" t="e" cm="1" vm="2">
        <f t="array" aca="1" ref="Y1738" ca="1">HLOOKUP(E1738+E1738:E2737,F1738,0)</f>
        <v>#VALUE!</v>
      </c>
      <c r="Z1738" s="4">
        <f t="shared" si="219"/>
        <v>0</v>
      </c>
    </row>
    <row r="1739" spans="25:26" x14ac:dyDescent="0.3">
      <c r="Y1739" t="e" cm="1" vm="2">
        <f t="array" aca="1" ref="Y1739" ca="1">HLOOKUP(E1739+E1739:E2738,F1739,0)</f>
        <v>#VALUE!</v>
      </c>
      <c r="Z1739" s="4">
        <f t="shared" si="219"/>
        <v>0</v>
      </c>
    </row>
    <row r="1740" spans="25:26" x14ac:dyDescent="0.3">
      <c r="Y1740" t="e" cm="1" vm="2">
        <f t="array" aca="1" ref="Y1740" ca="1">HLOOKUP(E1740+E1740:E2739,F1740,0)</f>
        <v>#VALUE!</v>
      </c>
      <c r="Z1740" s="4">
        <f t="shared" si="219"/>
        <v>0</v>
      </c>
    </row>
    <row r="1741" spans="25:26" x14ac:dyDescent="0.3">
      <c r="Y1741" t="e" cm="1" vm="2">
        <f t="array" aca="1" ref="Y1741" ca="1">HLOOKUP(E1741+E1741:E2740,F1741,0)</f>
        <v>#VALUE!</v>
      </c>
      <c r="Z1741" s="4">
        <f t="shared" si="219"/>
        <v>0</v>
      </c>
    </row>
    <row r="1742" spans="25:26" x14ac:dyDescent="0.3">
      <c r="Y1742" t="e" cm="1" vm="2">
        <f t="array" aca="1" ref="Y1742" ca="1">HLOOKUP(E1742+E1742:E2741,F1742,0)</f>
        <v>#VALUE!</v>
      </c>
      <c r="Z1742" s="4">
        <f t="shared" si="219"/>
        <v>0</v>
      </c>
    </row>
    <row r="1743" spans="25:26" x14ac:dyDescent="0.3">
      <c r="Y1743" t="e" cm="1" vm="2">
        <f t="array" aca="1" ref="Y1743" ca="1">HLOOKUP(E1743+E1743:E2742,F1743,0)</f>
        <v>#VALUE!</v>
      </c>
      <c r="Z1743" s="4">
        <f t="shared" si="219"/>
        <v>0</v>
      </c>
    </row>
    <row r="1744" spans="25:26" x14ac:dyDescent="0.3">
      <c r="Y1744" t="e" cm="1" vm="2">
        <f t="array" aca="1" ref="Y1744" ca="1">HLOOKUP(E1744+E1744:E2743,F1744,0)</f>
        <v>#VALUE!</v>
      </c>
      <c r="Z1744" s="4">
        <f t="shared" si="219"/>
        <v>0</v>
      </c>
    </row>
    <row r="1745" spans="25:26" x14ac:dyDescent="0.3">
      <c r="Y1745" t="e" cm="1" vm="2">
        <f t="array" aca="1" ref="Y1745" ca="1">HLOOKUP(E1745+E1745:E2744,F1745,0)</f>
        <v>#VALUE!</v>
      </c>
      <c r="Z1745" s="4">
        <f t="shared" si="219"/>
        <v>0</v>
      </c>
    </row>
    <row r="1746" spans="25:26" x14ac:dyDescent="0.3">
      <c r="Y1746" t="e" cm="1" vm="2">
        <f t="array" aca="1" ref="Y1746" ca="1">HLOOKUP(E1746+E1746:E2745,F1746,0)</f>
        <v>#VALUE!</v>
      </c>
      <c r="Z1746" s="4">
        <f t="shared" si="219"/>
        <v>0</v>
      </c>
    </row>
    <row r="1747" spans="25:26" x14ac:dyDescent="0.3">
      <c r="Y1747" t="e" cm="1" vm="2">
        <f t="array" aca="1" ref="Y1747" ca="1">HLOOKUP(E1747+E1747:E2746,F1747,0)</f>
        <v>#VALUE!</v>
      </c>
      <c r="Z1747" s="4">
        <f t="shared" si="219"/>
        <v>0</v>
      </c>
    </row>
    <row r="1748" spans="25:26" x14ac:dyDescent="0.3">
      <c r="Y1748" t="e" cm="1" vm="2">
        <f t="array" aca="1" ref="Y1748" ca="1">HLOOKUP(E1748+E1748:E2747,F1748,0)</f>
        <v>#VALUE!</v>
      </c>
      <c r="Z1748" s="4">
        <f t="shared" si="219"/>
        <v>0</v>
      </c>
    </row>
    <row r="1749" spans="25:26" x14ac:dyDescent="0.3">
      <c r="Y1749" t="e" cm="1" vm="2">
        <f t="array" aca="1" ref="Y1749" ca="1">HLOOKUP(E1749+E1749:E2748,F1749,0)</f>
        <v>#VALUE!</v>
      </c>
      <c r="Z1749" s="4">
        <f t="shared" si="219"/>
        <v>0</v>
      </c>
    </row>
    <row r="1750" spans="25:26" x14ac:dyDescent="0.3">
      <c r="Y1750" t="e" cm="1" vm="2">
        <f t="array" aca="1" ref="Y1750" ca="1">HLOOKUP(E1750+E1750:E2749,F1750,0)</f>
        <v>#VALUE!</v>
      </c>
      <c r="Z1750" s="4">
        <f t="shared" si="219"/>
        <v>0</v>
      </c>
    </row>
    <row r="1751" spans="25:26" x14ac:dyDescent="0.3">
      <c r="Y1751" t="e" cm="1" vm="2">
        <f t="array" aca="1" ref="Y1751" ca="1">HLOOKUP(E1751+E1751:E2750,F1751,0)</f>
        <v>#VALUE!</v>
      </c>
      <c r="Z1751" s="4">
        <f t="shared" si="219"/>
        <v>0</v>
      </c>
    </row>
    <row r="1752" spans="25:26" x14ac:dyDescent="0.3">
      <c r="Y1752" t="e" cm="1" vm="2">
        <f t="array" aca="1" ref="Y1752" ca="1">HLOOKUP(E1752+E1752:E2751,F1752,0)</f>
        <v>#VALUE!</v>
      </c>
      <c r="Z1752" s="4">
        <f t="shared" si="219"/>
        <v>0</v>
      </c>
    </row>
    <row r="1753" spans="25:26" x14ac:dyDescent="0.3">
      <c r="Y1753" t="e" cm="1" vm="2">
        <f t="array" aca="1" ref="Y1753" ca="1">HLOOKUP(E1753+E1753:E2752,F1753,0)</f>
        <v>#VALUE!</v>
      </c>
      <c r="Z1753" s="4">
        <f t="shared" si="219"/>
        <v>0</v>
      </c>
    </row>
    <row r="1754" spans="25:26" x14ac:dyDescent="0.3">
      <c r="Y1754" t="e" cm="1" vm="2">
        <f t="array" aca="1" ref="Y1754" ca="1">HLOOKUP(E1754+E1754:E2753,F1754,0)</f>
        <v>#VALUE!</v>
      </c>
      <c r="Z1754" s="4">
        <f t="shared" si="219"/>
        <v>0</v>
      </c>
    </row>
    <row r="1755" spans="25:26" x14ac:dyDescent="0.3">
      <c r="Y1755" t="e" cm="1" vm="2">
        <f t="array" aca="1" ref="Y1755" ca="1">HLOOKUP(E1755+E1755:E2754,F1755,0)</f>
        <v>#VALUE!</v>
      </c>
      <c r="Z1755" s="4">
        <f t="shared" si="219"/>
        <v>0</v>
      </c>
    </row>
    <row r="1756" spans="25:26" x14ac:dyDescent="0.3">
      <c r="Y1756" t="e" cm="1" vm="2">
        <f t="array" aca="1" ref="Y1756" ca="1">HLOOKUP(E1756+E1756:E2755,F1756,0)</f>
        <v>#VALUE!</v>
      </c>
      <c r="Z1756" s="4">
        <f t="shared" si="219"/>
        <v>0</v>
      </c>
    </row>
    <row r="1757" spans="25:26" x14ac:dyDescent="0.3">
      <c r="Y1757" t="e" cm="1" vm="2">
        <f t="array" aca="1" ref="Y1757" ca="1">HLOOKUP(E1757+E1757:E2756,F1757,0)</f>
        <v>#VALUE!</v>
      </c>
      <c r="Z1757" s="4">
        <f t="shared" si="219"/>
        <v>0</v>
      </c>
    </row>
    <row r="1758" spans="25:26" x14ac:dyDescent="0.3">
      <c r="Y1758" t="e" cm="1" vm="2">
        <f t="array" aca="1" ref="Y1758" ca="1">HLOOKUP(E1758+E1758:E2757,F1758,0)</f>
        <v>#VALUE!</v>
      </c>
      <c r="Z1758" s="4">
        <f t="shared" si="219"/>
        <v>0</v>
      </c>
    </row>
    <row r="1759" spans="25:26" x14ac:dyDescent="0.3">
      <c r="Y1759" t="e" cm="1" vm="2">
        <f t="array" aca="1" ref="Y1759" ca="1">HLOOKUP(E1759+E1759:E2758,F1759,0)</f>
        <v>#VALUE!</v>
      </c>
      <c r="Z1759" s="4">
        <f t="shared" si="219"/>
        <v>0</v>
      </c>
    </row>
    <row r="1760" spans="25:26" x14ac:dyDescent="0.3">
      <c r="Y1760" t="e" cm="1" vm="2">
        <f t="array" aca="1" ref="Y1760" ca="1">HLOOKUP(E1760+E1760:E2759,F1760,0)</f>
        <v>#VALUE!</v>
      </c>
      <c r="Z1760" s="4">
        <f t="shared" si="219"/>
        <v>0</v>
      </c>
    </row>
    <row r="1761" spans="25:26" x14ac:dyDescent="0.3">
      <c r="Y1761" t="e" cm="1" vm="2">
        <f t="array" aca="1" ref="Y1761" ca="1">HLOOKUP(E1761+E1761:E2760,F1761,0)</f>
        <v>#VALUE!</v>
      </c>
      <c r="Z1761" s="4">
        <f t="shared" si="219"/>
        <v>0</v>
      </c>
    </row>
    <row r="1762" spans="25:26" x14ac:dyDescent="0.3">
      <c r="Y1762" t="e" cm="1" vm="2">
        <f t="array" aca="1" ref="Y1762" ca="1">HLOOKUP(E1762+E1762:E2761,F1762,0)</f>
        <v>#VALUE!</v>
      </c>
      <c r="Z1762" s="4">
        <f t="shared" si="219"/>
        <v>0</v>
      </c>
    </row>
    <row r="1763" spans="25:26" x14ac:dyDescent="0.3">
      <c r="Y1763" t="e" cm="1" vm="2">
        <f t="array" aca="1" ref="Y1763" ca="1">HLOOKUP(E1763+E1763:E2762,F1763,0)</f>
        <v>#VALUE!</v>
      </c>
      <c r="Z1763" s="4">
        <f t="shared" si="219"/>
        <v>0</v>
      </c>
    </row>
    <row r="1764" spans="25:26" x14ac:dyDescent="0.3">
      <c r="Y1764" t="e" cm="1" vm="2">
        <f t="array" aca="1" ref="Y1764" ca="1">HLOOKUP(E1764+E1764:E2763,F1764,0)</f>
        <v>#VALUE!</v>
      </c>
      <c r="Z1764" s="4">
        <f t="shared" si="219"/>
        <v>0</v>
      </c>
    </row>
    <row r="1765" spans="25:26" x14ac:dyDescent="0.3">
      <c r="Y1765" t="e" cm="1" vm="2">
        <f t="array" aca="1" ref="Y1765" ca="1">HLOOKUP(E1765+E1765:E2764,F1765,0)</f>
        <v>#VALUE!</v>
      </c>
      <c r="Z1765" s="4">
        <f t="shared" si="219"/>
        <v>0</v>
      </c>
    </row>
    <row r="1766" spans="25:26" x14ac:dyDescent="0.3">
      <c r="Y1766" t="e" cm="1" vm="2">
        <f t="array" aca="1" ref="Y1766" ca="1">HLOOKUP(E1766+E1766:E2765,F1766,0)</f>
        <v>#VALUE!</v>
      </c>
      <c r="Z1766" s="4">
        <f t="shared" si="219"/>
        <v>0</v>
      </c>
    </row>
    <row r="1767" spans="25:26" x14ac:dyDescent="0.3">
      <c r="Y1767" t="e" cm="1" vm="2">
        <f t="array" aca="1" ref="Y1767" ca="1">HLOOKUP(E1767+E1767:E2766,F1767,0)</f>
        <v>#VALUE!</v>
      </c>
      <c r="Z1767" s="4">
        <f t="shared" si="219"/>
        <v>0</v>
      </c>
    </row>
    <row r="1768" spans="25:26" x14ac:dyDescent="0.3">
      <c r="Y1768" t="e" cm="1" vm="2">
        <f t="array" aca="1" ref="Y1768" ca="1">HLOOKUP(E1768+E1768:E2767,F1768,0)</f>
        <v>#VALUE!</v>
      </c>
      <c r="Z1768" s="4">
        <f t="shared" si="219"/>
        <v>0</v>
      </c>
    </row>
    <row r="1769" spans="25:26" x14ac:dyDescent="0.3">
      <c r="Y1769" t="e" cm="1" vm="2">
        <f t="array" aca="1" ref="Y1769" ca="1">HLOOKUP(E1769+E1769:E2768,F1769,0)</f>
        <v>#VALUE!</v>
      </c>
      <c r="Z1769" s="4">
        <f t="shared" si="219"/>
        <v>0</v>
      </c>
    </row>
    <row r="1770" spans="25:26" x14ac:dyDescent="0.3">
      <c r="Y1770" t="e" cm="1" vm="2">
        <f t="array" aca="1" ref="Y1770" ca="1">HLOOKUP(E1770+E1770:E2769,F1770,0)</f>
        <v>#VALUE!</v>
      </c>
      <c r="Z1770" s="4">
        <f t="shared" si="219"/>
        <v>0</v>
      </c>
    </row>
    <row r="1771" spans="25:26" x14ac:dyDescent="0.3">
      <c r="Y1771" t="e" cm="1" vm="2">
        <f t="array" aca="1" ref="Y1771" ca="1">HLOOKUP(E1771+E1771:E2770,F1771,0)</f>
        <v>#VALUE!</v>
      </c>
      <c r="Z1771" s="4">
        <f t="shared" si="219"/>
        <v>0</v>
      </c>
    </row>
    <row r="1772" spans="25:26" x14ac:dyDescent="0.3">
      <c r="Y1772" t="e" cm="1" vm="2">
        <f t="array" aca="1" ref="Y1772" ca="1">HLOOKUP(E1772+E1772:E2771,F1772,0)</f>
        <v>#VALUE!</v>
      </c>
      <c r="Z1772" s="4">
        <f t="shared" si="219"/>
        <v>0</v>
      </c>
    </row>
    <row r="1773" spans="25:26" x14ac:dyDescent="0.3">
      <c r="Y1773" t="e" cm="1" vm="2">
        <f t="array" aca="1" ref="Y1773" ca="1">HLOOKUP(E1773+E1773:E2772,F1773,0)</f>
        <v>#VALUE!</v>
      </c>
      <c r="Z1773" s="4">
        <f t="shared" si="219"/>
        <v>0</v>
      </c>
    </row>
    <row r="1774" spans="25:26" x14ac:dyDescent="0.3">
      <c r="Y1774" t="e" cm="1" vm="2">
        <f t="array" aca="1" ref="Y1774" ca="1">HLOOKUP(E1774+E1774:E2773,F1774,0)</f>
        <v>#VALUE!</v>
      </c>
      <c r="Z1774" s="4">
        <f t="shared" si="219"/>
        <v>0</v>
      </c>
    </row>
    <row r="1775" spans="25:26" x14ac:dyDescent="0.3">
      <c r="Y1775" t="e" cm="1" vm="2">
        <f t="array" aca="1" ref="Y1775" ca="1">HLOOKUP(E1775+E1775:E2774,F1775,0)</f>
        <v>#VALUE!</v>
      </c>
      <c r="Z1775" s="4">
        <f t="shared" si="219"/>
        <v>0</v>
      </c>
    </row>
    <row r="1776" spans="25:26" x14ac:dyDescent="0.3">
      <c r="Y1776" t="e" cm="1" vm="2">
        <f t="array" aca="1" ref="Y1776" ca="1">HLOOKUP(E1776+E1776:E2775,F1776,0)</f>
        <v>#VALUE!</v>
      </c>
      <c r="Z1776" s="4">
        <f t="shared" si="219"/>
        <v>0</v>
      </c>
    </row>
    <row r="1777" spans="25:26" x14ac:dyDescent="0.3">
      <c r="Y1777" t="e" cm="1" vm="2">
        <f t="array" aca="1" ref="Y1777" ca="1">HLOOKUP(E1777+E1777:E2776,F1777,0)</f>
        <v>#VALUE!</v>
      </c>
      <c r="Z1777" s="4">
        <f t="shared" si="219"/>
        <v>0</v>
      </c>
    </row>
    <row r="1778" spans="25:26" x14ac:dyDescent="0.3">
      <c r="Y1778" t="e" cm="1" vm="2">
        <f t="array" aca="1" ref="Y1778" ca="1">HLOOKUP(E1778+E1778:E2777,F1778,0)</f>
        <v>#VALUE!</v>
      </c>
      <c r="Z1778" s="4">
        <f t="shared" si="219"/>
        <v>0</v>
      </c>
    </row>
    <row r="1779" spans="25:26" x14ac:dyDescent="0.3">
      <c r="Y1779" t="e" cm="1" vm="2">
        <f t="array" aca="1" ref="Y1779" ca="1">HLOOKUP(E1779+E1779:E2778,F1779,0)</f>
        <v>#VALUE!</v>
      </c>
      <c r="Z1779" s="4">
        <f t="shared" si="219"/>
        <v>0</v>
      </c>
    </row>
    <row r="1780" spans="25:26" x14ac:dyDescent="0.3">
      <c r="Y1780" t="e" cm="1" vm="2">
        <f t="array" aca="1" ref="Y1780" ca="1">HLOOKUP(E1780+E1780:E2779,F1780,0)</f>
        <v>#VALUE!</v>
      </c>
      <c r="Z1780" s="4">
        <f t="shared" si="219"/>
        <v>0</v>
      </c>
    </row>
    <row r="1781" spans="25:26" x14ac:dyDescent="0.3">
      <c r="Y1781" t="e" cm="1" vm="2">
        <f t="array" aca="1" ref="Y1781" ca="1">HLOOKUP(E1781+E1781:E2780,F1781,0)</f>
        <v>#VALUE!</v>
      </c>
      <c r="Z1781" s="4">
        <f t="shared" si="219"/>
        <v>0</v>
      </c>
    </row>
    <row r="1782" spans="25:26" x14ac:dyDescent="0.3">
      <c r="Y1782" t="e" cm="1" vm="2">
        <f t="array" aca="1" ref="Y1782" ca="1">HLOOKUP(E1782+E1782:E2781,F1782,0)</f>
        <v>#VALUE!</v>
      </c>
      <c r="Z1782" s="4">
        <f t="shared" si="219"/>
        <v>0</v>
      </c>
    </row>
    <row r="1783" spans="25:26" x14ac:dyDescent="0.3">
      <c r="Y1783" t="e" cm="1" vm="2">
        <f t="array" aca="1" ref="Y1783" ca="1">HLOOKUP(E1783+E1783:E2782,F1783,0)</f>
        <v>#VALUE!</v>
      </c>
      <c r="Z1783" s="4">
        <f t="shared" si="219"/>
        <v>0</v>
      </c>
    </row>
    <row r="1784" spans="25:26" x14ac:dyDescent="0.3">
      <c r="Y1784" t="e" cm="1" vm="2">
        <f t="array" aca="1" ref="Y1784" ca="1">HLOOKUP(E1784+E1784:E2783,F1784,0)</f>
        <v>#VALUE!</v>
      </c>
      <c r="Z1784" s="4">
        <f t="shared" si="219"/>
        <v>0</v>
      </c>
    </row>
    <row r="1785" spans="25:26" x14ac:dyDescent="0.3">
      <c r="Y1785" t="e" cm="1" vm="2">
        <f t="array" aca="1" ref="Y1785" ca="1">HLOOKUP(E1785+E1785:E2784,F1785,0)</f>
        <v>#VALUE!</v>
      </c>
      <c r="Z1785" s="4">
        <f t="shared" si="219"/>
        <v>0</v>
      </c>
    </row>
    <row r="1786" spans="25:26" x14ac:dyDescent="0.3">
      <c r="Y1786" t="e" cm="1" vm="2">
        <f t="array" aca="1" ref="Y1786" ca="1">HLOOKUP(E1786+E1786:E2785,F1786,0)</f>
        <v>#VALUE!</v>
      </c>
      <c r="Z1786" s="4">
        <f t="shared" si="219"/>
        <v>0</v>
      </c>
    </row>
    <row r="1787" spans="25:26" x14ac:dyDescent="0.3">
      <c r="Y1787" t="e" cm="1" vm="2">
        <f t="array" aca="1" ref="Y1787" ca="1">HLOOKUP(E1787+E1787:E2786,F1787,0)</f>
        <v>#VALUE!</v>
      </c>
      <c r="Z1787" s="4">
        <f t="shared" si="219"/>
        <v>0</v>
      </c>
    </row>
    <row r="1788" spans="25:26" x14ac:dyDescent="0.3">
      <c r="Y1788" t="e" cm="1" vm="2">
        <f t="array" aca="1" ref="Y1788" ca="1">HLOOKUP(E1788+E1788:E2787,F1788,0)</f>
        <v>#VALUE!</v>
      </c>
      <c r="Z1788" s="4">
        <f t="shared" si="219"/>
        <v>0</v>
      </c>
    </row>
    <row r="1789" spans="25:26" x14ac:dyDescent="0.3">
      <c r="Y1789" t="e" cm="1" vm="2">
        <f t="array" aca="1" ref="Y1789" ca="1">HLOOKUP(E1789+E1789:E2788,F1789,0)</f>
        <v>#VALUE!</v>
      </c>
      <c r="Z1789" s="4">
        <f t="shared" si="219"/>
        <v>0</v>
      </c>
    </row>
    <row r="1790" spans="25:26" x14ac:dyDescent="0.3">
      <c r="Y1790" t="e" cm="1" vm="2">
        <f t="array" aca="1" ref="Y1790" ca="1">HLOOKUP(E1790+E1790:E2789,F1790,0)</f>
        <v>#VALUE!</v>
      </c>
      <c r="Z1790" s="4">
        <f t="shared" si="219"/>
        <v>0</v>
      </c>
    </row>
    <row r="1791" spans="25:26" x14ac:dyDescent="0.3">
      <c r="Y1791" t="e" cm="1" vm="2">
        <f t="array" aca="1" ref="Y1791" ca="1">HLOOKUP(E1791+E1791:E2790,F1791,0)</f>
        <v>#VALUE!</v>
      </c>
      <c r="Z1791" s="4">
        <f t="shared" si="219"/>
        <v>0</v>
      </c>
    </row>
    <row r="1792" spans="25:26" x14ac:dyDescent="0.3">
      <c r="Y1792" t="e" cm="1" vm="2">
        <f t="array" aca="1" ref="Y1792" ca="1">HLOOKUP(E1792+E1792:E2791,F1792,0)</f>
        <v>#VALUE!</v>
      </c>
      <c r="Z1792" s="4">
        <f t="shared" si="219"/>
        <v>0</v>
      </c>
    </row>
    <row r="1793" spans="25:26" x14ac:dyDescent="0.3">
      <c r="Y1793" t="e" cm="1" vm="2">
        <f t="array" aca="1" ref="Y1793" ca="1">HLOOKUP(E1793+E1793:E2792,F1793,0)</f>
        <v>#VALUE!</v>
      </c>
      <c r="Z1793" s="4">
        <f t="shared" si="219"/>
        <v>0</v>
      </c>
    </row>
    <row r="1794" spans="25:26" x14ac:dyDescent="0.3">
      <c r="Y1794" t="e" cm="1" vm="2">
        <f t="array" aca="1" ref="Y1794" ca="1">HLOOKUP(E1794+E1794:E2793,F1794,0)</f>
        <v>#VALUE!</v>
      </c>
      <c r="Z1794" s="4">
        <f t="shared" si="219"/>
        <v>0</v>
      </c>
    </row>
    <row r="1795" spans="25:26" x14ac:dyDescent="0.3">
      <c r="Y1795" t="e" cm="1" vm="2">
        <f t="array" aca="1" ref="Y1795" ca="1">HLOOKUP(E1795+E1795:E2794,F1795,0)</f>
        <v>#VALUE!</v>
      </c>
      <c r="Z1795" s="4">
        <f t="shared" ref="Z1795:Z1858" si="220">X1795</f>
        <v>0</v>
      </c>
    </row>
    <row r="1796" spans="25:26" x14ac:dyDescent="0.3">
      <c r="Y1796" t="e" cm="1" vm="2">
        <f t="array" aca="1" ref="Y1796" ca="1">HLOOKUP(E1796+E1796:E2795,F1796,0)</f>
        <v>#VALUE!</v>
      </c>
      <c r="Z1796" s="4">
        <f t="shared" si="220"/>
        <v>0</v>
      </c>
    </row>
    <row r="1797" spans="25:26" x14ac:dyDescent="0.3">
      <c r="Y1797" t="e" cm="1" vm="2">
        <f t="array" aca="1" ref="Y1797" ca="1">HLOOKUP(E1797+E1797:E2796,F1797,0)</f>
        <v>#VALUE!</v>
      </c>
      <c r="Z1797" s="4">
        <f t="shared" si="220"/>
        <v>0</v>
      </c>
    </row>
    <row r="1798" spans="25:26" x14ac:dyDescent="0.3">
      <c r="Y1798" t="e" cm="1" vm="2">
        <f t="array" aca="1" ref="Y1798" ca="1">HLOOKUP(E1798+E1798:E2797,F1798,0)</f>
        <v>#VALUE!</v>
      </c>
      <c r="Z1798" s="4">
        <f t="shared" si="220"/>
        <v>0</v>
      </c>
    </row>
    <row r="1799" spans="25:26" x14ac:dyDescent="0.3">
      <c r="Y1799" t="e" cm="1" vm="2">
        <f t="array" aca="1" ref="Y1799" ca="1">HLOOKUP(E1799+E1799:E2798,F1799,0)</f>
        <v>#VALUE!</v>
      </c>
      <c r="Z1799" s="4">
        <f t="shared" si="220"/>
        <v>0</v>
      </c>
    </row>
    <row r="1800" spans="25:26" x14ac:dyDescent="0.3">
      <c r="Y1800" t="e" cm="1" vm="2">
        <f t="array" aca="1" ref="Y1800" ca="1">HLOOKUP(E1800+E1800:E2799,F1800,0)</f>
        <v>#VALUE!</v>
      </c>
      <c r="Z1800" s="4">
        <f t="shared" si="220"/>
        <v>0</v>
      </c>
    </row>
    <row r="1801" spans="25:26" x14ac:dyDescent="0.3">
      <c r="Y1801" t="e" cm="1" vm="2">
        <f t="array" aca="1" ref="Y1801" ca="1">HLOOKUP(E1801+E1801:E2800,F1801,0)</f>
        <v>#VALUE!</v>
      </c>
      <c r="Z1801" s="4">
        <f t="shared" si="220"/>
        <v>0</v>
      </c>
    </row>
    <row r="1802" spans="25:26" x14ac:dyDescent="0.3">
      <c r="Y1802" t="e" cm="1" vm="2">
        <f t="array" aca="1" ref="Y1802" ca="1">HLOOKUP(E1802+E1802:E2801,F1802,0)</f>
        <v>#VALUE!</v>
      </c>
      <c r="Z1802" s="4">
        <f t="shared" si="220"/>
        <v>0</v>
      </c>
    </row>
    <row r="1803" spans="25:26" x14ac:dyDescent="0.3">
      <c r="Y1803" t="e" cm="1" vm="2">
        <f t="array" aca="1" ref="Y1803" ca="1">HLOOKUP(E1803+E1803:E2802,F1803,0)</f>
        <v>#VALUE!</v>
      </c>
      <c r="Z1803" s="4">
        <f t="shared" si="220"/>
        <v>0</v>
      </c>
    </row>
    <row r="1804" spans="25:26" x14ac:dyDescent="0.3">
      <c r="Y1804" t="e" cm="1" vm="2">
        <f t="array" aca="1" ref="Y1804" ca="1">HLOOKUP(E1804+E1804:E2803,F1804,0)</f>
        <v>#VALUE!</v>
      </c>
      <c r="Z1804" s="4">
        <f t="shared" si="220"/>
        <v>0</v>
      </c>
    </row>
    <row r="1805" spans="25:26" x14ac:dyDescent="0.3">
      <c r="Y1805" t="e" cm="1" vm="2">
        <f t="array" aca="1" ref="Y1805" ca="1">HLOOKUP(E1805+E1805:E2804,F1805,0)</f>
        <v>#VALUE!</v>
      </c>
      <c r="Z1805" s="4">
        <f t="shared" si="220"/>
        <v>0</v>
      </c>
    </row>
    <row r="1806" spans="25:26" x14ac:dyDescent="0.3">
      <c r="Y1806" t="e" cm="1" vm="2">
        <f t="array" aca="1" ref="Y1806" ca="1">HLOOKUP(E1806+E1806:E2805,F1806,0)</f>
        <v>#VALUE!</v>
      </c>
      <c r="Z1806" s="4">
        <f t="shared" si="220"/>
        <v>0</v>
      </c>
    </row>
    <row r="1807" spans="25:26" x14ac:dyDescent="0.3">
      <c r="Y1807" t="e" cm="1" vm="2">
        <f t="array" aca="1" ref="Y1807" ca="1">HLOOKUP(E1807+E1807:E2806,F1807,0)</f>
        <v>#VALUE!</v>
      </c>
      <c r="Z1807" s="4">
        <f t="shared" si="220"/>
        <v>0</v>
      </c>
    </row>
    <row r="1808" spans="25:26" x14ac:dyDescent="0.3">
      <c r="Y1808" t="e" cm="1" vm="2">
        <f t="array" aca="1" ref="Y1808" ca="1">HLOOKUP(E1808+E1808:E2807,F1808,0)</f>
        <v>#VALUE!</v>
      </c>
      <c r="Z1808" s="4">
        <f t="shared" si="220"/>
        <v>0</v>
      </c>
    </row>
    <row r="1809" spans="25:26" x14ac:dyDescent="0.3">
      <c r="Y1809" t="e" cm="1" vm="2">
        <f t="array" aca="1" ref="Y1809" ca="1">HLOOKUP(E1809+E1809:E2808,F1809,0)</f>
        <v>#VALUE!</v>
      </c>
      <c r="Z1809" s="4">
        <f t="shared" si="220"/>
        <v>0</v>
      </c>
    </row>
    <row r="1810" spans="25:26" x14ac:dyDescent="0.3">
      <c r="Y1810" t="e" cm="1" vm="2">
        <f t="array" aca="1" ref="Y1810" ca="1">HLOOKUP(E1810+E1810:E2809,F1810,0)</f>
        <v>#VALUE!</v>
      </c>
      <c r="Z1810" s="4">
        <f t="shared" si="220"/>
        <v>0</v>
      </c>
    </row>
    <row r="1811" spans="25:26" x14ac:dyDescent="0.3">
      <c r="Y1811" t="e" cm="1" vm="2">
        <f t="array" aca="1" ref="Y1811" ca="1">HLOOKUP(E1811+E1811:E2810,F1811,0)</f>
        <v>#VALUE!</v>
      </c>
      <c r="Z1811" s="4">
        <f t="shared" si="220"/>
        <v>0</v>
      </c>
    </row>
    <row r="1812" spans="25:26" x14ac:dyDescent="0.3">
      <c r="Y1812" t="e" cm="1" vm="2">
        <f t="array" aca="1" ref="Y1812" ca="1">HLOOKUP(E1812+E1812:E2811,F1812,0)</f>
        <v>#VALUE!</v>
      </c>
      <c r="Z1812" s="4">
        <f t="shared" si="220"/>
        <v>0</v>
      </c>
    </row>
    <row r="1813" spans="25:26" x14ac:dyDescent="0.3">
      <c r="Y1813" t="e" cm="1" vm="2">
        <f t="array" aca="1" ref="Y1813" ca="1">HLOOKUP(E1813+E1813:E2812,F1813,0)</f>
        <v>#VALUE!</v>
      </c>
      <c r="Z1813" s="4">
        <f t="shared" si="220"/>
        <v>0</v>
      </c>
    </row>
    <row r="1814" spans="25:26" x14ac:dyDescent="0.3">
      <c r="Y1814" t="e" cm="1" vm="2">
        <f t="array" aca="1" ref="Y1814" ca="1">HLOOKUP(E1814+E1814:E2813,F1814,0)</f>
        <v>#VALUE!</v>
      </c>
      <c r="Z1814" s="4">
        <f t="shared" si="220"/>
        <v>0</v>
      </c>
    </row>
    <row r="1815" spans="25:26" x14ac:dyDescent="0.3">
      <c r="Y1815" t="e" cm="1" vm="2">
        <f t="array" aca="1" ref="Y1815" ca="1">HLOOKUP(E1815+E1815:E2814,F1815,0)</f>
        <v>#VALUE!</v>
      </c>
      <c r="Z1815" s="4">
        <f t="shared" si="220"/>
        <v>0</v>
      </c>
    </row>
    <row r="1816" spans="25:26" x14ac:dyDescent="0.3">
      <c r="Y1816" t="e" cm="1" vm="2">
        <f t="array" aca="1" ref="Y1816" ca="1">HLOOKUP(E1816+E1816:E2815,F1816,0)</f>
        <v>#VALUE!</v>
      </c>
      <c r="Z1816" s="4">
        <f t="shared" si="220"/>
        <v>0</v>
      </c>
    </row>
    <row r="1817" spans="25:26" x14ac:dyDescent="0.3">
      <c r="Y1817" t="e" cm="1" vm="2">
        <f t="array" aca="1" ref="Y1817" ca="1">HLOOKUP(E1817+E1817:E2816,F1817,0)</f>
        <v>#VALUE!</v>
      </c>
      <c r="Z1817" s="4">
        <f t="shared" si="220"/>
        <v>0</v>
      </c>
    </row>
    <row r="1818" spans="25:26" x14ac:dyDescent="0.3">
      <c r="Y1818" t="e" cm="1" vm="2">
        <f t="array" aca="1" ref="Y1818" ca="1">HLOOKUP(E1818+E1818:E2817,F1818,0)</f>
        <v>#VALUE!</v>
      </c>
      <c r="Z1818" s="4">
        <f t="shared" si="220"/>
        <v>0</v>
      </c>
    </row>
    <row r="1819" spans="25:26" x14ac:dyDescent="0.3">
      <c r="Y1819" t="e" cm="1" vm="2">
        <f t="array" aca="1" ref="Y1819" ca="1">HLOOKUP(E1819+E1819:E2818,F1819,0)</f>
        <v>#VALUE!</v>
      </c>
      <c r="Z1819" s="4">
        <f t="shared" si="220"/>
        <v>0</v>
      </c>
    </row>
    <row r="1820" spans="25:26" x14ac:dyDescent="0.3">
      <c r="Y1820" t="e" cm="1" vm="2">
        <f t="array" aca="1" ref="Y1820" ca="1">HLOOKUP(E1820+E1820:E2819,F1820,0)</f>
        <v>#VALUE!</v>
      </c>
      <c r="Z1820" s="4">
        <f t="shared" si="220"/>
        <v>0</v>
      </c>
    </row>
    <row r="1821" spans="25:26" x14ac:dyDescent="0.3">
      <c r="Y1821" t="e" cm="1" vm="2">
        <f t="array" aca="1" ref="Y1821" ca="1">HLOOKUP(E1821+E1821:E2820,F1821,0)</f>
        <v>#VALUE!</v>
      </c>
      <c r="Z1821" s="4">
        <f t="shared" si="220"/>
        <v>0</v>
      </c>
    </row>
    <row r="1822" spans="25:26" x14ac:dyDescent="0.3">
      <c r="Y1822" t="e" cm="1" vm="2">
        <f t="array" aca="1" ref="Y1822" ca="1">HLOOKUP(E1822+E1822:E2821,F1822,0)</f>
        <v>#VALUE!</v>
      </c>
      <c r="Z1822" s="4">
        <f t="shared" si="220"/>
        <v>0</v>
      </c>
    </row>
    <row r="1823" spans="25:26" x14ac:dyDescent="0.3">
      <c r="Y1823" t="e" cm="1" vm="2">
        <f t="array" aca="1" ref="Y1823" ca="1">HLOOKUP(E1823+E1823:E2822,F1823,0)</f>
        <v>#VALUE!</v>
      </c>
      <c r="Z1823" s="4">
        <f t="shared" si="220"/>
        <v>0</v>
      </c>
    </row>
    <row r="1824" spans="25:26" x14ac:dyDescent="0.3">
      <c r="Y1824" t="e" cm="1" vm="2">
        <f t="array" aca="1" ref="Y1824" ca="1">HLOOKUP(E1824+E1824:E2823,F1824,0)</f>
        <v>#VALUE!</v>
      </c>
      <c r="Z1824" s="4">
        <f t="shared" si="220"/>
        <v>0</v>
      </c>
    </row>
    <row r="1825" spans="25:26" x14ac:dyDescent="0.3">
      <c r="Y1825" t="e" cm="1" vm="2">
        <f t="array" aca="1" ref="Y1825" ca="1">HLOOKUP(E1825+E1825:E2824,F1825,0)</f>
        <v>#VALUE!</v>
      </c>
      <c r="Z1825" s="4">
        <f t="shared" si="220"/>
        <v>0</v>
      </c>
    </row>
    <row r="1826" spans="25:26" x14ac:dyDescent="0.3">
      <c r="Y1826" t="e" cm="1" vm="2">
        <f t="array" aca="1" ref="Y1826" ca="1">HLOOKUP(E1826+E1826:E2825,F1826,0)</f>
        <v>#VALUE!</v>
      </c>
      <c r="Z1826" s="4">
        <f t="shared" si="220"/>
        <v>0</v>
      </c>
    </row>
    <row r="1827" spans="25:26" x14ac:dyDescent="0.3">
      <c r="Y1827" t="e" cm="1" vm="2">
        <f t="array" aca="1" ref="Y1827" ca="1">HLOOKUP(E1827+E1827:E2826,F1827,0)</f>
        <v>#VALUE!</v>
      </c>
      <c r="Z1827" s="4">
        <f t="shared" si="220"/>
        <v>0</v>
      </c>
    </row>
    <row r="1828" spans="25:26" x14ac:dyDescent="0.3">
      <c r="Y1828" t="e" cm="1" vm="2">
        <f t="array" aca="1" ref="Y1828" ca="1">HLOOKUP(E1828+E1828:E2827,F1828,0)</f>
        <v>#VALUE!</v>
      </c>
      <c r="Z1828" s="4">
        <f t="shared" si="220"/>
        <v>0</v>
      </c>
    </row>
    <row r="1829" spans="25:26" x14ac:dyDescent="0.3">
      <c r="Y1829" t="e" cm="1" vm="2">
        <f t="array" aca="1" ref="Y1829" ca="1">HLOOKUP(E1829+E1829:E2828,F1829,0)</f>
        <v>#VALUE!</v>
      </c>
      <c r="Z1829" s="4">
        <f t="shared" si="220"/>
        <v>0</v>
      </c>
    </row>
    <row r="1830" spans="25:26" x14ac:dyDescent="0.3">
      <c r="Y1830" t="e" cm="1" vm="2">
        <f t="array" aca="1" ref="Y1830" ca="1">HLOOKUP(E1830+E1830:E2829,F1830,0)</f>
        <v>#VALUE!</v>
      </c>
      <c r="Z1830" s="4">
        <f t="shared" si="220"/>
        <v>0</v>
      </c>
    </row>
    <row r="1831" spans="25:26" x14ac:dyDescent="0.3">
      <c r="Y1831" t="e" cm="1" vm="2">
        <f t="array" aca="1" ref="Y1831" ca="1">HLOOKUP(E1831+E1831:E2830,F1831,0)</f>
        <v>#VALUE!</v>
      </c>
      <c r="Z1831" s="4">
        <f t="shared" si="220"/>
        <v>0</v>
      </c>
    </row>
    <row r="1832" spans="25:26" x14ac:dyDescent="0.3">
      <c r="Y1832" t="e" cm="1" vm="2">
        <f t="array" aca="1" ref="Y1832" ca="1">HLOOKUP(E1832+E1832:E2831,F1832,0)</f>
        <v>#VALUE!</v>
      </c>
      <c r="Z1832" s="4">
        <f t="shared" si="220"/>
        <v>0</v>
      </c>
    </row>
    <row r="1833" spans="25:26" x14ac:dyDescent="0.3">
      <c r="Y1833" t="e" cm="1" vm="2">
        <f t="array" aca="1" ref="Y1833" ca="1">HLOOKUP(E1833+E1833:E2832,F1833,0)</f>
        <v>#VALUE!</v>
      </c>
      <c r="Z1833" s="4">
        <f t="shared" si="220"/>
        <v>0</v>
      </c>
    </row>
    <row r="1834" spans="25:26" x14ac:dyDescent="0.3">
      <c r="Y1834" t="e" cm="1" vm="2">
        <f t="array" aca="1" ref="Y1834" ca="1">HLOOKUP(E1834+E1834:E2833,F1834,0)</f>
        <v>#VALUE!</v>
      </c>
      <c r="Z1834" s="4">
        <f t="shared" si="220"/>
        <v>0</v>
      </c>
    </row>
    <row r="1835" spans="25:26" x14ac:dyDescent="0.3">
      <c r="Y1835" t="e" cm="1" vm="2">
        <f t="array" aca="1" ref="Y1835" ca="1">HLOOKUP(E1835+E1835:E2834,F1835,0)</f>
        <v>#VALUE!</v>
      </c>
      <c r="Z1835" s="4">
        <f t="shared" si="220"/>
        <v>0</v>
      </c>
    </row>
    <row r="1836" spans="25:26" x14ac:dyDescent="0.3">
      <c r="Y1836" t="e" cm="1" vm="2">
        <f t="array" aca="1" ref="Y1836" ca="1">HLOOKUP(E1836+E1836:E2835,F1836,0)</f>
        <v>#VALUE!</v>
      </c>
      <c r="Z1836" s="4">
        <f t="shared" si="220"/>
        <v>0</v>
      </c>
    </row>
    <row r="1837" spans="25:26" x14ac:dyDescent="0.3">
      <c r="Y1837" t="e" cm="1" vm="2">
        <f t="array" aca="1" ref="Y1837" ca="1">HLOOKUP(E1837+E1837:E2836,F1837,0)</f>
        <v>#VALUE!</v>
      </c>
      <c r="Z1837" s="4">
        <f t="shared" si="220"/>
        <v>0</v>
      </c>
    </row>
    <row r="1838" spans="25:26" x14ac:dyDescent="0.3">
      <c r="Y1838" t="e" cm="1" vm="2">
        <f t="array" aca="1" ref="Y1838" ca="1">HLOOKUP(E1838+E1838:E2837,F1838,0)</f>
        <v>#VALUE!</v>
      </c>
      <c r="Z1838" s="4">
        <f t="shared" si="220"/>
        <v>0</v>
      </c>
    </row>
    <row r="1839" spans="25:26" x14ac:dyDescent="0.3">
      <c r="Y1839" t="e" cm="1" vm="2">
        <f t="array" aca="1" ref="Y1839" ca="1">HLOOKUP(E1839+E1839:E2838,F1839,0)</f>
        <v>#VALUE!</v>
      </c>
      <c r="Z1839" s="4">
        <f t="shared" si="220"/>
        <v>0</v>
      </c>
    </row>
    <row r="1840" spans="25:26" x14ac:dyDescent="0.3">
      <c r="Y1840" t="e" cm="1" vm="2">
        <f t="array" aca="1" ref="Y1840" ca="1">HLOOKUP(E1840+E1840:E2839,F1840,0)</f>
        <v>#VALUE!</v>
      </c>
      <c r="Z1840" s="4">
        <f t="shared" si="220"/>
        <v>0</v>
      </c>
    </row>
    <row r="1841" spans="25:26" x14ac:dyDescent="0.3">
      <c r="Y1841" t="e" cm="1" vm="2">
        <f t="array" aca="1" ref="Y1841" ca="1">HLOOKUP(E1841+E1841:E2840,F1841,0)</f>
        <v>#VALUE!</v>
      </c>
      <c r="Z1841" s="4">
        <f t="shared" si="220"/>
        <v>0</v>
      </c>
    </row>
    <row r="1842" spans="25:26" x14ac:dyDescent="0.3">
      <c r="Y1842" t="e" cm="1" vm="2">
        <f t="array" aca="1" ref="Y1842" ca="1">HLOOKUP(E1842+E1842:E2841,F1842,0)</f>
        <v>#VALUE!</v>
      </c>
      <c r="Z1842" s="4">
        <f t="shared" si="220"/>
        <v>0</v>
      </c>
    </row>
    <row r="1843" spans="25:26" x14ac:dyDescent="0.3">
      <c r="Y1843" t="e" cm="1" vm="2">
        <f t="array" aca="1" ref="Y1843" ca="1">HLOOKUP(E1843+E1843:E2842,F1843,0)</f>
        <v>#VALUE!</v>
      </c>
      <c r="Z1843" s="4">
        <f t="shared" si="220"/>
        <v>0</v>
      </c>
    </row>
    <row r="1844" spans="25:26" x14ac:dyDescent="0.3">
      <c r="Y1844" t="e" cm="1" vm="2">
        <f t="array" aca="1" ref="Y1844" ca="1">HLOOKUP(E1844+E1844:E2843,F1844,0)</f>
        <v>#VALUE!</v>
      </c>
      <c r="Z1844" s="4">
        <f t="shared" si="220"/>
        <v>0</v>
      </c>
    </row>
    <row r="1845" spans="25:26" x14ac:dyDescent="0.3">
      <c r="Y1845" t="e" cm="1" vm="2">
        <f t="array" aca="1" ref="Y1845" ca="1">HLOOKUP(E1845+E1845:E2844,F1845,0)</f>
        <v>#VALUE!</v>
      </c>
      <c r="Z1845" s="4">
        <f t="shared" si="220"/>
        <v>0</v>
      </c>
    </row>
    <row r="1846" spans="25:26" x14ac:dyDescent="0.3">
      <c r="Y1846" t="e" cm="1" vm="2">
        <f t="array" aca="1" ref="Y1846" ca="1">HLOOKUP(E1846+E1846:E2845,F1846,0)</f>
        <v>#VALUE!</v>
      </c>
      <c r="Z1846" s="4">
        <f t="shared" si="220"/>
        <v>0</v>
      </c>
    </row>
    <row r="1847" spans="25:26" x14ac:dyDescent="0.3">
      <c r="Y1847" t="e" cm="1" vm="2">
        <f t="array" aca="1" ref="Y1847" ca="1">HLOOKUP(E1847+E1847:E2846,F1847,0)</f>
        <v>#VALUE!</v>
      </c>
      <c r="Z1847" s="4">
        <f t="shared" si="220"/>
        <v>0</v>
      </c>
    </row>
    <row r="1848" spans="25:26" x14ac:dyDescent="0.3">
      <c r="Y1848" t="e" cm="1" vm="2">
        <f t="array" aca="1" ref="Y1848" ca="1">HLOOKUP(E1848+E1848:E2847,F1848,0)</f>
        <v>#VALUE!</v>
      </c>
      <c r="Z1848" s="4">
        <f t="shared" si="220"/>
        <v>0</v>
      </c>
    </row>
    <row r="1849" spans="25:26" x14ac:dyDescent="0.3">
      <c r="Y1849" t="e" cm="1" vm="2">
        <f t="array" aca="1" ref="Y1849" ca="1">HLOOKUP(E1849+E1849:E2848,F1849,0)</f>
        <v>#VALUE!</v>
      </c>
      <c r="Z1849" s="4">
        <f t="shared" si="220"/>
        <v>0</v>
      </c>
    </row>
    <row r="1850" spans="25:26" x14ac:dyDescent="0.3">
      <c r="Y1850" t="e" cm="1" vm="2">
        <f t="array" aca="1" ref="Y1850" ca="1">HLOOKUP(E1850+E1850:E2849,F1850,0)</f>
        <v>#VALUE!</v>
      </c>
      <c r="Z1850" s="4">
        <f t="shared" si="220"/>
        <v>0</v>
      </c>
    </row>
    <row r="1851" spans="25:26" x14ac:dyDescent="0.3">
      <c r="Y1851" t="e" cm="1" vm="2">
        <f t="array" aca="1" ref="Y1851" ca="1">HLOOKUP(E1851+E1851:E2850,F1851,0)</f>
        <v>#VALUE!</v>
      </c>
      <c r="Z1851" s="4">
        <f t="shared" si="220"/>
        <v>0</v>
      </c>
    </row>
    <row r="1852" spans="25:26" x14ac:dyDescent="0.3">
      <c r="Y1852" t="e" cm="1" vm="2">
        <f t="array" aca="1" ref="Y1852" ca="1">HLOOKUP(E1852+E1852:E2851,F1852,0)</f>
        <v>#VALUE!</v>
      </c>
      <c r="Z1852" s="4">
        <f t="shared" si="220"/>
        <v>0</v>
      </c>
    </row>
    <row r="1853" spans="25:26" x14ac:dyDescent="0.3">
      <c r="Y1853" t="e" cm="1" vm="2">
        <f t="array" aca="1" ref="Y1853" ca="1">HLOOKUP(E1853+E1853:E2852,F1853,0)</f>
        <v>#VALUE!</v>
      </c>
      <c r="Z1853" s="4">
        <f t="shared" si="220"/>
        <v>0</v>
      </c>
    </row>
    <row r="1854" spans="25:26" x14ac:dyDescent="0.3">
      <c r="Y1854" t="e" cm="1" vm="2">
        <f t="array" aca="1" ref="Y1854" ca="1">HLOOKUP(E1854+E1854:E2853,F1854,0)</f>
        <v>#VALUE!</v>
      </c>
      <c r="Z1854" s="4">
        <f t="shared" si="220"/>
        <v>0</v>
      </c>
    </row>
    <row r="1855" spans="25:26" x14ac:dyDescent="0.3">
      <c r="Y1855" t="e" cm="1" vm="2">
        <f t="array" aca="1" ref="Y1855" ca="1">HLOOKUP(E1855+E1855:E2854,F1855,0)</f>
        <v>#VALUE!</v>
      </c>
      <c r="Z1855" s="4">
        <f t="shared" si="220"/>
        <v>0</v>
      </c>
    </row>
    <row r="1856" spans="25:26" x14ac:dyDescent="0.3">
      <c r="Y1856" t="e" cm="1" vm="2">
        <f t="array" aca="1" ref="Y1856" ca="1">HLOOKUP(E1856+E1856:E2855,F1856,0)</f>
        <v>#VALUE!</v>
      </c>
      <c r="Z1856" s="4">
        <f t="shared" si="220"/>
        <v>0</v>
      </c>
    </row>
    <row r="1857" spans="25:26" x14ac:dyDescent="0.3">
      <c r="Y1857" t="e" cm="1" vm="2">
        <f t="array" aca="1" ref="Y1857" ca="1">HLOOKUP(E1857+E1857:E2856,F1857,0)</f>
        <v>#VALUE!</v>
      </c>
      <c r="Z1857" s="4">
        <f t="shared" si="220"/>
        <v>0</v>
      </c>
    </row>
    <row r="1858" spans="25:26" x14ac:dyDescent="0.3">
      <c r="Y1858" t="e" cm="1" vm="2">
        <f t="array" aca="1" ref="Y1858" ca="1">HLOOKUP(E1858+E1858:E2857,F1858,0)</f>
        <v>#VALUE!</v>
      </c>
      <c r="Z1858" s="4">
        <f t="shared" si="220"/>
        <v>0</v>
      </c>
    </row>
    <row r="1859" spans="25:26" x14ac:dyDescent="0.3">
      <c r="Y1859" t="e" cm="1" vm="2">
        <f t="array" aca="1" ref="Y1859" ca="1">HLOOKUP(E1859+E1859:E2858,F1859,0)</f>
        <v>#VALUE!</v>
      </c>
      <c r="Z1859" s="4">
        <f t="shared" ref="Z1859:Z1922" si="221">X1859</f>
        <v>0</v>
      </c>
    </row>
    <row r="1860" spans="25:26" x14ac:dyDescent="0.3">
      <c r="Y1860" t="e" cm="1" vm="2">
        <f t="array" aca="1" ref="Y1860" ca="1">HLOOKUP(E1860+E1860:E2859,F1860,0)</f>
        <v>#VALUE!</v>
      </c>
      <c r="Z1860" s="4">
        <f t="shared" si="221"/>
        <v>0</v>
      </c>
    </row>
    <row r="1861" spans="25:26" x14ac:dyDescent="0.3">
      <c r="Y1861" t="e" cm="1" vm="2">
        <f t="array" aca="1" ref="Y1861" ca="1">HLOOKUP(E1861+E1861:E2860,F1861,0)</f>
        <v>#VALUE!</v>
      </c>
      <c r="Z1861" s="4">
        <f t="shared" si="221"/>
        <v>0</v>
      </c>
    </row>
    <row r="1862" spans="25:26" x14ac:dyDescent="0.3">
      <c r="Y1862" t="e" cm="1" vm="2">
        <f t="array" aca="1" ref="Y1862" ca="1">HLOOKUP(E1862+E1862:E2861,F1862,0)</f>
        <v>#VALUE!</v>
      </c>
      <c r="Z1862" s="4">
        <f t="shared" si="221"/>
        <v>0</v>
      </c>
    </row>
    <row r="1863" spans="25:26" x14ac:dyDescent="0.3">
      <c r="Y1863" t="e" cm="1" vm="2">
        <f t="array" aca="1" ref="Y1863" ca="1">HLOOKUP(E1863+E1863:E2862,F1863,0)</f>
        <v>#VALUE!</v>
      </c>
      <c r="Z1863" s="4">
        <f t="shared" si="221"/>
        <v>0</v>
      </c>
    </row>
    <row r="1864" spans="25:26" x14ac:dyDescent="0.3">
      <c r="Y1864" t="e" cm="1" vm="2">
        <f t="array" aca="1" ref="Y1864" ca="1">HLOOKUP(E1864+E1864:E2863,F1864,0)</f>
        <v>#VALUE!</v>
      </c>
      <c r="Z1864" s="4">
        <f t="shared" si="221"/>
        <v>0</v>
      </c>
    </row>
    <row r="1865" spans="25:26" x14ac:dyDescent="0.3">
      <c r="Y1865" t="e" cm="1" vm="2">
        <f t="array" aca="1" ref="Y1865" ca="1">HLOOKUP(E1865+E1865:E2864,F1865,0)</f>
        <v>#VALUE!</v>
      </c>
      <c r="Z1865" s="4">
        <f t="shared" si="221"/>
        <v>0</v>
      </c>
    </row>
    <row r="1866" spans="25:26" x14ac:dyDescent="0.3">
      <c r="Y1866" t="e" cm="1" vm="2">
        <f t="array" aca="1" ref="Y1866" ca="1">HLOOKUP(E1866+E1866:E2865,F1866,0)</f>
        <v>#VALUE!</v>
      </c>
      <c r="Z1866" s="4">
        <f t="shared" si="221"/>
        <v>0</v>
      </c>
    </row>
    <row r="1867" spans="25:26" x14ac:dyDescent="0.3">
      <c r="Y1867" t="e" cm="1" vm="2">
        <f t="array" aca="1" ref="Y1867" ca="1">HLOOKUP(E1867+E1867:E2866,F1867,0)</f>
        <v>#VALUE!</v>
      </c>
      <c r="Z1867" s="4">
        <f t="shared" si="221"/>
        <v>0</v>
      </c>
    </row>
    <row r="1868" spans="25:26" x14ac:dyDescent="0.3">
      <c r="Y1868" t="e" cm="1" vm="2">
        <f t="array" aca="1" ref="Y1868" ca="1">HLOOKUP(E1868+E1868:E2867,F1868,0)</f>
        <v>#VALUE!</v>
      </c>
      <c r="Z1868" s="4">
        <f t="shared" si="221"/>
        <v>0</v>
      </c>
    </row>
    <row r="1869" spans="25:26" x14ac:dyDescent="0.3">
      <c r="Y1869" t="e" cm="1" vm="2">
        <f t="array" aca="1" ref="Y1869" ca="1">HLOOKUP(E1869+E1869:E2868,F1869,0)</f>
        <v>#VALUE!</v>
      </c>
      <c r="Z1869" s="4">
        <f t="shared" si="221"/>
        <v>0</v>
      </c>
    </row>
    <row r="1870" spans="25:26" x14ac:dyDescent="0.3">
      <c r="Y1870" t="e" cm="1" vm="2">
        <f t="array" aca="1" ref="Y1870" ca="1">HLOOKUP(E1870+E1870:E2869,F1870,0)</f>
        <v>#VALUE!</v>
      </c>
      <c r="Z1870" s="4">
        <f t="shared" si="221"/>
        <v>0</v>
      </c>
    </row>
    <row r="1871" spans="25:26" x14ac:dyDescent="0.3">
      <c r="Y1871" t="e" cm="1" vm="2">
        <f t="array" aca="1" ref="Y1871" ca="1">HLOOKUP(E1871+E1871:E2870,F1871,0)</f>
        <v>#VALUE!</v>
      </c>
      <c r="Z1871" s="4">
        <f t="shared" si="221"/>
        <v>0</v>
      </c>
    </row>
    <row r="1872" spans="25:26" x14ac:dyDescent="0.3">
      <c r="Y1872" t="e" cm="1" vm="2">
        <f t="array" aca="1" ref="Y1872" ca="1">HLOOKUP(E1872+E1872:E2871,F1872,0)</f>
        <v>#VALUE!</v>
      </c>
      <c r="Z1872" s="4">
        <f t="shared" si="221"/>
        <v>0</v>
      </c>
    </row>
    <row r="1873" spans="25:26" x14ac:dyDescent="0.3">
      <c r="Y1873" t="e" cm="1" vm="2">
        <f t="array" aca="1" ref="Y1873" ca="1">HLOOKUP(E1873+E1873:E2872,F1873,0)</f>
        <v>#VALUE!</v>
      </c>
      <c r="Z1873" s="4">
        <f t="shared" si="221"/>
        <v>0</v>
      </c>
    </row>
    <row r="1874" spans="25:26" x14ac:dyDescent="0.3">
      <c r="Y1874" t="e" cm="1" vm="2">
        <f t="array" aca="1" ref="Y1874" ca="1">HLOOKUP(E1874+E1874:E2873,F1874,0)</f>
        <v>#VALUE!</v>
      </c>
      <c r="Z1874" s="4">
        <f t="shared" si="221"/>
        <v>0</v>
      </c>
    </row>
    <row r="1875" spans="25:26" x14ac:dyDescent="0.3">
      <c r="Y1875" t="e" cm="1" vm="2">
        <f t="array" aca="1" ref="Y1875" ca="1">HLOOKUP(E1875+E1875:E2874,F1875,0)</f>
        <v>#VALUE!</v>
      </c>
      <c r="Z1875" s="4">
        <f t="shared" si="221"/>
        <v>0</v>
      </c>
    </row>
    <row r="1876" spans="25:26" x14ac:dyDescent="0.3">
      <c r="Y1876" t="e" cm="1" vm="2">
        <f t="array" aca="1" ref="Y1876" ca="1">HLOOKUP(E1876+E1876:E2875,F1876,0)</f>
        <v>#VALUE!</v>
      </c>
      <c r="Z1876" s="4">
        <f t="shared" si="221"/>
        <v>0</v>
      </c>
    </row>
    <row r="1877" spans="25:26" x14ac:dyDescent="0.3">
      <c r="Y1877" t="e" cm="1" vm="2">
        <f t="array" aca="1" ref="Y1877" ca="1">HLOOKUP(E1877+E1877:E2876,F1877,0)</f>
        <v>#VALUE!</v>
      </c>
      <c r="Z1877" s="4">
        <f t="shared" si="221"/>
        <v>0</v>
      </c>
    </row>
    <row r="1878" spans="25:26" x14ac:dyDescent="0.3">
      <c r="Y1878" t="e" cm="1" vm="2">
        <f t="array" aca="1" ref="Y1878" ca="1">HLOOKUP(E1878+E1878:E2877,F1878,0)</f>
        <v>#VALUE!</v>
      </c>
      <c r="Z1878" s="4">
        <f t="shared" si="221"/>
        <v>0</v>
      </c>
    </row>
    <row r="1879" spans="25:26" x14ac:dyDescent="0.3">
      <c r="Y1879" t="e" cm="1" vm="2">
        <f t="array" aca="1" ref="Y1879" ca="1">HLOOKUP(E1879+E1879:E2878,F1879,0)</f>
        <v>#VALUE!</v>
      </c>
      <c r="Z1879" s="4">
        <f t="shared" si="221"/>
        <v>0</v>
      </c>
    </row>
    <row r="1880" spans="25:26" x14ac:dyDescent="0.3">
      <c r="Y1880" t="e" cm="1" vm="2">
        <f t="array" aca="1" ref="Y1880" ca="1">HLOOKUP(E1880+E1880:E2879,F1880,0)</f>
        <v>#VALUE!</v>
      </c>
      <c r="Z1880" s="4">
        <f t="shared" si="221"/>
        <v>0</v>
      </c>
    </row>
    <row r="1881" spans="25:26" x14ac:dyDescent="0.3">
      <c r="Y1881" t="e" cm="1" vm="2">
        <f t="array" aca="1" ref="Y1881" ca="1">HLOOKUP(E1881+E1881:E2880,F1881,0)</f>
        <v>#VALUE!</v>
      </c>
      <c r="Z1881" s="4">
        <f t="shared" si="221"/>
        <v>0</v>
      </c>
    </row>
    <row r="1882" spans="25:26" x14ac:dyDescent="0.3">
      <c r="Y1882" t="e" cm="1" vm="2">
        <f t="array" aca="1" ref="Y1882" ca="1">HLOOKUP(E1882+E1882:E2881,F1882,0)</f>
        <v>#VALUE!</v>
      </c>
      <c r="Z1882" s="4">
        <f t="shared" si="221"/>
        <v>0</v>
      </c>
    </row>
    <row r="1883" spans="25:26" x14ac:dyDescent="0.3">
      <c r="Y1883" t="e" cm="1" vm="2">
        <f t="array" aca="1" ref="Y1883" ca="1">HLOOKUP(E1883+E1883:E2882,F1883,0)</f>
        <v>#VALUE!</v>
      </c>
      <c r="Z1883" s="4">
        <f t="shared" si="221"/>
        <v>0</v>
      </c>
    </row>
    <row r="1884" spans="25:26" x14ac:dyDescent="0.3">
      <c r="Y1884" t="e" cm="1" vm="2">
        <f t="array" aca="1" ref="Y1884" ca="1">HLOOKUP(E1884+E1884:E2883,F1884,0)</f>
        <v>#VALUE!</v>
      </c>
      <c r="Z1884" s="4">
        <f t="shared" si="221"/>
        <v>0</v>
      </c>
    </row>
    <row r="1885" spans="25:26" x14ac:dyDescent="0.3">
      <c r="Y1885" t="e" cm="1" vm="2">
        <f t="array" aca="1" ref="Y1885" ca="1">HLOOKUP(E1885+E1885:E2884,F1885,0)</f>
        <v>#VALUE!</v>
      </c>
      <c r="Z1885" s="4">
        <f t="shared" si="221"/>
        <v>0</v>
      </c>
    </row>
    <row r="1886" spans="25:26" x14ac:dyDescent="0.3">
      <c r="Y1886" t="e" cm="1" vm="2">
        <f t="array" aca="1" ref="Y1886" ca="1">HLOOKUP(E1886+E1886:E2885,F1886,0)</f>
        <v>#VALUE!</v>
      </c>
      <c r="Z1886" s="4">
        <f t="shared" si="221"/>
        <v>0</v>
      </c>
    </row>
    <row r="1887" spans="25:26" x14ac:dyDescent="0.3">
      <c r="Y1887" t="e" cm="1" vm="2">
        <f t="array" aca="1" ref="Y1887" ca="1">HLOOKUP(E1887+E1887:E2886,F1887,0)</f>
        <v>#VALUE!</v>
      </c>
      <c r="Z1887" s="4">
        <f t="shared" si="221"/>
        <v>0</v>
      </c>
    </row>
    <row r="1888" spans="25:26" x14ac:dyDescent="0.3">
      <c r="Y1888" t="e" cm="1" vm="2">
        <f t="array" aca="1" ref="Y1888" ca="1">HLOOKUP(E1888+E1888:E2887,F1888,0)</f>
        <v>#VALUE!</v>
      </c>
      <c r="Z1888" s="4">
        <f t="shared" si="221"/>
        <v>0</v>
      </c>
    </row>
    <row r="1889" spans="25:26" x14ac:dyDescent="0.3">
      <c r="Y1889" t="e" cm="1" vm="2">
        <f t="array" aca="1" ref="Y1889" ca="1">HLOOKUP(E1889+E1889:E2888,F1889,0)</f>
        <v>#VALUE!</v>
      </c>
      <c r="Z1889" s="4">
        <f t="shared" si="221"/>
        <v>0</v>
      </c>
    </row>
    <row r="1890" spans="25:26" x14ac:dyDescent="0.3">
      <c r="Y1890" t="e" cm="1" vm="2">
        <f t="array" aca="1" ref="Y1890" ca="1">HLOOKUP(E1890+E1890:E2889,F1890,0)</f>
        <v>#VALUE!</v>
      </c>
      <c r="Z1890" s="4">
        <f t="shared" si="221"/>
        <v>0</v>
      </c>
    </row>
    <row r="1891" spans="25:26" x14ac:dyDescent="0.3">
      <c r="Y1891" t="e" cm="1" vm="2">
        <f t="array" aca="1" ref="Y1891" ca="1">HLOOKUP(E1891+E1891:E2890,F1891,0)</f>
        <v>#VALUE!</v>
      </c>
      <c r="Z1891" s="4">
        <f t="shared" si="221"/>
        <v>0</v>
      </c>
    </row>
    <row r="1892" spans="25:26" x14ac:dyDescent="0.3">
      <c r="Y1892" t="e" cm="1" vm="2">
        <f t="array" aca="1" ref="Y1892" ca="1">HLOOKUP(E1892+E1892:E2891,F1892,0)</f>
        <v>#VALUE!</v>
      </c>
      <c r="Z1892" s="4">
        <f t="shared" si="221"/>
        <v>0</v>
      </c>
    </row>
    <row r="1893" spans="25:26" x14ac:dyDescent="0.3">
      <c r="Y1893" t="e" cm="1" vm="2">
        <f t="array" aca="1" ref="Y1893" ca="1">HLOOKUP(E1893+E1893:E2892,F1893,0)</f>
        <v>#VALUE!</v>
      </c>
      <c r="Z1893" s="4">
        <f t="shared" si="221"/>
        <v>0</v>
      </c>
    </row>
    <row r="1894" spans="25:26" x14ac:dyDescent="0.3">
      <c r="Y1894" t="e" cm="1" vm="2">
        <f t="array" aca="1" ref="Y1894" ca="1">HLOOKUP(E1894+E1894:E2893,F1894,0)</f>
        <v>#VALUE!</v>
      </c>
      <c r="Z1894" s="4">
        <f t="shared" si="221"/>
        <v>0</v>
      </c>
    </row>
    <row r="1895" spans="25:26" x14ac:dyDescent="0.3">
      <c r="Y1895" t="e" cm="1" vm="2">
        <f t="array" aca="1" ref="Y1895" ca="1">HLOOKUP(E1895+E1895:E2894,F1895,0)</f>
        <v>#VALUE!</v>
      </c>
      <c r="Z1895" s="4">
        <f t="shared" si="221"/>
        <v>0</v>
      </c>
    </row>
    <row r="1896" spans="25:26" x14ac:dyDescent="0.3">
      <c r="Y1896" t="e" cm="1" vm="2">
        <f t="array" aca="1" ref="Y1896" ca="1">HLOOKUP(E1896+E1896:E2895,F1896,0)</f>
        <v>#VALUE!</v>
      </c>
      <c r="Z1896" s="4">
        <f t="shared" si="221"/>
        <v>0</v>
      </c>
    </row>
    <row r="1897" spans="25:26" x14ac:dyDescent="0.3">
      <c r="Y1897" t="e" cm="1" vm="2">
        <f t="array" aca="1" ref="Y1897" ca="1">HLOOKUP(E1897+E1897:E2896,F1897,0)</f>
        <v>#VALUE!</v>
      </c>
      <c r="Z1897" s="4">
        <f t="shared" si="221"/>
        <v>0</v>
      </c>
    </row>
    <row r="1898" spans="25:26" x14ac:dyDescent="0.3">
      <c r="Y1898" t="e" cm="1" vm="2">
        <f t="array" aca="1" ref="Y1898" ca="1">HLOOKUP(E1898+E1898:E2897,F1898,0)</f>
        <v>#VALUE!</v>
      </c>
      <c r="Z1898" s="4">
        <f t="shared" si="221"/>
        <v>0</v>
      </c>
    </row>
    <row r="1899" spans="25:26" x14ac:dyDescent="0.3">
      <c r="Y1899" t="e" cm="1" vm="2">
        <f t="array" aca="1" ref="Y1899" ca="1">HLOOKUP(E1899+E1899:E2898,F1899,0)</f>
        <v>#VALUE!</v>
      </c>
      <c r="Z1899" s="4">
        <f t="shared" si="221"/>
        <v>0</v>
      </c>
    </row>
    <row r="1900" spans="25:26" x14ac:dyDescent="0.3">
      <c r="Y1900" t="e" cm="1" vm="2">
        <f t="array" aca="1" ref="Y1900" ca="1">HLOOKUP(E1900+E1900:E2899,F1900,0)</f>
        <v>#VALUE!</v>
      </c>
      <c r="Z1900" s="4">
        <f t="shared" si="221"/>
        <v>0</v>
      </c>
    </row>
    <row r="1901" spans="25:26" x14ac:dyDescent="0.3">
      <c r="Y1901" t="e" cm="1" vm="2">
        <f t="array" aca="1" ref="Y1901" ca="1">HLOOKUP(E1901+E1901:E2900,F1901,0)</f>
        <v>#VALUE!</v>
      </c>
      <c r="Z1901" s="4">
        <f t="shared" si="221"/>
        <v>0</v>
      </c>
    </row>
    <row r="1902" spans="25:26" x14ac:dyDescent="0.3">
      <c r="Y1902" t="e" cm="1" vm="2">
        <f t="array" aca="1" ref="Y1902" ca="1">HLOOKUP(E1902+E1902:E2901,F1902,0)</f>
        <v>#VALUE!</v>
      </c>
      <c r="Z1902" s="4">
        <f t="shared" si="221"/>
        <v>0</v>
      </c>
    </row>
    <row r="1903" spans="25:26" x14ac:dyDescent="0.3">
      <c r="Y1903" t="e" cm="1" vm="2">
        <f t="array" aca="1" ref="Y1903" ca="1">HLOOKUP(E1903+E1903:E2902,F1903,0)</f>
        <v>#VALUE!</v>
      </c>
      <c r="Z1903" s="4">
        <f t="shared" si="221"/>
        <v>0</v>
      </c>
    </row>
    <row r="1904" spans="25:26" x14ac:dyDescent="0.3">
      <c r="Y1904" t="e" cm="1" vm="2">
        <f t="array" aca="1" ref="Y1904" ca="1">HLOOKUP(E1904+E1904:E2903,F1904,0)</f>
        <v>#VALUE!</v>
      </c>
      <c r="Z1904" s="4">
        <f t="shared" si="221"/>
        <v>0</v>
      </c>
    </row>
    <row r="1905" spans="25:26" x14ac:dyDescent="0.3">
      <c r="Y1905" t="e" cm="1" vm="2">
        <f t="array" aca="1" ref="Y1905" ca="1">HLOOKUP(E1905+E1905:E2904,F1905,0)</f>
        <v>#VALUE!</v>
      </c>
      <c r="Z1905" s="4">
        <f t="shared" si="221"/>
        <v>0</v>
      </c>
    </row>
    <row r="1906" spans="25:26" x14ac:dyDescent="0.3">
      <c r="Y1906" t="e" cm="1" vm="2">
        <f t="array" aca="1" ref="Y1906" ca="1">HLOOKUP(E1906+E1906:E2905,F1906,0)</f>
        <v>#VALUE!</v>
      </c>
      <c r="Z1906" s="4">
        <f t="shared" si="221"/>
        <v>0</v>
      </c>
    </row>
    <row r="1907" spans="25:26" x14ac:dyDescent="0.3">
      <c r="Y1907" t="e" cm="1" vm="2">
        <f t="array" aca="1" ref="Y1907" ca="1">HLOOKUP(E1907+E1907:E2906,F1907,0)</f>
        <v>#VALUE!</v>
      </c>
      <c r="Z1907" s="4">
        <f t="shared" si="221"/>
        <v>0</v>
      </c>
    </row>
    <row r="1908" spans="25:26" x14ac:dyDescent="0.3">
      <c r="Y1908" t="e" cm="1" vm="2">
        <f t="array" aca="1" ref="Y1908" ca="1">HLOOKUP(E1908+E1908:E2907,F1908,0)</f>
        <v>#VALUE!</v>
      </c>
      <c r="Z1908" s="4">
        <f t="shared" si="221"/>
        <v>0</v>
      </c>
    </row>
    <row r="1909" spans="25:26" x14ac:dyDescent="0.3">
      <c r="Y1909" t="e" cm="1" vm="2">
        <f t="array" aca="1" ref="Y1909" ca="1">HLOOKUP(E1909+E1909:E2908,F1909,0)</f>
        <v>#VALUE!</v>
      </c>
      <c r="Z1909" s="4">
        <f t="shared" si="221"/>
        <v>0</v>
      </c>
    </row>
    <row r="1910" spans="25:26" x14ac:dyDescent="0.3">
      <c r="Y1910" t="e" cm="1" vm="2">
        <f t="array" aca="1" ref="Y1910" ca="1">HLOOKUP(E1910+E1910:E2909,F1910,0)</f>
        <v>#VALUE!</v>
      </c>
      <c r="Z1910" s="4">
        <f t="shared" si="221"/>
        <v>0</v>
      </c>
    </row>
    <row r="1911" spans="25:26" x14ac:dyDescent="0.3">
      <c r="Y1911" t="e" cm="1" vm="2">
        <f t="array" aca="1" ref="Y1911" ca="1">HLOOKUP(E1911+E1911:E2910,F1911,0)</f>
        <v>#VALUE!</v>
      </c>
      <c r="Z1911" s="4">
        <f t="shared" si="221"/>
        <v>0</v>
      </c>
    </row>
    <row r="1912" spans="25:26" x14ac:dyDescent="0.3">
      <c r="Y1912" t="e" cm="1" vm="2">
        <f t="array" aca="1" ref="Y1912" ca="1">HLOOKUP(E1912+E1912:E2911,F1912,0)</f>
        <v>#VALUE!</v>
      </c>
      <c r="Z1912" s="4">
        <f t="shared" si="221"/>
        <v>0</v>
      </c>
    </row>
    <row r="1913" spans="25:26" x14ac:dyDescent="0.3">
      <c r="Y1913" t="e" cm="1" vm="2">
        <f t="array" aca="1" ref="Y1913" ca="1">HLOOKUP(E1913+E1913:E2912,F1913,0)</f>
        <v>#VALUE!</v>
      </c>
      <c r="Z1913" s="4">
        <f t="shared" si="221"/>
        <v>0</v>
      </c>
    </row>
    <row r="1914" spans="25:26" x14ac:dyDescent="0.3">
      <c r="Y1914" t="e" cm="1" vm="2">
        <f t="array" aca="1" ref="Y1914" ca="1">HLOOKUP(E1914+E1914:E2913,F1914,0)</f>
        <v>#VALUE!</v>
      </c>
      <c r="Z1914" s="4">
        <f t="shared" si="221"/>
        <v>0</v>
      </c>
    </row>
    <row r="1915" spans="25:26" x14ac:dyDescent="0.3">
      <c r="Y1915" t="e" cm="1" vm="2">
        <f t="array" aca="1" ref="Y1915" ca="1">HLOOKUP(E1915+E1915:E2914,F1915,0)</f>
        <v>#VALUE!</v>
      </c>
      <c r="Z1915" s="4">
        <f t="shared" si="221"/>
        <v>0</v>
      </c>
    </row>
    <row r="1916" spans="25:26" x14ac:dyDescent="0.3">
      <c r="Y1916" t="e" cm="1" vm="2">
        <f t="array" aca="1" ref="Y1916" ca="1">HLOOKUP(E1916+E1916:E2915,F1916,0)</f>
        <v>#VALUE!</v>
      </c>
      <c r="Z1916" s="4">
        <f t="shared" si="221"/>
        <v>0</v>
      </c>
    </row>
    <row r="1917" spans="25:26" x14ac:dyDescent="0.3">
      <c r="Y1917" t="e" cm="1" vm="2">
        <f t="array" aca="1" ref="Y1917" ca="1">HLOOKUP(E1917+E1917:E2916,F1917,0)</f>
        <v>#VALUE!</v>
      </c>
      <c r="Z1917" s="4">
        <f t="shared" si="221"/>
        <v>0</v>
      </c>
    </row>
    <row r="1918" spans="25:26" x14ac:dyDescent="0.3">
      <c r="Y1918" t="e" cm="1" vm="2">
        <f t="array" aca="1" ref="Y1918" ca="1">HLOOKUP(E1918+E1918:E2917,F1918,0)</f>
        <v>#VALUE!</v>
      </c>
      <c r="Z1918" s="4">
        <f t="shared" si="221"/>
        <v>0</v>
      </c>
    </row>
    <row r="1919" spans="25:26" x14ac:dyDescent="0.3">
      <c r="Y1919" t="e" cm="1" vm="2">
        <f t="array" aca="1" ref="Y1919" ca="1">HLOOKUP(E1919+E1919:E2918,F1919,0)</f>
        <v>#VALUE!</v>
      </c>
      <c r="Z1919" s="4">
        <f t="shared" si="221"/>
        <v>0</v>
      </c>
    </row>
    <row r="1920" spans="25:26" x14ac:dyDescent="0.3">
      <c r="Y1920" t="e" cm="1" vm="2">
        <f t="array" aca="1" ref="Y1920" ca="1">HLOOKUP(E1920+E1920:E2919,F1920,0)</f>
        <v>#VALUE!</v>
      </c>
      <c r="Z1920" s="4">
        <f t="shared" si="221"/>
        <v>0</v>
      </c>
    </row>
    <row r="1921" spans="25:26" x14ac:dyDescent="0.3">
      <c r="Y1921" t="e" cm="1" vm="2">
        <f t="array" aca="1" ref="Y1921" ca="1">HLOOKUP(E1921+E1921:E2920,F1921,0)</f>
        <v>#VALUE!</v>
      </c>
      <c r="Z1921" s="4">
        <f t="shared" si="221"/>
        <v>0</v>
      </c>
    </row>
    <row r="1922" spans="25:26" x14ac:dyDescent="0.3">
      <c r="Y1922" t="e" cm="1" vm="2">
        <f t="array" aca="1" ref="Y1922" ca="1">HLOOKUP(E1922+E1922:E2921,F1922,0)</f>
        <v>#VALUE!</v>
      </c>
      <c r="Z1922" s="4">
        <f t="shared" si="221"/>
        <v>0</v>
      </c>
    </row>
    <row r="1923" spans="25:26" x14ac:dyDescent="0.3">
      <c r="Y1923" t="e" cm="1" vm="2">
        <f t="array" aca="1" ref="Y1923" ca="1">HLOOKUP(E1923+E1923:E2922,F1923,0)</f>
        <v>#VALUE!</v>
      </c>
      <c r="Z1923" s="4">
        <f t="shared" ref="Z1923:Z1986" si="222">X1923</f>
        <v>0</v>
      </c>
    </row>
    <row r="1924" spans="25:26" x14ac:dyDescent="0.3">
      <c r="Y1924" t="e" cm="1" vm="2">
        <f t="array" aca="1" ref="Y1924" ca="1">HLOOKUP(E1924+E1924:E2923,F1924,0)</f>
        <v>#VALUE!</v>
      </c>
      <c r="Z1924" s="4">
        <f t="shared" si="222"/>
        <v>0</v>
      </c>
    </row>
    <row r="1925" spans="25:26" x14ac:dyDescent="0.3">
      <c r="Y1925" t="e" cm="1" vm="2">
        <f t="array" aca="1" ref="Y1925" ca="1">HLOOKUP(E1925+E1925:E2924,F1925,0)</f>
        <v>#VALUE!</v>
      </c>
      <c r="Z1925" s="4">
        <f t="shared" si="222"/>
        <v>0</v>
      </c>
    </row>
    <row r="1926" spans="25:26" x14ac:dyDescent="0.3">
      <c r="Y1926" t="e" cm="1" vm="2">
        <f t="array" aca="1" ref="Y1926" ca="1">HLOOKUP(E1926+E1926:E2925,F1926,0)</f>
        <v>#VALUE!</v>
      </c>
      <c r="Z1926" s="4">
        <f t="shared" si="222"/>
        <v>0</v>
      </c>
    </row>
    <row r="1927" spans="25:26" x14ac:dyDescent="0.3">
      <c r="Y1927" t="e" cm="1" vm="2">
        <f t="array" aca="1" ref="Y1927" ca="1">HLOOKUP(E1927+E1927:E2926,F1927,0)</f>
        <v>#VALUE!</v>
      </c>
      <c r="Z1927" s="4">
        <f t="shared" si="222"/>
        <v>0</v>
      </c>
    </row>
    <row r="1928" spans="25:26" x14ac:dyDescent="0.3">
      <c r="Y1928" t="e" cm="1" vm="2">
        <f t="array" aca="1" ref="Y1928" ca="1">HLOOKUP(E1928+E1928:E2927,F1928,0)</f>
        <v>#VALUE!</v>
      </c>
      <c r="Z1928" s="4">
        <f t="shared" si="222"/>
        <v>0</v>
      </c>
    </row>
    <row r="1929" spans="25:26" x14ac:dyDescent="0.3">
      <c r="Y1929" t="e" cm="1" vm="2">
        <f t="array" aca="1" ref="Y1929" ca="1">HLOOKUP(E1929+E1929:E2928,F1929,0)</f>
        <v>#VALUE!</v>
      </c>
      <c r="Z1929" s="4">
        <f t="shared" si="222"/>
        <v>0</v>
      </c>
    </row>
    <row r="1930" spans="25:26" x14ac:dyDescent="0.3">
      <c r="Y1930" t="e" cm="1" vm="2">
        <f t="array" aca="1" ref="Y1930" ca="1">HLOOKUP(E1930+E1930:E2929,F1930,0)</f>
        <v>#VALUE!</v>
      </c>
      <c r="Z1930" s="4">
        <f t="shared" si="222"/>
        <v>0</v>
      </c>
    </row>
    <row r="1931" spans="25:26" x14ac:dyDescent="0.3">
      <c r="Y1931" t="e" cm="1" vm="2">
        <f t="array" aca="1" ref="Y1931" ca="1">HLOOKUP(E1931+E1931:E2930,F1931,0)</f>
        <v>#VALUE!</v>
      </c>
      <c r="Z1931" s="4">
        <f t="shared" si="222"/>
        <v>0</v>
      </c>
    </row>
    <row r="1932" spans="25:26" x14ac:dyDescent="0.3">
      <c r="Y1932" t="e" cm="1" vm="2">
        <f t="array" aca="1" ref="Y1932" ca="1">HLOOKUP(E1932+E1932:E2931,F1932,0)</f>
        <v>#VALUE!</v>
      </c>
      <c r="Z1932" s="4">
        <f t="shared" si="222"/>
        <v>0</v>
      </c>
    </row>
    <row r="1933" spans="25:26" x14ac:dyDescent="0.3">
      <c r="Y1933" t="e" cm="1" vm="2">
        <f t="array" aca="1" ref="Y1933" ca="1">HLOOKUP(E1933+E1933:E2932,F1933,0)</f>
        <v>#VALUE!</v>
      </c>
      <c r="Z1933" s="4">
        <f t="shared" si="222"/>
        <v>0</v>
      </c>
    </row>
    <row r="1934" spans="25:26" x14ac:dyDescent="0.3">
      <c r="Y1934" t="e" cm="1" vm="2">
        <f t="array" aca="1" ref="Y1934" ca="1">HLOOKUP(E1934+E1934:E2933,F1934,0)</f>
        <v>#VALUE!</v>
      </c>
      <c r="Z1934" s="4">
        <f t="shared" si="222"/>
        <v>0</v>
      </c>
    </row>
    <row r="1935" spans="25:26" x14ac:dyDescent="0.3">
      <c r="Y1935" t="e" cm="1" vm="2">
        <f t="array" aca="1" ref="Y1935" ca="1">HLOOKUP(E1935+E1935:E2934,F1935,0)</f>
        <v>#VALUE!</v>
      </c>
      <c r="Z1935" s="4">
        <f t="shared" si="222"/>
        <v>0</v>
      </c>
    </row>
    <row r="1936" spans="25:26" x14ac:dyDescent="0.3">
      <c r="Y1936" t="e" cm="1" vm="2">
        <f t="array" aca="1" ref="Y1936" ca="1">HLOOKUP(E1936+E1936:E2935,F1936,0)</f>
        <v>#VALUE!</v>
      </c>
      <c r="Z1936" s="4">
        <f t="shared" si="222"/>
        <v>0</v>
      </c>
    </row>
    <row r="1937" spans="25:26" x14ac:dyDescent="0.3">
      <c r="Y1937" t="e" cm="1" vm="2">
        <f t="array" aca="1" ref="Y1937" ca="1">HLOOKUP(E1937+E1937:E2936,F1937,0)</f>
        <v>#VALUE!</v>
      </c>
      <c r="Z1937" s="4">
        <f t="shared" si="222"/>
        <v>0</v>
      </c>
    </row>
    <row r="1938" spans="25:26" x14ac:dyDescent="0.3">
      <c r="Y1938" t="e" cm="1" vm="2">
        <f t="array" aca="1" ref="Y1938" ca="1">HLOOKUP(E1938+E1938:E2937,F1938,0)</f>
        <v>#VALUE!</v>
      </c>
      <c r="Z1938" s="4">
        <f t="shared" si="222"/>
        <v>0</v>
      </c>
    </row>
    <row r="1939" spans="25:26" x14ac:dyDescent="0.3">
      <c r="Y1939" t="e" cm="1" vm="2">
        <f t="array" aca="1" ref="Y1939" ca="1">HLOOKUP(E1939+E1939:E2938,F1939,0)</f>
        <v>#VALUE!</v>
      </c>
      <c r="Z1939" s="4">
        <f t="shared" si="222"/>
        <v>0</v>
      </c>
    </row>
    <row r="1940" spans="25:26" x14ac:dyDescent="0.3">
      <c r="Y1940" t="e" cm="1" vm="2">
        <f t="array" aca="1" ref="Y1940" ca="1">HLOOKUP(E1940+E1940:E2939,F1940,0)</f>
        <v>#VALUE!</v>
      </c>
      <c r="Z1940" s="4">
        <f t="shared" si="222"/>
        <v>0</v>
      </c>
    </row>
    <row r="1941" spans="25:26" x14ac:dyDescent="0.3">
      <c r="Y1941" t="e" cm="1" vm="2">
        <f t="array" aca="1" ref="Y1941" ca="1">HLOOKUP(E1941+E1941:E2940,F1941,0)</f>
        <v>#VALUE!</v>
      </c>
      <c r="Z1941" s="4">
        <f t="shared" si="222"/>
        <v>0</v>
      </c>
    </row>
    <row r="1942" spans="25:26" x14ac:dyDescent="0.3">
      <c r="Y1942" t="e" cm="1" vm="2">
        <f t="array" aca="1" ref="Y1942" ca="1">HLOOKUP(E1942+E1942:E2941,F1942,0)</f>
        <v>#VALUE!</v>
      </c>
      <c r="Z1942" s="4">
        <f t="shared" si="222"/>
        <v>0</v>
      </c>
    </row>
    <row r="1943" spans="25:26" x14ac:dyDescent="0.3">
      <c r="Y1943" t="e" cm="1" vm="2">
        <f t="array" aca="1" ref="Y1943" ca="1">HLOOKUP(E1943+E1943:E2942,F1943,0)</f>
        <v>#VALUE!</v>
      </c>
      <c r="Z1943" s="4">
        <f t="shared" si="222"/>
        <v>0</v>
      </c>
    </row>
    <row r="1944" spans="25:26" x14ac:dyDescent="0.3">
      <c r="Y1944" t="e" cm="1" vm="2">
        <f t="array" aca="1" ref="Y1944" ca="1">HLOOKUP(E1944+E1944:E2943,F1944,0)</f>
        <v>#VALUE!</v>
      </c>
      <c r="Z1944" s="4">
        <f t="shared" si="222"/>
        <v>0</v>
      </c>
    </row>
    <row r="1945" spans="25:26" x14ac:dyDescent="0.3">
      <c r="Y1945" t="e" cm="1" vm="2">
        <f t="array" aca="1" ref="Y1945" ca="1">HLOOKUP(E1945+E1945:E2944,F1945,0)</f>
        <v>#VALUE!</v>
      </c>
      <c r="Z1945" s="4">
        <f t="shared" si="222"/>
        <v>0</v>
      </c>
    </row>
    <row r="1946" spans="25:26" x14ac:dyDescent="0.3">
      <c r="Y1946" t="e" cm="1" vm="2">
        <f t="array" aca="1" ref="Y1946" ca="1">HLOOKUP(E1946+E1946:E2945,F1946,0)</f>
        <v>#VALUE!</v>
      </c>
      <c r="Z1946" s="4">
        <f t="shared" si="222"/>
        <v>0</v>
      </c>
    </row>
    <row r="1947" spans="25:26" x14ac:dyDescent="0.3">
      <c r="Y1947" t="e" cm="1" vm="2">
        <f t="array" aca="1" ref="Y1947" ca="1">HLOOKUP(E1947+E1947:E2946,F1947,0)</f>
        <v>#VALUE!</v>
      </c>
      <c r="Z1947" s="4">
        <f t="shared" si="222"/>
        <v>0</v>
      </c>
    </row>
    <row r="1948" spans="25:26" x14ac:dyDescent="0.3">
      <c r="Y1948" t="e" cm="1" vm="2">
        <f t="array" aca="1" ref="Y1948" ca="1">HLOOKUP(E1948+E1948:E2947,F1948,0)</f>
        <v>#VALUE!</v>
      </c>
      <c r="Z1948" s="4">
        <f t="shared" si="222"/>
        <v>0</v>
      </c>
    </row>
    <row r="1949" spans="25:26" x14ac:dyDescent="0.3">
      <c r="Y1949" t="e" cm="1" vm="2">
        <f t="array" aca="1" ref="Y1949" ca="1">HLOOKUP(E1949+E1949:E2948,F1949,0)</f>
        <v>#VALUE!</v>
      </c>
      <c r="Z1949" s="4">
        <f t="shared" si="222"/>
        <v>0</v>
      </c>
    </row>
    <row r="1950" spans="25:26" x14ac:dyDescent="0.3">
      <c r="Y1950" t="e" cm="1" vm="2">
        <f t="array" aca="1" ref="Y1950" ca="1">HLOOKUP(E1950+E1950:E2949,F1950,0)</f>
        <v>#VALUE!</v>
      </c>
      <c r="Z1950" s="4">
        <f t="shared" si="222"/>
        <v>0</v>
      </c>
    </row>
    <row r="1951" spans="25:26" x14ac:dyDescent="0.3">
      <c r="Y1951" t="e" cm="1" vm="2">
        <f t="array" aca="1" ref="Y1951" ca="1">HLOOKUP(E1951+E1951:E2950,F1951,0)</f>
        <v>#VALUE!</v>
      </c>
      <c r="Z1951" s="4">
        <f t="shared" si="222"/>
        <v>0</v>
      </c>
    </row>
    <row r="1952" spans="25:26" x14ac:dyDescent="0.3">
      <c r="Y1952" t="e" cm="1" vm="2">
        <f t="array" aca="1" ref="Y1952" ca="1">HLOOKUP(E1952+E1952:E2951,F1952,0)</f>
        <v>#VALUE!</v>
      </c>
      <c r="Z1952" s="4">
        <f t="shared" si="222"/>
        <v>0</v>
      </c>
    </row>
    <row r="1953" spans="25:26" x14ac:dyDescent="0.3">
      <c r="Y1953" t="e" cm="1" vm="2">
        <f t="array" aca="1" ref="Y1953" ca="1">HLOOKUP(E1953+E1953:E2952,F1953,0)</f>
        <v>#VALUE!</v>
      </c>
      <c r="Z1953" s="4">
        <f t="shared" si="222"/>
        <v>0</v>
      </c>
    </row>
    <row r="1954" spans="25:26" x14ac:dyDescent="0.3">
      <c r="Y1954" t="e" cm="1" vm="2">
        <f t="array" aca="1" ref="Y1954" ca="1">HLOOKUP(E1954+E1954:E2953,F1954,0)</f>
        <v>#VALUE!</v>
      </c>
      <c r="Z1954" s="4">
        <f t="shared" si="222"/>
        <v>0</v>
      </c>
    </row>
    <row r="1955" spans="25:26" x14ac:dyDescent="0.3">
      <c r="Y1955" t="e" cm="1" vm="2">
        <f t="array" aca="1" ref="Y1955" ca="1">HLOOKUP(E1955+E1955:E2954,F1955,0)</f>
        <v>#VALUE!</v>
      </c>
      <c r="Z1955" s="4">
        <f t="shared" si="222"/>
        <v>0</v>
      </c>
    </row>
    <row r="1956" spans="25:26" x14ac:dyDescent="0.3">
      <c r="Y1956" t="e" cm="1" vm="2">
        <f t="array" aca="1" ref="Y1956" ca="1">HLOOKUP(E1956+E1956:E2955,F1956,0)</f>
        <v>#VALUE!</v>
      </c>
      <c r="Z1956" s="4">
        <f t="shared" si="222"/>
        <v>0</v>
      </c>
    </row>
    <row r="1957" spans="25:26" x14ac:dyDescent="0.3">
      <c r="Y1957" t="e" cm="1" vm="2">
        <f t="array" aca="1" ref="Y1957" ca="1">HLOOKUP(E1957+E1957:E2956,F1957,0)</f>
        <v>#VALUE!</v>
      </c>
      <c r="Z1957" s="4">
        <f t="shared" si="222"/>
        <v>0</v>
      </c>
    </row>
    <row r="1958" spans="25:26" x14ac:dyDescent="0.3">
      <c r="Y1958" t="e" cm="1" vm="2">
        <f t="array" aca="1" ref="Y1958" ca="1">HLOOKUP(E1958+E1958:E2957,F1958,0)</f>
        <v>#VALUE!</v>
      </c>
      <c r="Z1958" s="4">
        <f t="shared" si="222"/>
        <v>0</v>
      </c>
    </row>
    <row r="1959" spans="25:26" x14ac:dyDescent="0.3">
      <c r="Y1959" t="e" cm="1" vm="2">
        <f t="array" aca="1" ref="Y1959" ca="1">HLOOKUP(E1959+E1959:E2958,F1959,0)</f>
        <v>#VALUE!</v>
      </c>
      <c r="Z1959" s="4">
        <f t="shared" si="222"/>
        <v>0</v>
      </c>
    </row>
    <row r="1960" spans="25:26" x14ac:dyDescent="0.3">
      <c r="Y1960" t="e" cm="1" vm="2">
        <f t="array" aca="1" ref="Y1960" ca="1">HLOOKUP(E1960+E1960:E2959,F1960,0)</f>
        <v>#VALUE!</v>
      </c>
      <c r="Z1960" s="4">
        <f t="shared" si="222"/>
        <v>0</v>
      </c>
    </row>
    <row r="1961" spans="25:26" x14ac:dyDescent="0.3">
      <c r="Y1961" t="e" cm="1" vm="2">
        <f t="array" aca="1" ref="Y1961" ca="1">HLOOKUP(E1961+E1961:E2960,F1961,0)</f>
        <v>#VALUE!</v>
      </c>
      <c r="Z1961" s="4">
        <f t="shared" si="222"/>
        <v>0</v>
      </c>
    </row>
    <row r="1962" spans="25:26" x14ac:dyDescent="0.3">
      <c r="Y1962" t="e" cm="1" vm="2">
        <f t="array" aca="1" ref="Y1962" ca="1">HLOOKUP(E1962+E1962:E2961,F1962,0)</f>
        <v>#VALUE!</v>
      </c>
      <c r="Z1962" s="4">
        <f t="shared" si="222"/>
        <v>0</v>
      </c>
    </row>
    <row r="1963" spans="25:26" x14ac:dyDescent="0.3">
      <c r="Y1963" t="e" cm="1" vm="2">
        <f t="array" aca="1" ref="Y1963" ca="1">HLOOKUP(E1963+E1963:E2962,F1963,0)</f>
        <v>#VALUE!</v>
      </c>
      <c r="Z1963" s="4">
        <f t="shared" si="222"/>
        <v>0</v>
      </c>
    </row>
    <row r="1964" spans="25:26" x14ac:dyDescent="0.3">
      <c r="Y1964" t="e" cm="1" vm="2">
        <f t="array" aca="1" ref="Y1964" ca="1">HLOOKUP(E1964+E1964:E2963,F1964,0)</f>
        <v>#VALUE!</v>
      </c>
      <c r="Z1964" s="4">
        <f t="shared" si="222"/>
        <v>0</v>
      </c>
    </row>
    <row r="1965" spans="25:26" x14ac:dyDescent="0.3">
      <c r="Y1965" t="e" cm="1" vm="2">
        <f t="array" aca="1" ref="Y1965" ca="1">HLOOKUP(E1965+E1965:E2964,F1965,0)</f>
        <v>#VALUE!</v>
      </c>
      <c r="Z1965" s="4">
        <f t="shared" si="222"/>
        <v>0</v>
      </c>
    </row>
    <row r="1966" spans="25:26" x14ac:dyDescent="0.3">
      <c r="Y1966" t="e" cm="1" vm="2">
        <f t="array" aca="1" ref="Y1966" ca="1">HLOOKUP(E1966+E1966:E2965,F1966,0)</f>
        <v>#VALUE!</v>
      </c>
      <c r="Z1966" s="4">
        <f t="shared" si="222"/>
        <v>0</v>
      </c>
    </row>
    <row r="1967" spans="25:26" x14ac:dyDescent="0.3">
      <c r="Y1967" t="e" cm="1" vm="2">
        <f t="array" aca="1" ref="Y1967" ca="1">HLOOKUP(E1967+E1967:E2966,F1967,0)</f>
        <v>#VALUE!</v>
      </c>
      <c r="Z1967" s="4">
        <f t="shared" si="222"/>
        <v>0</v>
      </c>
    </row>
    <row r="1968" spans="25:26" x14ac:dyDescent="0.3">
      <c r="Y1968" t="e" cm="1" vm="2">
        <f t="array" aca="1" ref="Y1968" ca="1">HLOOKUP(E1968+E1968:E2967,F1968,0)</f>
        <v>#VALUE!</v>
      </c>
      <c r="Z1968" s="4">
        <f t="shared" si="222"/>
        <v>0</v>
      </c>
    </row>
    <row r="1969" spans="25:26" x14ac:dyDescent="0.3">
      <c r="Y1969" t="e" cm="1" vm="2">
        <f t="array" aca="1" ref="Y1969" ca="1">HLOOKUP(E1969+E1969:E2968,F1969,0)</f>
        <v>#VALUE!</v>
      </c>
      <c r="Z1969" s="4">
        <f t="shared" si="222"/>
        <v>0</v>
      </c>
    </row>
    <row r="1970" spans="25:26" x14ac:dyDescent="0.3">
      <c r="Y1970" t="e" cm="1" vm="2">
        <f t="array" aca="1" ref="Y1970" ca="1">HLOOKUP(E1970+E1970:E2969,F1970,0)</f>
        <v>#VALUE!</v>
      </c>
      <c r="Z1970" s="4">
        <f t="shared" si="222"/>
        <v>0</v>
      </c>
    </row>
    <row r="1971" spans="25:26" x14ac:dyDescent="0.3">
      <c r="Y1971" t="e" cm="1" vm="2">
        <f t="array" aca="1" ref="Y1971" ca="1">HLOOKUP(E1971+E1971:E2970,F1971,0)</f>
        <v>#VALUE!</v>
      </c>
      <c r="Z1971" s="4">
        <f t="shared" si="222"/>
        <v>0</v>
      </c>
    </row>
    <row r="1972" spans="25:26" x14ac:dyDescent="0.3">
      <c r="Y1972" t="e" cm="1" vm="2">
        <f t="array" aca="1" ref="Y1972" ca="1">HLOOKUP(E1972+E1972:E2971,F1972,0)</f>
        <v>#VALUE!</v>
      </c>
      <c r="Z1972" s="4">
        <f t="shared" si="222"/>
        <v>0</v>
      </c>
    </row>
    <row r="1973" spans="25:26" x14ac:dyDescent="0.3">
      <c r="Y1973" t="e" cm="1" vm="2">
        <f t="array" aca="1" ref="Y1973" ca="1">HLOOKUP(E1973+E1973:E2972,F1973,0)</f>
        <v>#VALUE!</v>
      </c>
      <c r="Z1973" s="4">
        <f t="shared" si="222"/>
        <v>0</v>
      </c>
    </row>
    <row r="1974" spans="25:26" x14ac:dyDescent="0.3">
      <c r="Y1974" t="e" cm="1" vm="2">
        <f t="array" aca="1" ref="Y1974" ca="1">HLOOKUP(E1974+E1974:E2973,F1974,0)</f>
        <v>#VALUE!</v>
      </c>
      <c r="Z1974" s="4">
        <f t="shared" si="222"/>
        <v>0</v>
      </c>
    </row>
    <row r="1975" spans="25:26" x14ac:dyDescent="0.3">
      <c r="Y1975" t="e" cm="1" vm="2">
        <f t="array" aca="1" ref="Y1975" ca="1">HLOOKUP(E1975+E1975:E2974,F1975,0)</f>
        <v>#VALUE!</v>
      </c>
      <c r="Z1975" s="4">
        <f t="shared" si="222"/>
        <v>0</v>
      </c>
    </row>
    <row r="1976" spans="25:26" x14ac:dyDescent="0.3">
      <c r="Y1976" t="e" cm="1" vm="2">
        <f t="array" aca="1" ref="Y1976" ca="1">HLOOKUP(E1976+E1976:E2975,F1976,0)</f>
        <v>#VALUE!</v>
      </c>
      <c r="Z1976" s="4">
        <f t="shared" si="222"/>
        <v>0</v>
      </c>
    </row>
    <row r="1977" spans="25:26" x14ac:dyDescent="0.3">
      <c r="Y1977" t="e" cm="1" vm="2">
        <f t="array" aca="1" ref="Y1977" ca="1">HLOOKUP(E1977+E1977:E2976,F1977,0)</f>
        <v>#VALUE!</v>
      </c>
      <c r="Z1977" s="4">
        <f t="shared" si="222"/>
        <v>0</v>
      </c>
    </row>
    <row r="1978" spans="25:26" x14ac:dyDescent="0.3">
      <c r="Y1978" t="e" cm="1" vm="2">
        <f t="array" aca="1" ref="Y1978" ca="1">HLOOKUP(E1978+E1978:E2977,F1978,0)</f>
        <v>#VALUE!</v>
      </c>
      <c r="Z1978" s="4">
        <f t="shared" si="222"/>
        <v>0</v>
      </c>
    </row>
    <row r="1979" spans="25:26" x14ac:dyDescent="0.3">
      <c r="Y1979" t="e" cm="1" vm="2">
        <f t="array" aca="1" ref="Y1979" ca="1">HLOOKUP(E1979+E1979:E2978,F1979,0)</f>
        <v>#VALUE!</v>
      </c>
      <c r="Z1979" s="4">
        <f t="shared" si="222"/>
        <v>0</v>
      </c>
    </row>
    <row r="1980" spans="25:26" x14ac:dyDescent="0.3">
      <c r="Y1980" t="e" cm="1" vm="2">
        <f t="array" aca="1" ref="Y1980" ca="1">HLOOKUP(E1980+E1980:E2979,F1980,0)</f>
        <v>#VALUE!</v>
      </c>
      <c r="Z1980" s="4">
        <f t="shared" si="222"/>
        <v>0</v>
      </c>
    </row>
    <row r="1981" spans="25:26" x14ac:dyDescent="0.3">
      <c r="Y1981" t="e" cm="1" vm="2">
        <f t="array" aca="1" ref="Y1981" ca="1">HLOOKUP(E1981+E1981:E2980,F1981,0)</f>
        <v>#VALUE!</v>
      </c>
      <c r="Z1981" s="4">
        <f t="shared" si="222"/>
        <v>0</v>
      </c>
    </row>
    <row r="1982" spans="25:26" x14ac:dyDescent="0.3">
      <c r="Y1982" t="e" cm="1" vm="2">
        <f t="array" aca="1" ref="Y1982" ca="1">HLOOKUP(E1982+E1982:E2981,F1982,0)</f>
        <v>#VALUE!</v>
      </c>
      <c r="Z1982" s="4">
        <f t="shared" si="222"/>
        <v>0</v>
      </c>
    </row>
    <row r="1983" spans="25:26" x14ac:dyDescent="0.3">
      <c r="Y1983" t="e" cm="1" vm="2">
        <f t="array" aca="1" ref="Y1983" ca="1">HLOOKUP(E1983+E1983:E2982,F1983,0)</f>
        <v>#VALUE!</v>
      </c>
      <c r="Z1983" s="4">
        <f t="shared" si="222"/>
        <v>0</v>
      </c>
    </row>
    <row r="1984" spans="25:26" x14ac:dyDescent="0.3">
      <c r="Y1984" t="e" cm="1" vm="2">
        <f t="array" aca="1" ref="Y1984" ca="1">HLOOKUP(E1984+E1984:E2983,F1984,0)</f>
        <v>#VALUE!</v>
      </c>
      <c r="Z1984" s="4">
        <f t="shared" si="222"/>
        <v>0</v>
      </c>
    </row>
    <row r="1985" spans="25:26" x14ac:dyDescent="0.3">
      <c r="Y1985" t="e" cm="1" vm="2">
        <f t="array" aca="1" ref="Y1985" ca="1">HLOOKUP(E1985+E1985:E2984,F1985,0)</f>
        <v>#VALUE!</v>
      </c>
      <c r="Z1985" s="4">
        <f t="shared" si="222"/>
        <v>0</v>
      </c>
    </row>
    <row r="1986" spans="25:26" x14ac:dyDescent="0.3">
      <c r="Y1986" t="e" cm="1" vm="2">
        <f t="array" aca="1" ref="Y1986" ca="1">HLOOKUP(E1986+E1986:E2985,F1986,0)</f>
        <v>#VALUE!</v>
      </c>
      <c r="Z1986" s="4">
        <f t="shared" si="222"/>
        <v>0</v>
      </c>
    </row>
    <row r="1987" spans="25:26" x14ac:dyDescent="0.3">
      <c r="Y1987" t="e" cm="1" vm="2">
        <f t="array" aca="1" ref="Y1987" ca="1">HLOOKUP(E1987+E1987:E2986,F1987,0)</f>
        <v>#VALUE!</v>
      </c>
      <c r="Z1987" s="4">
        <f t="shared" ref="Z1987:Z2000" si="223">X1987</f>
        <v>0</v>
      </c>
    </row>
    <row r="1988" spans="25:26" x14ac:dyDescent="0.3">
      <c r="Y1988" t="e" cm="1" vm="2">
        <f t="array" aca="1" ref="Y1988" ca="1">HLOOKUP(E1988+E1988:E2987,F1988,0)</f>
        <v>#VALUE!</v>
      </c>
      <c r="Z1988" s="4">
        <f t="shared" si="223"/>
        <v>0</v>
      </c>
    </row>
    <row r="1989" spans="25:26" x14ac:dyDescent="0.3">
      <c r="Y1989" t="e" cm="1" vm="2">
        <f t="array" aca="1" ref="Y1989" ca="1">HLOOKUP(E1989+E1989:E2988,F1989,0)</f>
        <v>#VALUE!</v>
      </c>
      <c r="Z1989" s="4">
        <f t="shared" si="223"/>
        <v>0</v>
      </c>
    </row>
    <row r="1990" spans="25:26" x14ac:dyDescent="0.3">
      <c r="Y1990" t="e" cm="1" vm="2">
        <f t="array" aca="1" ref="Y1990" ca="1">HLOOKUP(E1990+E1990:E2989,F1990,0)</f>
        <v>#VALUE!</v>
      </c>
      <c r="Z1990" s="4">
        <f t="shared" si="223"/>
        <v>0</v>
      </c>
    </row>
    <row r="1991" spans="25:26" x14ac:dyDescent="0.3">
      <c r="Y1991" t="e" cm="1" vm="2">
        <f t="array" aca="1" ref="Y1991" ca="1">HLOOKUP(E1991+E1991:E2990,F1991,0)</f>
        <v>#VALUE!</v>
      </c>
      <c r="Z1991" s="4">
        <f t="shared" si="223"/>
        <v>0</v>
      </c>
    </row>
    <row r="1992" spans="25:26" x14ac:dyDescent="0.3">
      <c r="Y1992" t="e" cm="1" vm="2">
        <f t="array" aca="1" ref="Y1992" ca="1">HLOOKUP(E1992+E1992:E2991,F1992,0)</f>
        <v>#VALUE!</v>
      </c>
      <c r="Z1992" s="4">
        <f t="shared" si="223"/>
        <v>0</v>
      </c>
    </row>
    <row r="1993" spans="25:26" x14ac:dyDescent="0.3">
      <c r="Y1993" t="e" cm="1" vm="2">
        <f t="array" aca="1" ref="Y1993" ca="1">HLOOKUP(E1993+E1993:E2992,F1993,0)</f>
        <v>#VALUE!</v>
      </c>
      <c r="Z1993" s="4">
        <f t="shared" si="223"/>
        <v>0</v>
      </c>
    </row>
    <row r="1994" spans="25:26" x14ac:dyDescent="0.3">
      <c r="Y1994" t="e" cm="1" vm="2">
        <f t="array" aca="1" ref="Y1994" ca="1">HLOOKUP(E1994+E1994:E2993,F1994,0)</f>
        <v>#VALUE!</v>
      </c>
      <c r="Z1994" s="4">
        <f t="shared" si="223"/>
        <v>0</v>
      </c>
    </row>
    <row r="1995" spans="25:26" x14ac:dyDescent="0.3">
      <c r="Y1995" t="e" cm="1" vm="2">
        <f t="array" aca="1" ref="Y1995" ca="1">HLOOKUP(E1995+E1995:E2994,F1995,0)</f>
        <v>#VALUE!</v>
      </c>
      <c r="Z1995" s="4">
        <f t="shared" si="223"/>
        <v>0</v>
      </c>
    </row>
    <row r="1996" spans="25:26" x14ac:dyDescent="0.3">
      <c r="Y1996" t="e" cm="1" vm="2">
        <f t="array" aca="1" ref="Y1996" ca="1">HLOOKUP(E1996+E1996:E2995,F1996,0)</f>
        <v>#VALUE!</v>
      </c>
      <c r="Z1996" s="4">
        <f t="shared" si="223"/>
        <v>0</v>
      </c>
    </row>
    <row r="1997" spans="25:26" x14ac:dyDescent="0.3">
      <c r="Y1997" t="e" cm="1" vm="2">
        <f t="array" aca="1" ref="Y1997" ca="1">HLOOKUP(E1997+E1997:E2996,F1997,0)</f>
        <v>#VALUE!</v>
      </c>
      <c r="Z1997" s="4">
        <f t="shared" si="223"/>
        <v>0</v>
      </c>
    </row>
    <row r="1998" spans="25:26" x14ac:dyDescent="0.3">
      <c r="Y1998" t="e" cm="1" vm="2">
        <f t="array" aca="1" ref="Y1998" ca="1">HLOOKUP(E1998+E1998:E2997,F1998,0)</f>
        <v>#VALUE!</v>
      </c>
      <c r="Z1998" s="4">
        <f t="shared" si="223"/>
        <v>0</v>
      </c>
    </row>
    <row r="1999" spans="25:26" x14ac:dyDescent="0.3">
      <c r="Y1999" t="e" cm="1" vm="2">
        <f t="array" aca="1" ref="Y1999" ca="1">HLOOKUP(E1999+E1999:E2998,F1999,0)</f>
        <v>#VALUE!</v>
      </c>
      <c r="Z1999" s="4">
        <f t="shared" si="223"/>
        <v>0</v>
      </c>
    </row>
    <row r="2000" spans="25:26" x14ac:dyDescent="0.3">
      <c r="Y2000" t="e" cm="1">
        <f t="array" ref="Y2000:Y2999">HLOOKUP(E2000+E2000:E2999,F2000,0)</f>
        <v>#N/A</v>
      </c>
      <c r="Z2000" s="4">
        <f t="shared" si="223"/>
        <v>0</v>
      </c>
    </row>
    <row r="2001" spans="25:25" x14ac:dyDescent="0.3">
      <c r="Y2001" t="e">
        <v>#N/A</v>
      </c>
    </row>
    <row r="2002" spans="25:25" x14ac:dyDescent="0.3">
      <c r="Y2002" t="e">
        <v>#N/A</v>
      </c>
    </row>
    <row r="2003" spans="25:25" x14ac:dyDescent="0.3">
      <c r="Y2003" t="e">
        <v>#N/A</v>
      </c>
    </row>
    <row r="2004" spans="25:25" x14ac:dyDescent="0.3">
      <c r="Y2004" t="e">
        <v>#N/A</v>
      </c>
    </row>
    <row r="2005" spans="25:25" x14ac:dyDescent="0.3">
      <c r="Y2005" t="e">
        <v>#N/A</v>
      </c>
    </row>
    <row r="2006" spans="25:25" x14ac:dyDescent="0.3">
      <c r="Y2006" t="e">
        <v>#N/A</v>
      </c>
    </row>
    <row r="2007" spans="25:25" x14ac:dyDescent="0.3">
      <c r="Y2007" t="e">
        <v>#N/A</v>
      </c>
    </row>
    <row r="2008" spans="25:25" x14ac:dyDescent="0.3">
      <c r="Y2008" t="e">
        <v>#N/A</v>
      </c>
    </row>
    <row r="2009" spans="25:25" x14ac:dyDescent="0.3">
      <c r="Y2009" t="e">
        <v>#N/A</v>
      </c>
    </row>
    <row r="2010" spans="25:25" x14ac:dyDescent="0.3">
      <c r="Y2010" t="e">
        <v>#N/A</v>
      </c>
    </row>
    <row r="2011" spans="25:25" x14ac:dyDescent="0.3">
      <c r="Y2011" t="e">
        <v>#N/A</v>
      </c>
    </row>
    <row r="2012" spans="25:25" x14ac:dyDescent="0.3">
      <c r="Y2012" t="e">
        <v>#N/A</v>
      </c>
    </row>
    <row r="2013" spans="25:25" x14ac:dyDescent="0.3">
      <c r="Y2013" t="e">
        <v>#N/A</v>
      </c>
    </row>
    <row r="2014" spans="25:25" x14ac:dyDescent="0.3">
      <c r="Y2014" t="e">
        <v>#N/A</v>
      </c>
    </row>
    <row r="2015" spans="25:25" x14ac:dyDescent="0.3">
      <c r="Y2015" t="e">
        <v>#N/A</v>
      </c>
    </row>
    <row r="2016" spans="25:25" x14ac:dyDescent="0.3">
      <c r="Y2016" t="e">
        <v>#N/A</v>
      </c>
    </row>
    <row r="2017" spans="25:25" x14ac:dyDescent="0.3">
      <c r="Y2017" t="e">
        <v>#N/A</v>
      </c>
    </row>
    <row r="2018" spans="25:25" x14ac:dyDescent="0.3">
      <c r="Y2018" t="e">
        <v>#N/A</v>
      </c>
    </row>
    <row r="2019" spans="25:25" x14ac:dyDescent="0.3">
      <c r="Y2019" t="e">
        <v>#N/A</v>
      </c>
    </row>
    <row r="2020" spans="25:25" x14ac:dyDescent="0.3">
      <c r="Y2020" t="e">
        <v>#N/A</v>
      </c>
    </row>
    <row r="2021" spans="25:25" x14ac:dyDescent="0.3">
      <c r="Y2021" t="e">
        <v>#N/A</v>
      </c>
    </row>
    <row r="2022" spans="25:25" x14ac:dyDescent="0.3">
      <c r="Y2022" t="e">
        <v>#N/A</v>
      </c>
    </row>
    <row r="2023" spans="25:25" x14ac:dyDescent="0.3">
      <c r="Y2023" t="e">
        <v>#N/A</v>
      </c>
    </row>
    <row r="2024" spans="25:25" x14ac:dyDescent="0.3">
      <c r="Y2024" t="e">
        <v>#N/A</v>
      </c>
    </row>
    <row r="2025" spans="25:25" x14ac:dyDescent="0.3">
      <c r="Y2025" t="e">
        <v>#N/A</v>
      </c>
    </row>
    <row r="2026" spans="25:25" x14ac:dyDescent="0.3">
      <c r="Y2026" t="e">
        <v>#N/A</v>
      </c>
    </row>
    <row r="2027" spans="25:25" x14ac:dyDescent="0.3">
      <c r="Y2027" t="e">
        <v>#N/A</v>
      </c>
    </row>
    <row r="2028" spans="25:25" x14ac:dyDescent="0.3">
      <c r="Y2028" t="e">
        <v>#N/A</v>
      </c>
    </row>
    <row r="2029" spans="25:25" x14ac:dyDescent="0.3">
      <c r="Y2029" t="e">
        <v>#N/A</v>
      </c>
    </row>
    <row r="2030" spans="25:25" x14ac:dyDescent="0.3">
      <c r="Y2030" t="e">
        <v>#N/A</v>
      </c>
    </row>
    <row r="2031" spans="25:25" x14ac:dyDescent="0.3">
      <c r="Y2031" t="e">
        <v>#N/A</v>
      </c>
    </row>
    <row r="2032" spans="25:25" x14ac:dyDescent="0.3">
      <c r="Y2032" t="e">
        <v>#N/A</v>
      </c>
    </row>
    <row r="2033" spans="25:25" x14ac:dyDescent="0.3">
      <c r="Y2033" t="e">
        <v>#N/A</v>
      </c>
    </row>
    <row r="2034" spans="25:25" x14ac:dyDescent="0.3">
      <c r="Y2034" t="e">
        <v>#N/A</v>
      </c>
    </row>
    <row r="2035" spans="25:25" x14ac:dyDescent="0.3">
      <c r="Y2035" t="e">
        <v>#N/A</v>
      </c>
    </row>
    <row r="2036" spans="25:25" x14ac:dyDescent="0.3">
      <c r="Y2036" t="e">
        <v>#N/A</v>
      </c>
    </row>
    <row r="2037" spans="25:25" x14ac:dyDescent="0.3">
      <c r="Y2037" t="e">
        <v>#N/A</v>
      </c>
    </row>
    <row r="2038" spans="25:25" x14ac:dyDescent="0.3">
      <c r="Y2038" t="e">
        <v>#N/A</v>
      </c>
    </row>
    <row r="2039" spans="25:25" x14ac:dyDescent="0.3">
      <c r="Y2039" t="e">
        <v>#N/A</v>
      </c>
    </row>
    <row r="2040" spans="25:25" x14ac:dyDescent="0.3">
      <c r="Y2040" t="e">
        <v>#N/A</v>
      </c>
    </row>
    <row r="2041" spans="25:25" x14ac:dyDescent="0.3">
      <c r="Y2041" t="e">
        <v>#N/A</v>
      </c>
    </row>
    <row r="2042" spans="25:25" x14ac:dyDescent="0.3">
      <c r="Y2042" t="e">
        <v>#N/A</v>
      </c>
    </row>
    <row r="2043" spans="25:25" x14ac:dyDescent="0.3">
      <c r="Y2043" t="e">
        <v>#N/A</v>
      </c>
    </row>
    <row r="2044" spans="25:25" x14ac:dyDescent="0.3">
      <c r="Y2044" t="e">
        <v>#N/A</v>
      </c>
    </row>
    <row r="2045" spans="25:25" x14ac:dyDescent="0.3">
      <c r="Y2045" t="e">
        <v>#N/A</v>
      </c>
    </row>
    <row r="2046" spans="25:25" x14ac:dyDescent="0.3">
      <c r="Y2046" t="e">
        <v>#N/A</v>
      </c>
    </row>
    <row r="2047" spans="25:25" x14ac:dyDescent="0.3">
      <c r="Y2047" t="e">
        <v>#N/A</v>
      </c>
    </row>
    <row r="2048" spans="25:25" x14ac:dyDescent="0.3">
      <c r="Y2048" t="e">
        <v>#N/A</v>
      </c>
    </row>
    <row r="2049" spans="25:25" x14ac:dyDescent="0.3">
      <c r="Y2049" t="e">
        <v>#N/A</v>
      </c>
    </row>
    <row r="2050" spans="25:25" x14ac:dyDescent="0.3">
      <c r="Y2050" t="e">
        <v>#N/A</v>
      </c>
    </row>
    <row r="2051" spans="25:25" x14ac:dyDescent="0.3">
      <c r="Y2051" t="e">
        <v>#N/A</v>
      </c>
    </row>
    <row r="2052" spans="25:25" x14ac:dyDescent="0.3">
      <c r="Y2052" t="e">
        <v>#N/A</v>
      </c>
    </row>
    <row r="2053" spans="25:25" x14ac:dyDescent="0.3">
      <c r="Y2053" t="e">
        <v>#N/A</v>
      </c>
    </row>
    <row r="2054" spans="25:25" x14ac:dyDescent="0.3">
      <c r="Y2054" t="e">
        <v>#N/A</v>
      </c>
    </row>
    <row r="2055" spans="25:25" x14ac:dyDescent="0.3">
      <c r="Y2055" t="e">
        <v>#N/A</v>
      </c>
    </row>
    <row r="2056" spans="25:25" x14ac:dyDescent="0.3">
      <c r="Y2056" t="e">
        <v>#N/A</v>
      </c>
    </row>
    <row r="2057" spans="25:25" x14ac:dyDescent="0.3">
      <c r="Y2057" t="e">
        <v>#N/A</v>
      </c>
    </row>
    <row r="2058" spans="25:25" x14ac:dyDescent="0.3">
      <c r="Y2058" t="e">
        <v>#N/A</v>
      </c>
    </row>
    <row r="2059" spans="25:25" x14ac:dyDescent="0.3">
      <c r="Y2059" t="e">
        <v>#N/A</v>
      </c>
    </row>
    <row r="2060" spans="25:25" x14ac:dyDescent="0.3">
      <c r="Y2060" t="e">
        <v>#N/A</v>
      </c>
    </row>
    <row r="2061" spans="25:25" x14ac:dyDescent="0.3">
      <c r="Y2061" t="e">
        <v>#N/A</v>
      </c>
    </row>
    <row r="2062" spans="25:25" x14ac:dyDescent="0.3">
      <c r="Y2062" t="e">
        <v>#N/A</v>
      </c>
    </row>
    <row r="2063" spans="25:25" x14ac:dyDescent="0.3">
      <c r="Y2063" t="e">
        <v>#N/A</v>
      </c>
    </row>
    <row r="2064" spans="25:25" x14ac:dyDescent="0.3">
      <c r="Y2064" t="e">
        <v>#N/A</v>
      </c>
    </row>
    <row r="2065" spans="25:25" x14ac:dyDescent="0.3">
      <c r="Y2065" t="e">
        <v>#N/A</v>
      </c>
    </row>
    <row r="2066" spans="25:25" x14ac:dyDescent="0.3">
      <c r="Y2066" t="e">
        <v>#N/A</v>
      </c>
    </row>
    <row r="2067" spans="25:25" x14ac:dyDescent="0.3">
      <c r="Y2067" t="e">
        <v>#N/A</v>
      </c>
    </row>
    <row r="2068" spans="25:25" x14ac:dyDescent="0.3">
      <c r="Y2068" t="e">
        <v>#N/A</v>
      </c>
    </row>
    <row r="2069" spans="25:25" x14ac:dyDescent="0.3">
      <c r="Y2069" t="e">
        <v>#N/A</v>
      </c>
    </row>
    <row r="2070" spans="25:25" x14ac:dyDescent="0.3">
      <c r="Y2070" t="e">
        <v>#N/A</v>
      </c>
    </row>
    <row r="2071" spans="25:25" x14ac:dyDescent="0.3">
      <c r="Y2071" t="e">
        <v>#N/A</v>
      </c>
    </row>
    <row r="2072" spans="25:25" x14ac:dyDescent="0.3">
      <c r="Y2072" t="e">
        <v>#N/A</v>
      </c>
    </row>
    <row r="2073" spans="25:25" x14ac:dyDescent="0.3">
      <c r="Y2073" t="e">
        <v>#N/A</v>
      </c>
    </row>
    <row r="2074" spans="25:25" x14ac:dyDescent="0.3">
      <c r="Y2074" t="e">
        <v>#N/A</v>
      </c>
    </row>
    <row r="2075" spans="25:25" x14ac:dyDescent="0.3">
      <c r="Y2075" t="e">
        <v>#N/A</v>
      </c>
    </row>
    <row r="2076" spans="25:25" x14ac:dyDescent="0.3">
      <c r="Y2076" t="e">
        <v>#N/A</v>
      </c>
    </row>
    <row r="2077" spans="25:25" x14ac:dyDescent="0.3">
      <c r="Y2077" t="e">
        <v>#N/A</v>
      </c>
    </row>
    <row r="2078" spans="25:25" x14ac:dyDescent="0.3">
      <c r="Y2078" t="e">
        <v>#N/A</v>
      </c>
    </row>
    <row r="2079" spans="25:25" x14ac:dyDescent="0.3">
      <c r="Y2079" t="e">
        <v>#N/A</v>
      </c>
    </row>
    <row r="2080" spans="25:25" x14ac:dyDescent="0.3">
      <c r="Y2080" t="e">
        <v>#N/A</v>
      </c>
    </row>
    <row r="2081" spans="25:25" x14ac:dyDescent="0.3">
      <c r="Y2081" t="e">
        <v>#N/A</v>
      </c>
    </row>
    <row r="2082" spans="25:25" x14ac:dyDescent="0.3">
      <c r="Y2082" t="e">
        <v>#N/A</v>
      </c>
    </row>
    <row r="2083" spans="25:25" x14ac:dyDescent="0.3">
      <c r="Y2083" t="e">
        <v>#N/A</v>
      </c>
    </row>
    <row r="2084" spans="25:25" x14ac:dyDescent="0.3">
      <c r="Y2084" t="e">
        <v>#N/A</v>
      </c>
    </row>
    <row r="2085" spans="25:25" x14ac:dyDescent="0.3">
      <c r="Y2085" t="e">
        <v>#N/A</v>
      </c>
    </row>
    <row r="2086" spans="25:25" x14ac:dyDescent="0.3">
      <c r="Y2086" t="e">
        <v>#N/A</v>
      </c>
    </row>
    <row r="2087" spans="25:25" x14ac:dyDescent="0.3">
      <c r="Y2087" t="e">
        <v>#N/A</v>
      </c>
    </row>
    <row r="2088" spans="25:25" x14ac:dyDescent="0.3">
      <c r="Y2088" t="e">
        <v>#N/A</v>
      </c>
    </row>
    <row r="2089" spans="25:25" x14ac:dyDescent="0.3">
      <c r="Y2089" t="e">
        <v>#N/A</v>
      </c>
    </row>
    <row r="2090" spans="25:25" x14ac:dyDescent="0.3">
      <c r="Y2090" t="e">
        <v>#N/A</v>
      </c>
    </row>
    <row r="2091" spans="25:25" x14ac:dyDescent="0.3">
      <c r="Y2091" t="e">
        <v>#N/A</v>
      </c>
    </row>
    <row r="2092" spans="25:25" x14ac:dyDescent="0.3">
      <c r="Y2092" t="e">
        <v>#N/A</v>
      </c>
    </row>
    <row r="2093" spans="25:25" x14ac:dyDescent="0.3">
      <c r="Y2093" t="e">
        <v>#N/A</v>
      </c>
    </row>
    <row r="2094" spans="25:25" x14ac:dyDescent="0.3">
      <c r="Y2094" t="e">
        <v>#N/A</v>
      </c>
    </row>
    <row r="2095" spans="25:25" x14ac:dyDescent="0.3">
      <c r="Y2095" t="e">
        <v>#N/A</v>
      </c>
    </row>
    <row r="2096" spans="25:25" x14ac:dyDescent="0.3">
      <c r="Y2096" t="e">
        <v>#N/A</v>
      </c>
    </row>
    <row r="2097" spans="25:25" x14ac:dyDescent="0.3">
      <c r="Y2097" t="e">
        <v>#N/A</v>
      </c>
    </row>
    <row r="2098" spans="25:25" x14ac:dyDescent="0.3">
      <c r="Y2098" t="e">
        <v>#N/A</v>
      </c>
    </row>
    <row r="2099" spans="25:25" x14ac:dyDescent="0.3">
      <c r="Y2099" t="e">
        <v>#N/A</v>
      </c>
    </row>
    <row r="2100" spans="25:25" x14ac:dyDescent="0.3">
      <c r="Y2100" t="e">
        <v>#N/A</v>
      </c>
    </row>
    <row r="2101" spans="25:25" x14ac:dyDescent="0.3">
      <c r="Y2101" t="e">
        <v>#N/A</v>
      </c>
    </row>
    <row r="2102" spans="25:25" x14ac:dyDescent="0.3">
      <c r="Y2102" t="e">
        <v>#N/A</v>
      </c>
    </row>
    <row r="2103" spans="25:25" x14ac:dyDescent="0.3">
      <c r="Y2103" t="e">
        <v>#N/A</v>
      </c>
    </row>
    <row r="2104" spans="25:25" x14ac:dyDescent="0.3">
      <c r="Y2104" t="e">
        <v>#N/A</v>
      </c>
    </row>
    <row r="2105" spans="25:25" x14ac:dyDescent="0.3">
      <c r="Y2105" t="e">
        <v>#N/A</v>
      </c>
    </row>
    <row r="2106" spans="25:25" x14ac:dyDescent="0.3">
      <c r="Y2106" t="e">
        <v>#N/A</v>
      </c>
    </row>
    <row r="2107" spans="25:25" x14ac:dyDescent="0.3">
      <c r="Y2107" t="e">
        <v>#N/A</v>
      </c>
    </row>
    <row r="2108" spans="25:25" x14ac:dyDescent="0.3">
      <c r="Y2108" t="e">
        <v>#N/A</v>
      </c>
    </row>
    <row r="2109" spans="25:25" x14ac:dyDescent="0.3">
      <c r="Y2109" t="e">
        <v>#N/A</v>
      </c>
    </row>
    <row r="2110" spans="25:25" x14ac:dyDescent="0.3">
      <c r="Y2110" t="e">
        <v>#N/A</v>
      </c>
    </row>
    <row r="2111" spans="25:25" x14ac:dyDescent="0.3">
      <c r="Y2111" t="e">
        <v>#N/A</v>
      </c>
    </row>
    <row r="2112" spans="25:25" x14ac:dyDescent="0.3">
      <c r="Y2112" t="e">
        <v>#N/A</v>
      </c>
    </row>
    <row r="2113" spans="25:25" x14ac:dyDescent="0.3">
      <c r="Y2113" t="e">
        <v>#N/A</v>
      </c>
    </row>
    <row r="2114" spans="25:25" x14ac:dyDescent="0.3">
      <c r="Y2114" t="e">
        <v>#N/A</v>
      </c>
    </row>
    <row r="2115" spans="25:25" x14ac:dyDescent="0.3">
      <c r="Y2115" t="e">
        <v>#N/A</v>
      </c>
    </row>
    <row r="2116" spans="25:25" x14ac:dyDescent="0.3">
      <c r="Y2116" t="e">
        <v>#N/A</v>
      </c>
    </row>
    <row r="2117" spans="25:25" x14ac:dyDescent="0.3">
      <c r="Y2117" t="e">
        <v>#N/A</v>
      </c>
    </row>
    <row r="2118" spans="25:25" x14ac:dyDescent="0.3">
      <c r="Y2118" t="e">
        <v>#N/A</v>
      </c>
    </row>
    <row r="2119" spans="25:25" x14ac:dyDescent="0.3">
      <c r="Y2119" t="e">
        <v>#N/A</v>
      </c>
    </row>
    <row r="2120" spans="25:25" x14ac:dyDescent="0.3">
      <c r="Y2120" t="e">
        <v>#N/A</v>
      </c>
    </row>
    <row r="2121" spans="25:25" x14ac:dyDescent="0.3">
      <c r="Y2121" t="e">
        <v>#N/A</v>
      </c>
    </row>
    <row r="2122" spans="25:25" x14ac:dyDescent="0.3">
      <c r="Y2122" t="e">
        <v>#N/A</v>
      </c>
    </row>
    <row r="2123" spans="25:25" x14ac:dyDescent="0.3">
      <c r="Y2123" t="e">
        <v>#N/A</v>
      </c>
    </row>
    <row r="2124" spans="25:25" x14ac:dyDescent="0.3">
      <c r="Y2124" t="e">
        <v>#N/A</v>
      </c>
    </row>
    <row r="2125" spans="25:25" x14ac:dyDescent="0.3">
      <c r="Y2125" t="e">
        <v>#N/A</v>
      </c>
    </row>
    <row r="2126" spans="25:25" x14ac:dyDescent="0.3">
      <c r="Y2126" t="e">
        <v>#N/A</v>
      </c>
    </row>
    <row r="2127" spans="25:25" x14ac:dyDescent="0.3">
      <c r="Y2127" t="e">
        <v>#N/A</v>
      </c>
    </row>
    <row r="2128" spans="25:25" x14ac:dyDescent="0.3">
      <c r="Y2128" t="e">
        <v>#N/A</v>
      </c>
    </row>
    <row r="2129" spans="25:25" x14ac:dyDescent="0.3">
      <c r="Y2129" t="e">
        <v>#N/A</v>
      </c>
    </row>
    <row r="2130" spans="25:25" x14ac:dyDescent="0.3">
      <c r="Y2130" t="e">
        <v>#N/A</v>
      </c>
    </row>
    <row r="2131" spans="25:25" x14ac:dyDescent="0.3">
      <c r="Y2131" t="e">
        <v>#N/A</v>
      </c>
    </row>
    <row r="2132" spans="25:25" x14ac:dyDescent="0.3">
      <c r="Y2132" t="e">
        <v>#N/A</v>
      </c>
    </row>
    <row r="2133" spans="25:25" x14ac:dyDescent="0.3">
      <c r="Y2133" t="e">
        <v>#N/A</v>
      </c>
    </row>
    <row r="2134" spans="25:25" x14ac:dyDescent="0.3">
      <c r="Y2134" t="e">
        <v>#N/A</v>
      </c>
    </row>
    <row r="2135" spans="25:25" x14ac:dyDescent="0.3">
      <c r="Y2135" t="e">
        <v>#N/A</v>
      </c>
    </row>
    <row r="2136" spans="25:25" x14ac:dyDescent="0.3">
      <c r="Y2136" t="e">
        <v>#N/A</v>
      </c>
    </row>
    <row r="2137" spans="25:25" x14ac:dyDescent="0.3">
      <c r="Y2137" t="e">
        <v>#N/A</v>
      </c>
    </row>
    <row r="2138" spans="25:25" x14ac:dyDescent="0.3">
      <c r="Y2138" t="e">
        <v>#N/A</v>
      </c>
    </row>
    <row r="2139" spans="25:25" x14ac:dyDescent="0.3">
      <c r="Y2139" t="e">
        <v>#N/A</v>
      </c>
    </row>
    <row r="2140" spans="25:25" x14ac:dyDescent="0.3">
      <c r="Y2140" t="e">
        <v>#N/A</v>
      </c>
    </row>
    <row r="2141" spans="25:25" x14ac:dyDescent="0.3">
      <c r="Y2141" t="e">
        <v>#N/A</v>
      </c>
    </row>
    <row r="2142" spans="25:25" x14ac:dyDescent="0.3">
      <c r="Y2142" t="e">
        <v>#N/A</v>
      </c>
    </row>
    <row r="2143" spans="25:25" x14ac:dyDescent="0.3">
      <c r="Y2143" t="e">
        <v>#N/A</v>
      </c>
    </row>
    <row r="2144" spans="25:25" x14ac:dyDescent="0.3">
      <c r="Y2144" t="e">
        <v>#N/A</v>
      </c>
    </row>
    <row r="2145" spans="25:25" x14ac:dyDescent="0.3">
      <c r="Y2145" t="e">
        <v>#N/A</v>
      </c>
    </row>
    <row r="2146" spans="25:25" x14ac:dyDescent="0.3">
      <c r="Y2146" t="e">
        <v>#N/A</v>
      </c>
    </row>
    <row r="2147" spans="25:25" x14ac:dyDescent="0.3">
      <c r="Y2147" t="e">
        <v>#N/A</v>
      </c>
    </row>
    <row r="2148" spans="25:25" x14ac:dyDescent="0.3">
      <c r="Y2148" t="e">
        <v>#N/A</v>
      </c>
    </row>
    <row r="2149" spans="25:25" x14ac:dyDescent="0.3">
      <c r="Y2149" t="e">
        <v>#N/A</v>
      </c>
    </row>
    <row r="2150" spans="25:25" x14ac:dyDescent="0.3">
      <c r="Y2150" t="e">
        <v>#N/A</v>
      </c>
    </row>
    <row r="2151" spans="25:25" x14ac:dyDescent="0.3">
      <c r="Y2151" t="e">
        <v>#N/A</v>
      </c>
    </row>
    <row r="2152" spans="25:25" x14ac:dyDescent="0.3">
      <c r="Y2152" t="e">
        <v>#N/A</v>
      </c>
    </row>
    <row r="2153" spans="25:25" x14ac:dyDescent="0.3">
      <c r="Y2153" t="e">
        <v>#N/A</v>
      </c>
    </row>
    <row r="2154" spans="25:25" x14ac:dyDescent="0.3">
      <c r="Y2154" t="e">
        <v>#N/A</v>
      </c>
    </row>
    <row r="2155" spans="25:25" x14ac:dyDescent="0.3">
      <c r="Y2155" t="e">
        <v>#N/A</v>
      </c>
    </row>
    <row r="2156" spans="25:25" x14ac:dyDescent="0.3">
      <c r="Y2156" t="e">
        <v>#N/A</v>
      </c>
    </row>
    <row r="2157" spans="25:25" x14ac:dyDescent="0.3">
      <c r="Y2157" t="e">
        <v>#N/A</v>
      </c>
    </row>
    <row r="2158" spans="25:25" x14ac:dyDescent="0.3">
      <c r="Y2158" t="e">
        <v>#N/A</v>
      </c>
    </row>
    <row r="2159" spans="25:25" x14ac:dyDescent="0.3">
      <c r="Y2159" t="e">
        <v>#N/A</v>
      </c>
    </row>
    <row r="2160" spans="25:25" x14ac:dyDescent="0.3">
      <c r="Y2160" t="e">
        <v>#N/A</v>
      </c>
    </row>
    <row r="2161" spans="25:25" x14ac:dyDescent="0.3">
      <c r="Y2161" t="e">
        <v>#N/A</v>
      </c>
    </row>
    <row r="2162" spans="25:25" x14ac:dyDescent="0.3">
      <c r="Y2162" t="e">
        <v>#N/A</v>
      </c>
    </row>
    <row r="2163" spans="25:25" x14ac:dyDescent="0.3">
      <c r="Y2163" t="e">
        <v>#N/A</v>
      </c>
    </row>
    <row r="2164" spans="25:25" x14ac:dyDescent="0.3">
      <c r="Y2164" t="e">
        <v>#N/A</v>
      </c>
    </row>
    <row r="2165" spans="25:25" x14ac:dyDescent="0.3">
      <c r="Y2165" t="e">
        <v>#N/A</v>
      </c>
    </row>
    <row r="2166" spans="25:25" x14ac:dyDescent="0.3">
      <c r="Y2166" t="e">
        <v>#N/A</v>
      </c>
    </row>
    <row r="2167" spans="25:25" x14ac:dyDescent="0.3">
      <c r="Y2167" t="e">
        <v>#N/A</v>
      </c>
    </row>
    <row r="2168" spans="25:25" x14ac:dyDescent="0.3">
      <c r="Y2168" t="e">
        <v>#N/A</v>
      </c>
    </row>
    <row r="2169" spans="25:25" x14ac:dyDescent="0.3">
      <c r="Y2169" t="e">
        <v>#N/A</v>
      </c>
    </row>
    <row r="2170" spans="25:25" x14ac:dyDescent="0.3">
      <c r="Y2170" t="e">
        <v>#N/A</v>
      </c>
    </row>
    <row r="2171" spans="25:25" x14ac:dyDescent="0.3">
      <c r="Y2171" t="e">
        <v>#N/A</v>
      </c>
    </row>
    <row r="2172" spans="25:25" x14ac:dyDescent="0.3">
      <c r="Y2172" t="e">
        <v>#N/A</v>
      </c>
    </row>
    <row r="2173" spans="25:25" x14ac:dyDescent="0.3">
      <c r="Y2173" t="e">
        <v>#N/A</v>
      </c>
    </row>
    <row r="2174" spans="25:25" x14ac:dyDescent="0.3">
      <c r="Y2174" t="e">
        <v>#N/A</v>
      </c>
    </row>
    <row r="2175" spans="25:25" x14ac:dyDescent="0.3">
      <c r="Y2175" t="e">
        <v>#N/A</v>
      </c>
    </row>
    <row r="2176" spans="25:25" x14ac:dyDescent="0.3">
      <c r="Y2176" t="e">
        <v>#N/A</v>
      </c>
    </row>
    <row r="2177" spans="25:25" x14ac:dyDescent="0.3">
      <c r="Y2177" t="e">
        <v>#N/A</v>
      </c>
    </row>
    <row r="2178" spans="25:25" x14ac:dyDescent="0.3">
      <c r="Y2178" t="e">
        <v>#N/A</v>
      </c>
    </row>
    <row r="2179" spans="25:25" x14ac:dyDescent="0.3">
      <c r="Y2179" t="e">
        <v>#N/A</v>
      </c>
    </row>
    <row r="2180" spans="25:25" x14ac:dyDescent="0.3">
      <c r="Y2180" t="e">
        <v>#N/A</v>
      </c>
    </row>
    <row r="2181" spans="25:25" x14ac:dyDescent="0.3">
      <c r="Y2181" t="e">
        <v>#N/A</v>
      </c>
    </row>
    <row r="2182" spans="25:25" x14ac:dyDescent="0.3">
      <c r="Y2182" t="e">
        <v>#N/A</v>
      </c>
    </row>
    <row r="2183" spans="25:25" x14ac:dyDescent="0.3">
      <c r="Y2183" t="e">
        <v>#N/A</v>
      </c>
    </row>
    <row r="2184" spans="25:25" x14ac:dyDescent="0.3">
      <c r="Y2184" t="e">
        <v>#N/A</v>
      </c>
    </row>
    <row r="2185" spans="25:25" x14ac:dyDescent="0.3">
      <c r="Y2185" t="e">
        <v>#N/A</v>
      </c>
    </row>
    <row r="2186" spans="25:25" x14ac:dyDescent="0.3">
      <c r="Y2186" t="e">
        <v>#N/A</v>
      </c>
    </row>
    <row r="2187" spans="25:25" x14ac:dyDescent="0.3">
      <c r="Y2187" t="e">
        <v>#N/A</v>
      </c>
    </row>
    <row r="2188" spans="25:25" x14ac:dyDescent="0.3">
      <c r="Y2188" t="e">
        <v>#N/A</v>
      </c>
    </row>
    <row r="2189" spans="25:25" x14ac:dyDescent="0.3">
      <c r="Y2189" t="e">
        <v>#N/A</v>
      </c>
    </row>
    <row r="2190" spans="25:25" x14ac:dyDescent="0.3">
      <c r="Y2190" t="e">
        <v>#N/A</v>
      </c>
    </row>
    <row r="2191" spans="25:25" x14ac:dyDescent="0.3">
      <c r="Y2191" t="e">
        <v>#N/A</v>
      </c>
    </row>
    <row r="2192" spans="25:25" x14ac:dyDescent="0.3">
      <c r="Y2192" t="e">
        <v>#N/A</v>
      </c>
    </row>
    <row r="2193" spans="25:25" x14ac:dyDescent="0.3">
      <c r="Y2193" t="e">
        <v>#N/A</v>
      </c>
    </row>
    <row r="2194" spans="25:25" x14ac:dyDescent="0.3">
      <c r="Y2194" t="e">
        <v>#N/A</v>
      </c>
    </row>
    <row r="2195" spans="25:25" x14ac:dyDescent="0.3">
      <c r="Y2195" t="e">
        <v>#N/A</v>
      </c>
    </row>
    <row r="2196" spans="25:25" x14ac:dyDescent="0.3">
      <c r="Y2196" t="e">
        <v>#N/A</v>
      </c>
    </row>
    <row r="2197" spans="25:25" x14ac:dyDescent="0.3">
      <c r="Y2197" t="e">
        <v>#N/A</v>
      </c>
    </row>
    <row r="2198" spans="25:25" x14ac:dyDescent="0.3">
      <c r="Y2198" t="e">
        <v>#N/A</v>
      </c>
    </row>
    <row r="2199" spans="25:25" x14ac:dyDescent="0.3">
      <c r="Y2199" t="e">
        <v>#N/A</v>
      </c>
    </row>
    <row r="2200" spans="25:25" x14ac:dyDescent="0.3">
      <c r="Y2200" t="e">
        <v>#N/A</v>
      </c>
    </row>
    <row r="2201" spans="25:25" x14ac:dyDescent="0.3">
      <c r="Y2201" t="e">
        <v>#N/A</v>
      </c>
    </row>
    <row r="2202" spans="25:25" x14ac:dyDescent="0.3">
      <c r="Y2202" t="e">
        <v>#N/A</v>
      </c>
    </row>
    <row r="2203" spans="25:25" x14ac:dyDescent="0.3">
      <c r="Y2203" t="e">
        <v>#N/A</v>
      </c>
    </row>
    <row r="2204" spans="25:25" x14ac:dyDescent="0.3">
      <c r="Y2204" t="e">
        <v>#N/A</v>
      </c>
    </row>
    <row r="2205" spans="25:25" x14ac:dyDescent="0.3">
      <c r="Y2205" t="e">
        <v>#N/A</v>
      </c>
    </row>
    <row r="2206" spans="25:25" x14ac:dyDescent="0.3">
      <c r="Y2206" t="e">
        <v>#N/A</v>
      </c>
    </row>
    <row r="2207" spans="25:25" x14ac:dyDescent="0.3">
      <c r="Y2207" t="e">
        <v>#N/A</v>
      </c>
    </row>
    <row r="2208" spans="25:25" x14ac:dyDescent="0.3">
      <c r="Y2208" t="e">
        <v>#N/A</v>
      </c>
    </row>
    <row r="2209" spans="25:25" x14ac:dyDescent="0.3">
      <c r="Y2209" t="e">
        <v>#N/A</v>
      </c>
    </row>
    <row r="2210" spans="25:25" x14ac:dyDescent="0.3">
      <c r="Y2210" t="e">
        <v>#N/A</v>
      </c>
    </row>
    <row r="2211" spans="25:25" x14ac:dyDescent="0.3">
      <c r="Y2211" t="e">
        <v>#N/A</v>
      </c>
    </row>
    <row r="2212" spans="25:25" x14ac:dyDescent="0.3">
      <c r="Y2212" t="e">
        <v>#N/A</v>
      </c>
    </row>
    <row r="2213" spans="25:25" x14ac:dyDescent="0.3">
      <c r="Y2213" t="e">
        <v>#N/A</v>
      </c>
    </row>
    <row r="2214" spans="25:25" x14ac:dyDescent="0.3">
      <c r="Y2214" t="e">
        <v>#N/A</v>
      </c>
    </row>
    <row r="2215" spans="25:25" x14ac:dyDescent="0.3">
      <c r="Y2215" t="e">
        <v>#N/A</v>
      </c>
    </row>
    <row r="2216" spans="25:25" x14ac:dyDescent="0.3">
      <c r="Y2216" t="e">
        <v>#N/A</v>
      </c>
    </row>
    <row r="2217" spans="25:25" x14ac:dyDescent="0.3">
      <c r="Y2217" t="e">
        <v>#N/A</v>
      </c>
    </row>
    <row r="2218" spans="25:25" x14ac:dyDescent="0.3">
      <c r="Y2218" t="e">
        <v>#N/A</v>
      </c>
    </row>
    <row r="2219" spans="25:25" x14ac:dyDescent="0.3">
      <c r="Y2219" t="e">
        <v>#N/A</v>
      </c>
    </row>
    <row r="2220" spans="25:25" x14ac:dyDescent="0.3">
      <c r="Y2220" t="e">
        <v>#N/A</v>
      </c>
    </row>
    <row r="2221" spans="25:25" x14ac:dyDescent="0.3">
      <c r="Y2221" t="e">
        <v>#N/A</v>
      </c>
    </row>
    <row r="2222" spans="25:25" x14ac:dyDescent="0.3">
      <c r="Y2222" t="e">
        <v>#N/A</v>
      </c>
    </row>
    <row r="2223" spans="25:25" x14ac:dyDescent="0.3">
      <c r="Y2223" t="e">
        <v>#N/A</v>
      </c>
    </row>
    <row r="2224" spans="25:25" x14ac:dyDescent="0.3">
      <c r="Y2224" t="e">
        <v>#N/A</v>
      </c>
    </row>
    <row r="2225" spans="25:25" x14ac:dyDescent="0.3">
      <c r="Y2225" t="e">
        <v>#N/A</v>
      </c>
    </row>
    <row r="2226" spans="25:25" x14ac:dyDescent="0.3">
      <c r="Y2226" t="e">
        <v>#N/A</v>
      </c>
    </row>
    <row r="2227" spans="25:25" x14ac:dyDescent="0.3">
      <c r="Y2227" t="e">
        <v>#N/A</v>
      </c>
    </row>
    <row r="2228" spans="25:25" x14ac:dyDescent="0.3">
      <c r="Y2228" t="e">
        <v>#N/A</v>
      </c>
    </row>
    <row r="2229" spans="25:25" x14ac:dyDescent="0.3">
      <c r="Y2229" t="e">
        <v>#N/A</v>
      </c>
    </row>
    <row r="2230" spans="25:25" x14ac:dyDescent="0.3">
      <c r="Y2230" t="e">
        <v>#N/A</v>
      </c>
    </row>
    <row r="2231" spans="25:25" x14ac:dyDescent="0.3">
      <c r="Y2231" t="e">
        <v>#N/A</v>
      </c>
    </row>
    <row r="2232" spans="25:25" x14ac:dyDescent="0.3">
      <c r="Y2232" t="e">
        <v>#N/A</v>
      </c>
    </row>
    <row r="2233" spans="25:25" x14ac:dyDescent="0.3">
      <c r="Y2233" t="e">
        <v>#N/A</v>
      </c>
    </row>
    <row r="2234" spans="25:25" x14ac:dyDescent="0.3">
      <c r="Y2234" t="e">
        <v>#N/A</v>
      </c>
    </row>
    <row r="2235" spans="25:25" x14ac:dyDescent="0.3">
      <c r="Y2235" t="e">
        <v>#N/A</v>
      </c>
    </row>
    <row r="2236" spans="25:25" x14ac:dyDescent="0.3">
      <c r="Y2236" t="e">
        <v>#N/A</v>
      </c>
    </row>
    <row r="2237" spans="25:25" x14ac:dyDescent="0.3">
      <c r="Y2237" t="e">
        <v>#N/A</v>
      </c>
    </row>
    <row r="2238" spans="25:25" x14ac:dyDescent="0.3">
      <c r="Y2238" t="e">
        <v>#N/A</v>
      </c>
    </row>
    <row r="2239" spans="25:25" x14ac:dyDescent="0.3">
      <c r="Y2239" t="e">
        <v>#N/A</v>
      </c>
    </row>
    <row r="2240" spans="25:25" x14ac:dyDescent="0.3">
      <c r="Y2240" t="e">
        <v>#N/A</v>
      </c>
    </row>
    <row r="2241" spans="25:25" x14ac:dyDescent="0.3">
      <c r="Y2241" t="e">
        <v>#N/A</v>
      </c>
    </row>
    <row r="2242" spans="25:25" x14ac:dyDescent="0.3">
      <c r="Y2242" t="e">
        <v>#N/A</v>
      </c>
    </row>
    <row r="2243" spans="25:25" x14ac:dyDescent="0.3">
      <c r="Y2243" t="e">
        <v>#N/A</v>
      </c>
    </row>
    <row r="2244" spans="25:25" x14ac:dyDescent="0.3">
      <c r="Y2244" t="e">
        <v>#N/A</v>
      </c>
    </row>
    <row r="2245" spans="25:25" x14ac:dyDescent="0.3">
      <c r="Y2245" t="e">
        <v>#N/A</v>
      </c>
    </row>
    <row r="2246" spans="25:25" x14ac:dyDescent="0.3">
      <c r="Y2246" t="e">
        <v>#N/A</v>
      </c>
    </row>
    <row r="2247" spans="25:25" x14ac:dyDescent="0.3">
      <c r="Y2247" t="e">
        <v>#N/A</v>
      </c>
    </row>
    <row r="2248" spans="25:25" x14ac:dyDescent="0.3">
      <c r="Y2248" t="e">
        <v>#N/A</v>
      </c>
    </row>
    <row r="2249" spans="25:25" x14ac:dyDescent="0.3">
      <c r="Y2249" t="e">
        <v>#N/A</v>
      </c>
    </row>
    <row r="2250" spans="25:25" x14ac:dyDescent="0.3">
      <c r="Y2250" t="e">
        <v>#N/A</v>
      </c>
    </row>
    <row r="2251" spans="25:25" x14ac:dyDescent="0.3">
      <c r="Y2251" t="e">
        <v>#N/A</v>
      </c>
    </row>
    <row r="2252" spans="25:25" x14ac:dyDescent="0.3">
      <c r="Y2252" t="e">
        <v>#N/A</v>
      </c>
    </row>
    <row r="2253" spans="25:25" x14ac:dyDescent="0.3">
      <c r="Y2253" t="e">
        <v>#N/A</v>
      </c>
    </row>
    <row r="2254" spans="25:25" x14ac:dyDescent="0.3">
      <c r="Y2254" t="e">
        <v>#N/A</v>
      </c>
    </row>
    <row r="2255" spans="25:25" x14ac:dyDescent="0.3">
      <c r="Y2255" t="e">
        <v>#N/A</v>
      </c>
    </row>
    <row r="2256" spans="25:25" x14ac:dyDescent="0.3">
      <c r="Y2256" t="e">
        <v>#N/A</v>
      </c>
    </row>
    <row r="2257" spans="25:25" x14ac:dyDescent="0.3">
      <c r="Y2257" t="e">
        <v>#N/A</v>
      </c>
    </row>
    <row r="2258" spans="25:25" x14ac:dyDescent="0.3">
      <c r="Y2258" t="e">
        <v>#N/A</v>
      </c>
    </row>
    <row r="2259" spans="25:25" x14ac:dyDescent="0.3">
      <c r="Y2259" t="e">
        <v>#N/A</v>
      </c>
    </row>
    <row r="2260" spans="25:25" x14ac:dyDescent="0.3">
      <c r="Y2260" t="e">
        <v>#N/A</v>
      </c>
    </row>
    <row r="2261" spans="25:25" x14ac:dyDescent="0.3">
      <c r="Y2261" t="e">
        <v>#N/A</v>
      </c>
    </row>
    <row r="2262" spans="25:25" x14ac:dyDescent="0.3">
      <c r="Y2262" t="e">
        <v>#N/A</v>
      </c>
    </row>
    <row r="2263" spans="25:25" x14ac:dyDescent="0.3">
      <c r="Y2263" t="e">
        <v>#N/A</v>
      </c>
    </row>
    <row r="2264" spans="25:25" x14ac:dyDescent="0.3">
      <c r="Y2264" t="e">
        <v>#N/A</v>
      </c>
    </row>
    <row r="2265" spans="25:25" x14ac:dyDescent="0.3">
      <c r="Y2265" t="e">
        <v>#N/A</v>
      </c>
    </row>
    <row r="2266" spans="25:25" x14ac:dyDescent="0.3">
      <c r="Y2266" t="e">
        <v>#N/A</v>
      </c>
    </row>
    <row r="2267" spans="25:25" x14ac:dyDescent="0.3">
      <c r="Y2267" t="e">
        <v>#N/A</v>
      </c>
    </row>
    <row r="2268" spans="25:25" x14ac:dyDescent="0.3">
      <c r="Y2268" t="e">
        <v>#N/A</v>
      </c>
    </row>
    <row r="2269" spans="25:25" x14ac:dyDescent="0.3">
      <c r="Y2269" t="e">
        <v>#N/A</v>
      </c>
    </row>
    <row r="2270" spans="25:25" x14ac:dyDescent="0.3">
      <c r="Y2270" t="e">
        <v>#N/A</v>
      </c>
    </row>
    <row r="2271" spans="25:25" x14ac:dyDescent="0.3">
      <c r="Y2271" t="e">
        <v>#N/A</v>
      </c>
    </row>
    <row r="2272" spans="25:25" x14ac:dyDescent="0.3">
      <c r="Y2272" t="e">
        <v>#N/A</v>
      </c>
    </row>
    <row r="2273" spans="25:25" x14ac:dyDescent="0.3">
      <c r="Y2273" t="e">
        <v>#N/A</v>
      </c>
    </row>
    <row r="2274" spans="25:25" x14ac:dyDescent="0.3">
      <c r="Y2274" t="e">
        <v>#N/A</v>
      </c>
    </row>
    <row r="2275" spans="25:25" x14ac:dyDescent="0.3">
      <c r="Y2275" t="e">
        <v>#N/A</v>
      </c>
    </row>
    <row r="2276" spans="25:25" x14ac:dyDescent="0.3">
      <c r="Y2276" t="e">
        <v>#N/A</v>
      </c>
    </row>
    <row r="2277" spans="25:25" x14ac:dyDescent="0.3">
      <c r="Y2277" t="e">
        <v>#N/A</v>
      </c>
    </row>
    <row r="2278" spans="25:25" x14ac:dyDescent="0.3">
      <c r="Y2278" t="e">
        <v>#N/A</v>
      </c>
    </row>
    <row r="2279" spans="25:25" x14ac:dyDescent="0.3">
      <c r="Y2279" t="e">
        <v>#N/A</v>
      </c>
    </row>
    <row r="2280" spans="25:25" x14ac:dyDescent="0.3">
      <c r="Y2280" t="e">
        <v>#N/A</v>
      </c>
    </row>
    <row r="2281" spans="25:25" x14ac:dyDescent="0.3">
      <c r="Y2281" t="e">
        <v>#N/A</v>
      </c>
    </row>
    <row r="2282" spans="25:25" x14ac:dyDescent="0.3">
      <c r="Y2282" t="e">
        <v>#N/A</v>
      </c>
    </row>
    <row r="2283" spans="25:25" x14ac:dyDescent="0.3">
      <c r="Y2283" t="e">
        <v>#N/A</v>
      </c>
    </row>
    <row r="2284" spans="25:25" x14ac:dyDescent="0.3">
      <c r="Y2284" t="e">
        <v>#N/A</v>
      </c>
    </row>
    <row r="2285" spans="25:25" x14ac:dyDescent="0.3">
      <c r="Y2285" t="e">
        <v>#N/A</v>
      </c>
    </row>
    <row r="2286" spans="25:25" x14ac:dyDescent="0.3">
      <c r="Y2286" t="e">
        <v>#N/A</v>
      </c>
    </row>
    <row r="2287" spans="25:25" x14ac:dyDescent="0.3">
      <c r="Y2287" t="e">
        <v>#N/A</v>
      </c>
    </row>
    <row r="2288" spans="25:25" x14ac:dyDescent="0.3">
      <c r="Y2288" t="e">
        <v>#N/A</v>
      </c>
    </row>
    <row r="2289" spans="25:25" x14ac:dyDescent="0.3">
      <c r="Y2289" t="e">
        <v>#N/A</v>
      </c>
    </row>
    <row r="2290" spans="25:25" x14ac:dyDescent="0.3">
      <c r="Y2290" t="e">
        <v>#N/A</v>
      </c>
    </row>
    <row r="2291" spans="25:25" x14ac:dyDescent="0.3">
      <c r="Y2291" t="e">
        <v>#N/A</v>
      </c>
    </row>
    <row r="2292" spans="25:25" x14ac:dyDescent="0.3">
      <c r="Y2292" t="e">
        <v>#N/A</v>
      </c>
    </row>
    <row r="2293" spans="25:25" x14ac:dyDescent="0.3">
      <c r="Y2293" t="e">
        <v>#N/A</v>
      </c>
    </row>
    <row r="2294" spans="25:25" x14ac:dyDescent="0.3">
      <c r="Y2294" t="e">
        <v>#N/A</v>
      </c>
    </row>
    <row r="2295" spans="25:25" x14ac:dyDescent="0.3">
      <c r="Y2295" t="e">
        <v>#N/A</v>
      </c>
    </row>
    <row r="2296" spans="25:25" x14ac:dyDescent="0.3">
      <c r="Y2296" t="e">
        <v>#N/A</v>
      </c>
    </row>
    <row r="2297" spans="25:25" x14ac:dyDescent="0.3">
      <c r="Y2297" t="e">
        <v>#N/A</v>
      </c>
    </row>
    <row r="2298" spans="25:25" x14ac:dyDescent="0.3">
      <c r="Y2298" t="e">
        <v>#N/A</v>
      </c>
    </row>
    <row r="2299" spans="25:25" x14ac:dyDescent="0.3">
      <c r="Y2299" t="e">
        <v>#N/A</v>
      </c>
    </row>
    <row r="2300" spans="25:25" x14ac:dyDescent="0.3">
      <c r="Y2300" t="e">
        <v>#N/A</v>
      </c>
    </row>
    <row r="2301" spans="25:25" x14ac:dyDescent="0.3">
      <c r="Y2301" t="e">
        <v>#N/A</v>
      </c>
    </row>
    <row r="2302" spans="25:25" x14ac:dyDescent="0.3">
      <c r="Y2302" t="e">
        <v>#N/A</v>
      </c>
    </row>
    <row r="2303" spans="25:25" x14ac:dyDescent="0.3">
      <c r="Y2303" t="e">
        <v>#N/A</v>
      </c>
    </row>
    <row r="2304" spans="25:25" x14ac:dyDescent="0.3">
      <c r="Y2304" t="e">
        <v>#N/A</v>
      </c>
    </row>
    <row r="2305" spans="25:25" x14ac:dyDescent="0.3">
      <c r="Y2305" t="e">
        <v>#N/A</v>
      </c>
    </row>
    <row r="2306" spans="25:25" x14ac:dyDescent="0.3">
      <c r="Y2306" t="e">
        <v>#N/A</v>
      </c>
    </row>
    <row r="2307" spans="25:25" x14ac:dyDescent="0.3">
      <c r="Y2307" t="e">
        <v>#N/A</v>
      </c>
    </row>
    <row r="2308" spans="25:25" x14ac:dyDescent="0.3">
      <c r="Y2308" t="e">
        <v>#N/A</v>
      </c>
    </row>
    <row r="2309" spans="25:25" x14ac:dyDescent="0.3">
      <c r="Y2309" t="e">
        <v>#N/A</v>
      </c>
    </row>
    <row r="2310" spans="25:25" x14ac:dyDescent="0.3">
      <c r="Y2310" t="e">
        <v>#N/A</v>
      </c>
    </row>
    <row r="2311" spans="25:25" x14ac:dyDescent="0.3">
      <c r="Y2311" t="e">
        <v>#N/A</v>
      </c>
    </row>
    <row r="2312" spans="25:25" x14ac:dyDescent="0.3">
      <c r="Y2312" t="e">
        <v>#N/A</v>
      </c>
    </row>
    <row r="2313" spans="25:25" x14ac:dyDescent="0.3">
      <c r="Y2313" t="e">
        <v>#N/A</v>
      </c>
    </row>
    <row r="2314" spans="25:25" x14ac:dyDescent="0.3">
      <c r="Y2314" t="e">
        <v>#N/A</v>
      </c>
    </row>
    <row r="2315" spans="25:25" x14ac:dyDescent="0.3">
      <c r="Y2315" t="e">
        <v>#N/A</v>
      </c>
    </row>
    <row r="2316" spans="25:25" x14ac:dyDescent="0.3">
      <c r="Y2316" t="e">
        <v>#N/A</v>
      </c>
    </row>
    <row r="2317" spans="25:25" x14ac:dyDescent="0.3">
      <c r="Y2317" t="e">
        <v>#N/A</v>
      </c>
    </row>
    <row r="2318" spans="25:25" x14ac:dyDescent="0.3">
      <c r="Y2318" t="e">
        <v>#N/A</v>
      </c>
    </row>
    <row r="2319" spans="25:25" x14ac:dyDescent="0.3">
      <c r="Y2319" t="e">
        <v>#N/A</v>
      </c>
    </row>
    <row r="2320" spans="25:25" x14ac:dyDescent="0.3">
      <c r="Y2320" t="e">
        <v>#N/A</v>
      </c>
    </row>
    <row r="2321" spans="25:25" x14ac:dyDescent="0.3">
      <c r="Y2321" t="e">
        <v>#N/A</v>
      </c>
    </row>
    <row r="2322" spans="25:25" x14ac:dyDescent="0.3">
      <c r="Y2322" t="e">
        <v>#N/A</v>
      </c>
    </row>
    <row r="2323" spans="25:25" x14ac:dyDescent="0.3">
      <c r="Y2323" t="e">
        <v>#N/A</v>
      </c>
    </row>
    <row r="2324" spans="25:25" x14ac:dyDescent="0.3">
      <c r="Y2324" t="e">
        <v>#N/A</v>
      </c>
    </row>
    <row r="2325" spans="25:25" x14ac:dyDescent="0.3">
      <c r="Y2325" t="e">
        <v>#N/A</v>
      </c>
    </row>
    <row r="2326" spans="25:25" x14ac:dyDescent="0.3">
      <c r="Y2326" t="e">
        <v>#N/A</v>
      </c>
    </row>
    <row r="2327" spans="25:25" x14ac:dyDescent="0.3">
      <c r="Y2327" t="e">
        <v>#N/A</v>
      </c>
    </row>
    <row r="2328" spans="25:25" x14ac:dyDescent="0.3">
      <c r="Y2328" t="e">
        <v>#N/A</v>
      </c>
    </row>
    <row r="2329" spans="25:25" x14ac:dyDescent="0.3">
      <c r="Y2329" t="e">
        <v>#N/A</v>
      </c>
    </row>
    <row r="2330" spans="25:25" x14ac:dyDescent="0.3">
      <c r="Y2330" t="e">
        <v>#N/A</v>
      </c>
    </row>
    <row r="2331" spans="25:25" x14ac:dyDescent="0.3">
      <c r="Y2331" t="e">
        <v>#N/A</v>
      </c>
    </row>
    <row r="2332" spans="25:25" x14ac:dyDescent="0.3">
      <c r="Y2332" t="e">
        <v>#N/A</v>
      </c>
    </row>
    <row r="2333" spans="25:25" x14ac:dyDescent="0.3">
      <c r="Y2333" t="e">
        <v>#N/A</v>
      </c>
    </row>
    <row r="2334" spans="25:25" x14ac:dyDescent="0.3">
      <c r="Y2334" t="e">
        <v>#N/A</v>
      </c>
    </row>
    <row r="2335" spans="25:25" x14ac:dyDescent="0.3">
      <c r="Y2335" t="e">
        <v>#N/A</v>
      </c>
    </row>
    <row r="2336" spans="25:25" x14ac:dyDescent="0.3">
      <c r="Y2336" t="e">
        <v>#N/A</v>
      </c>
    </row>
    <row r="2337" spans="25:25" x14ac:dyDescent="0.3">
      <c r="Y2337" t="e">
        <v>#N/A</v>
      </c>
    </row>
    <row r="2338" spans="25:25" x14ac:dyDescent="0.3">
      <c r="Y2338" t="e">
        <v>#N/A</v>
      </c>
    </row>
    <row r="2339" spans="25:25" x14ac:dyDescent="0.3">
      <c r="Y2339" t="e">
        <v>#N/A</v>
      </c>
    </row>
    <row r="2340" spans="25:25" x14ac:dyDescent="0.3">
      <c r="Y2340" t="e">
        <v>#N/A</v>
      </c>
    </row>
    <row r="2341" spans="25:25" x14ac:dyDescent="0.3">
      <c r="Y2341" t="e">
        <v>#N/A</v>
      </c>
    </row>
    <row r="2342" spans="25:25" x14ac:dyDescent="0.3">
      <c r="Y2342" t="e">
        <v>#N/A</v>
      </c>
    </row>
    <row r="2343" spans="25:25" x14ac:dyDescent="0.3">
      <c r="Y2343" t="e">
        <v>#N/A</v>
      </c>
    </row>
    <row r="2344" spans="25:25" x14ac:dyDescent="0.3">
      <c r="Y2344" t="e">
        <v>#N/A</v>
      </c>
    </row>
    <row r="2345" spans="25:25" x14ac:dyDescent="0.3">
      <c r="Y2345" t="e">
        <v>#N/A</v>
      </c>
    </row>
    <row r="2346" spans="25:25" x14ac:dyDescent="0.3">
      <c r="Y2346" t="e">
        <v>#N/A</v>
      </c>
    </row>
    <row r="2347" spans="25:25" x14ac:dyDescent="0.3">
      <c r="Y2347" t="e">
        <v>#N/A</v>
      </c>
    </row>
    <row r="2348" spans="25:25" x14ac:dyDescent="0.3">
      <c r="Y2348" t="e">
        <v>#N/A</v>
      </c>
    </row>
    <row r="2349" spans="25:25" x14ac:dyDescent="0.3">
      <c r="Y2349" t="e">
        <v>#N/A</v>
      </c>
    </row>
    <row r="2350" spans="25:25" x14ac:dyDescent="0.3">
      <c r="Y2350" t="e">
        <v>#N/A</v>
      </c>
    </row>
    <row r="2351" spans="25:25" x14ac:dyDescent="0.3">
      <c r="Y2351" t="e">
        <v>#N/A</v>
      </c>
    </row>
    <row r="2352" spans="25:25" x14ac:dyDescent="0.3">
      <c r="Y2352" t="e">
        <v>#N/A</v>
      </c>
    </row>
    <row r="2353" spans="25:25" x14ac:dyDescent="0.3">
      <c r="Y2353" t="e">
        <v>#N/A</v>
      </c>
    </row>
    <row r="2354" spans="25:25" x14ac:dyDescent="0.3">
      <c r="Y2354" t="e">
        <v>#N/A</v>
      </c>
    </row>
    <row r="2355" spans="25:25" x14ac:dyDescent="0.3">
      <c r="Y2355" t="e">
        <v>#N/A</v>
      </c>
    </row>
    <row r="2356" spans="25:25" x14ac:dyDescent="0.3">
      <c r="Y2356" t="e">
        <v>#N/A</v>
      </c>
    </row>
    <row r="2357" spans="25:25" x14ac:dyDescent="0.3">
      <c r="Y2357" t="e">
        <v>#N/A</v>
      </c>
    </row>
    <row r="2358" spans="25:25" x14ac:dyDescent="0.3">
      <c r="Y2358" t="e">
        <v>#N/A</v>
      </c>
    </row>
    <row r="2359" spans="25:25" x14ac:dyDescent="0.3">
      <c r="Y2359" t="e">
        <v>#N/A</v>
      </c>
    </row>
    <row r="2360" spans="25:25" x14ac:dyDescent="0.3">
      <c r="Y2360" t="e">
        <v>#N/A</v>
      </c>
    </row>
    <row r="2361" spans="25:25" x14ac:dyDescent="0.3">
      <c r="Y2361" t="e">
        <v>#N/A</v>
      </c>
    </row>
    <row r="2362" spans="25:25" x14ac:dyDescent="0.3">
      <c r="Y2362" t="e">
        <v>#N/A</v>
      </c>
    </row>
    <row r="2363" spans="25:25" x14ac:dyDescent="0.3">
      <c r="Y2363" t="e">
        <v>#N/A</v>
      </c>
    </row>
    <row r="2364" spans="25:25" x14ac:dyDescent="0.3">
      <c r="Y2364" t="e">
        <v>#N/A</v>
      </c>
    </row>
    <row r="2365" spans="25:25" x14ac:dyDescent="0.3">
      <c r="Y2365" t="e">
        <v>#N/A</v>
      </c>
    </row>
    <row r="2366" spans="25:25" x14ac:dyDescent="0.3">
      <c r="Y2366" t="e">
        <v>#N/A</v>
      </c>
    </row>
    <row r="2367" spans="25:25" x14ac:dyDescent="0.3">
      <c r="Y2367" t="e">
        <v>#N/A</v>
      </c>
    </row>
    <row r="2368" spans="25:25" x14ac:dyDescent="0.3">
      <c r="Y2368" t="e">
        <v>#N/A</v>
      </c>
    </row>
    <row r="2369" spans="25:25" x14ac:dyDescent="0.3">
      <c r="Y2369" t="e">
        <v>#N/A</v>
      </c>
    </row>
    <row r="2370" spans="25:25" x14ac:dyDescent="0.3">
      <c r="Y2370" t="e">
        <v>#N/A</v>
      </c>
    </row>
    <row r="2371" spans="25:25" x14ac:dyDescent="0.3">
      <c r="Y2371" t="e">
        <v>#N/A</v>
      </c>
    </row>
    <row r="2372" spans="25:25" x14ac:dyDescent="0.3">
      <c r="Y2372" t="e">
        <v>#N/A</v>
      </c>
    </row>
    <row r="2373" spans="25:25" x14ac:dyDescent="0.3">
      <c r="Y2373" t="e">
        <v>#N/A</v>
      </c>
    </row>
    <row r="2374" spans="25:25" x14ac:dyDescent="0.3">
      <c r="Y2374" t="e">
        <v>#N/A</v>
      </c>
    </row>
    <row r="2375" spans="25:25" x14ac:dyDescent="0.3">
      <c r="Y2375" t="e">
        <v>#N/A</v>
      </c>
    </row>
    <row r="2376" spans="25:25" x14ac:dyDescent="0.3">
      <c r="Y2376" t="e">
        <v>#N/A</v>
      </c>
    </row>
    <row r="2377" spans="25:25" x14ac:dyDescent="0.3">
      <c r="Y2377" t="e">
        <v>#N/A</v>
      </c>
    </row>
    <row r="2378" spans="25:25" x14ac:dyDescent="0.3">
      <c r="Y2378" t="e">
        <v>#N/A</v>
      </c>
    </row>
    <row r="2379" spans="25:25" x14ac:dyDescent="0.3">
      <c r="Y2379" t="e">
        <v>#N/A</v>
      </c>
    </row>
    <row r="2380" spans="25:25" x14ac:dyDescent="0.3">
      <c r="Y2380" t="e">
        <v>#N/A</v>
      </c>
    </row>
    <row r="2381" spans="25:25" x14ac:dyDescent="0.3">
      <c r="Y2381" t="e">
        <v>#N/A</v>
      </c>
    </row>
    <row r="2382" spans="25:25" x14ac:dyDescent="0.3">
      <c r="Y2382" t="e">
        <v>#N/A</v>
      </c>
    </row>
    <row r="2383" spans="25:25" x14ac:dyDescent="0.3">
      <c r="Y2383" t="e">
        <v>#N/A</v>
      </c>
    </row>
    <row r="2384" spans="25:25" x14ac:dyDescent="0.3">
      <c r="Y2384" t="e">
        <v>#N/A</v>
      </c>
    </row>
    <row r="2385" spans="25:25" x14ac:dyDescent="0.3">
      <c r="Y2385" t="e">
        <v>#N/A</v>
      </c>
    </row>
    <row r="2386" spans="25:25" x14ac:dyDescent="0.3">
      <c r="Y2386" t="e">
        <v>#N/A</v>
      </c>
    </row>
    <row r="2387" spans="25:25" x14ac:dyDescent="0.3">
      <c r="Y2387" t="e">
        <v>#N/A</v>
      </c>
    </row>
    <row r="2388" spans="25:25" x14ac:dyDescent="0.3">
      <c r="Y2388" t="e">
        <v>#N/A</v>
      </c>
    </row>
    <row r="2389" spans="25:25" x14ac:dyDescent="0.3">
      <c r="Y2389" t="e">
        <v>#N/A</v>
      </c>
    </row>
    <row r="2390" spans="25:25" x14ac:dyDescent="0.3">
      <c r="Y2390" t="e">
        <v>#N/A</v>
      </c>
    </row>
    <row r="2391" spans="25:25" x14ac:dyDescent="0.3">
      <c r="Y2391" t="e">
        <v>#N/A</v>
      </c>
    </row>
    <row r="2392" spans="25:25" x14ac:dyDescent="0.3">
      <c r="Y2392" t="e">
        <v>#N/A</v>
      </c>
    </row>
    <row r="2393" spans="25:25" x14ac:dyDescent="0.3">
      <c r="Y2393" t="e">
        <v>#N/A</v>
      </c>
    </row>
    <row r="2394" spans="25:25" x14ac:dyDescent="0.3">
      <c r="Y2394" t="e">
        <v>#N/A</v>
      </c>
    </row>
    <row r="2395" spans="25:25" x14ac:dyDescent="0.3">
      <c r="Y2395" t="e">
        <v>#N/A</v>
      </c>
    </row>
    <row r="2396" spans="25:25" x14ac:dyDescent="0.3">
      <c r="Y2396" t="e">
        <v>#N/A</v>
      </c>
    </row>
    <row r="2397" spans="25:25" x14ac:dyDescent="0.3">
      <c r="Y2397" t="e">
        <v>#N/A</v>
      </c>
    </row>
    <row r="2398" spans="25:25" x14ac:dyDescent="0.3">
      <c r="Y2398" t="e">
        <v>#N/A</v>
      </c>
    </row>
    <row r="2399" spans="25:25" x14ac:dyDescent="0.3">
      <c r="Y2399" t="e">
        <v>#N/A</v>
      </c>
    </row>
    <row r="2400" spans="25:25" x14ac:dyDescent="0.3">
      <c r="Y2400" t="e">
        <v>#N/A</v>
      </c>
    </row>
    <row r="2401" spans="25:25" x14ac:dyDescent="0.3">
      <c r="Y2401" t="e">
        <v>#N/A</v>
      </c>
    </row>
    <row r="2402" spans="25:25" x14ac:dyDescent="0.3">
      <c r="Y2402" t="e">
        <v>#N/A</v>
      </c>
    </row>
    <row r="2403" spans="25:25" x14ac:dyDescent="0.3">
      <c r="Y2403" t="e">
        <v>#N/A</v>
      </c>
    </row>
    <row r="2404" spans="25:25" x14ac:dyDescent="0.3">
      <c r="Y2404" t="e">
        <v>#N/A</v>
      </c>
    </row>
    <row r="2405" spans="25:25" x14ac:dyDescent="0.3">
      <c r="Y2405" t="e">
        <v>#N/A</v>
      </c>
    </row>
    <row r="2406" spans="25:25" x14ac:dyDescent="0.3">
      <c r="Y2406" t="e">
        <v>#N/A</v>
      </c>
    </row>
    <row r="2407" spans="25:25" x14ac:dyDescent="0.3">
      <c r="Y2407" t="e">
        <v>#N/A</v>
      </c>
    </row>
    <row r="2408" spans="25:25" x14ac:dyDescent="0.3">
      <c r="Y2408" t="e">
        <v>#N/A</v>
      </c>
    </row>
    <row r="2409" spans="25:25" x14ac:dyDescent="0.3">
      <c r="Y2409" t="e">
        <v>#N/A</v>
      </c>
    </row>
    <row r="2410" spans="25:25" x14ac:dyDescent="0.3">
      <c r="Y2410" t="e">
        <v>#N/A</v>
      </c>
    </row>
    <row r="2411" spans="25:25" x14ac:dyDescent="0.3">
      <c r="Y2411" t="e">
        <v>#N/A</v>
      </c>
    </row>
    <row r="2412" spans="25:25" x14ac:dyDescent="0.3">
      <c r="Y2412" t="e">
        <v>#N/A</v>
      </c>
    </row>
    <row r="2413" spans="25:25" x14ac:dyDescent="0.3">
      <c r="Y2413" t="e">
        <v>#N/A</v>
      </c>
    </row>
    <row r="2414" spans="25:25" x14ac:dyDescent="0.3">
      <c r="Y2414" t="e">
        <v>#N/A</v>
      </c>
    </row>
    <row r="2415" spans="25:25" x14ac:dyDescent="0.3">
      <c r="Y2415" t="e">
        <v>#N/A</v>
      </c>
    </row>
    <row r="2416" spans="25:25" x14ac:dyDescent="0.3">
      <c r="Y2416" t="e">
        <v>#N/A</v>
      </c>
    </row>
    <row r="2417" spans="25:25" x14ac:dyDescent="0.3">
      <c r="Y2417" t="e">
        <v>#N/A</v>
      </c>
    </row>
    <row r="2418" spans="25:25" x14ac:dyDescent="0.3">
      <c r="Y2418" t="e">
        <v>#N/A</v>
      </c>
    </row>
    <row r="2419" spans="25:25" x14ac:dyDescent="0.3">
      <c r="Y2419" t="e">
        <v>#N/A</v>
      </c>
    </row>
    <row r="2420" spans="25:25" x14ac:dyDescent="0.3">
      <c r="Y2420" t="e">
        <v>#N/A</v>
      </c>
    </row>
    <row r="2421" spans="25:25" x14ac:dyDescent="0.3">
      <c r="Y2421" t="e">
        <v>#N/A</v>
      </c>
    </row>
    <row r="2422" spans="25:25" x14ac:dyDescent="0.3">
      <c r="Y2422" t="e">
        <v>#N/A</v>
      </c>
    </row>
    <row r="2423" spans="25:25" x14ac:dyDescent="0.3">
      <c r="Y2423" t="e">
        <v>#N/A</v>
      </c>
    </row>
    <row r="2424" spans="25:25" x14ac:dyDescent="0.3">
      <c r="Y2424" t="e">
        <v>#N/A</v>
      </c>
    </row>
    <row r="2425" spans="25:25" x14ac:dyDescent="0.3">
      <c r="Y2425" t="e">
        <v>#N/A</v>
      </c>
    </row>
    <row r="2426" spans="25:25" x14ac:dyDescent="0.3">
      <c r="Y2426" t="e">
        <v>#N/A</v>
      </c>
    </row>
    <row r="2427" spans="25:25" x14ac:dyDescent="0.3">
      <c r="Y2427" t="e">
        <v>#N/A</v>
      </c>
    </row>
    <row r="2428" spans="25:25" x14ac:dyDescent="0.3">
      <c r="Y2428" t="e">
        <v>#N/A</v>
      </c>
    </row>
    <row r="2429" spans="25:25" x14ac:dyDescent="0.3">
      <c r="Y2429" t="e">
        <v>#N/A</v>
      </c>
    </row>
    <row r="2430" spans="25:25" x14ac:dyDescent="0.3">
      <c r="Y2430" t="e">
        <v>#N/A</v>
      </c>
    </row>
    <row r="2431" spans="25:25" x14ac:dyDescent="0.3">
      <c r="Y2431" t="e">
        <v>#N/A</v>
      </c>
    </row>
    <row r="2432" spans="25:25" x14ac:dyDescent="0.3">
      <c r="Y2432" t="e">
        <v>#N/A</v>
      </c>
    </row>
    <row r="2433" spans="25:25" x14ac:dyDescent="0.3">
      <c r="Y2433" t="e">
        <v>#N/A</v>
      </c>
    </row>
    <row r="2434" spans="25:25" x14ac:dyDescent="0.3">
      <c r="Y2434" t="e">
        <v>#N/A</v>
      </c>
    </row>
    <row r="2435" spans="25:25" x14ac:dyDescent="0.3">
      <c r="Y2435" t="e">
        <v>#N/A</v>
      </c>
    </row>
    <row r="2436" spans="25:25" x14ac:dyDescent="0.3">
      <c r="Y2436" t="e">
        <v>#N/A</v>
      </c>
    </row>
    <row r="2437" spans="25:25" x14ac:dyDescent="0.3">
      <c r="Y2437" t="e">
        <v>#N/A</v>
      </c>
    </row>
    <row r="2438" spans="25:25" x14ac:dyDescent="0.3">
      <c r="Y2438" t="e">
        <v>#N/A</v>
      </c>
    </row>
    <row r="2439" spans="25:25" x14ac:dyDescent="0.3">
      <c r="Y2439" t="e">
        <v>#N/A</v>
      </c>
    </row>
    <row r="2440" spans="25:25" x14ac:dyDescent="0.3">
      <c r="Y2440" t="e">
        <v>#N/A</v>
      </c>
    </row>
    <row r="2441" spans="25:25" x14ac:dyDescent="0.3">
      <c r="Y2441" t="e">
        <v>#N/A</v>
      </c>
    </row>
    <row r="2442" spans="25:25" x14ac:dyDescent="0.3">
      <c r="Y2442" t="e">
        <v>#N/A</v>
      </c>
    </row>
    <row r="2443" spans="25:25" x14ac:dyDescent="0.3">
      <c r="Y2443" t="e">
        <v>#N/A</v>
      </c>
    </row>
    <row r="2444" spans="25:25" x14ac:dyDescent="0.3">
      <c r="Y2444" t="e">
        <v>#N/A</v>
      </c>
    </row>
    <row r="2445" spans="25:25" x14ac:dyDescent="0.3">
      <c r="Y2445" t="e">
        <v>#N/A</v>
      </c>
    </row>
    <row r="2446" spans="25:25" x14ac:dyDescent="0.3">
      <c r="Y2446" t="e">
        <v>#N/A</v>
      </c>
    </row>
    <row r="2447" spans="25:25" x14ac:dyDescent="0.3">
      <c r="Y2447" t="e">
        <v>#N/A</v>
      </c>
    </row>
    <row r="2448" spans="25:25" x14ac:dyDescent="0.3">
      <c r="Y2448" t="e">
        <v>#N/A</v>
      </c>
    </row>
    <row r="2449" spans="25:25" x14ac:dyDescent="0.3">
      <c r="Y2449" t="e">
        <v>#N/A</v>
      </c>
    </row>
    <row r="2450" spans="25:25" x14ac:dyDescent="0.3">
      <c r="Y2450" t="e">
        <v>#N/A</v>
      </c>
    </row>
    <row r="2451" spans="25:25" x14ac:dyDescent="0.3">
      <c r="Y2451" t="e">
        <v>#N/A</v>
      </c>
    </row>
    <row r="2452" spans="25:25" x14ac:dyDescent="0.3">
      <c r="Y2452" t="e">
        <v>#N/A</v>
      </c>
    </row>
    <row r="2453" spans="25:25" x14ac:dyDescent="0.3">
      <c r="Y2453" t="e">
        <v>#N/A</v>
      </c>
    </row>
    <row r="2454" spans="25:25" x14ac:dyDescent="0.3">
      <c r="Y2454" t="e">
        <v>#N/A</v>
      </c>
    </row>
    <row r="2455" spans="25:25" x14ac:dyDescent="0.3">
      <c r="Y2455" t="e">
        <v>#N/A</v>
      </c>
    </row>
    <row r="2456" spans="25:25" x14ac:dyDescent="0.3">
      <c r="Y2456" t="e">
        <v>#N/A</v>
      </c>
    </row>
    <row r="2457" spans="25:25" x14ac:dyDescent="0.3">
      <c r="Y2457" t="e">
        <v>#N/A</v>
      </c>
    </row>
    <row r="2458" spans="25:25" x14ac:dyDescent="0.3">
      <c r="Y2458" t="e">
        <v>#N/A</v>
      </c>
    </row>
    <row r="2459" spans="25:25" x14ac:dyDescent="0.3">
      <c r="Y2459" t="e">
        <v>#N/A</v>
      </c>
    </row>
    <row r="2460" spans="25:25" x14ac:dyDescent="0.3">
      <c r="Y2460" t="e">
        <v>#N/A</v>
      </c>
    </row>
    <row r="2461" spans="25:25" x14ac:dyDescent="0.3">
      <c r="Y2461" t="e">
        <v>#N/A</v>
      </c>
    </row>
    <row r="2462" spans="25:25" x14ac:dyDescent="0.3">
      <c r="Y2462" t="e">
        <v>#N/A</v>
      </c>
    </row>
    <row r="2463" spans="25:25" x14ac:dyDescent="0.3">
      <c r="Y2463" t="e">
        <v>#N/A</v>
      </c>
    </row>
    <row r="2464" spans="25:25" x14ac:dyDescent="0.3">
      <c r="Y2464" t="e">
        <v>#N/A</v>
      </c>
    </row>
    <row r="2465" spans="25:25" x14ac:dyDescent="0.3">
      <c r="Y2465" t="e">
        <v>#N/A</v>
      </c>
    </row>
    <row r="2466" spans="25:25" x14ac:dyDescent="0.3">
      <c r="Y2466" t="e">
        <v>#N/A</v>
      </c>
    </row>
    <row r="2467" spans="25:25" x14ac:dyDescent="0.3">
      <c r="Y2467" t="e">
        <v>#N/A</v>
      </c>
    </row>
    <row r="2468" spans="25:25" x14ac:dyDescent="0.3">
      <c r="Y2468" t="e">
        <v>#N/A</v>
      </c>
    </row>
    <row r="2469" spans="25:25" x14ac:dyDescent="0.3">
      <c r="Y2469" t="e">
        <v>#N/A</v>
      </c>
    </row>
    <row r="2470" spans="25:25" x14ac:dyDescent="0.3">
      <c r="Y2470" t="e">
        <v>#N/A</v>
      </c>
    </row>
    <row r="2471" spans="25:25" x14ac:dyDescent="0.3">
      <c r="Y2471" t="e">
        <v>#N/A</v>
      </c>
    </row>
    <row r="2472" spans="25:25" x14ac:dyDescent="0.3">
      <c r="Y2472" t="e">
        <v>#N/A</v>
      </c>
    </row>
    <row r="2473" spans="25:25" x14ac:dyDescent="0.3">
      <c r="Y2473" t="e">
        <v>#N/A</v>
      </c>
    </row>
    <row r="2474" spans="25:25" x14ac:dyDescent="0.3">
      <c r="Y2474" t="e">
        <v>#N/A</v>
      </c>
    </row>
    <row r="2475" spans="25:25" x14ac:dyDescent="0.3">
      <c r="Y2475" t="e">
        <v>#N/A</v>
      </c>
    </row>
    <row r="2476" spans="25:25" x14ac:dyDescent="0.3">
      <c r="Y2476" t="e">
        <v>#N/A</v>
      </c>
    </row>
    <row r="2477" spans="25:25" x14ac:dyDescent="0.3">
      <c r="Y2477" t="e">
        <v>#N/A</v>
      </c>
    </row>
    <row r="2478" spans="25:25" x14ac:dyDescent="0.3">
      <c r="Y2478" t="e">
        <v>#N/A</v>
      </c>
    </row>
    <row r="2479" spans="25:25" x14ac:dyDescent="0.3">
      <c r="Y2479" t="e">
        <v>#N/A</v>
      </c>
    </row>
    <row r="2480" spans="25:25" x14ac:dyDescent="0.3">
      <c r="Y2480" t="e">
        <v>#N/A</v>
      </c>
    </row>
    <row r="2481" spans="25:25" x14ac:dyDescent="0.3">
      <c r="Y2481" t="e">
        <v>#N/A</v>
      </c>
    </row>
    <row r="2482" spans="25:25" x14ac:dyDescent="0.3">
      <c r="Y2482" t="e">
        <v>#N/A</v>
      </c>
    </row>
    <row r="2483" spans="25:25" x14ac:dyDescent="0.3">
      <c r="Y2483" t="e">
        <v>#N/A</v>
      </c>
    </row>
    <row r="2484" spans="25:25" x14ac:dyDescent="0.3">
      <c r="Y2484" t="e">
        <v>#N/A</v>
      </c>
    </row>
    <row r="2485" spans="25:25" x14ac:dyDescent="0.3">
      <c r="Y2485" t="e">
        <v>#N/A</v>
      </c>
    </row>
    <row r="2486" spans="25:25" x14ac:dyDescent="0.3">
      <c r="Y2486" t="e">
        <v>#N/A</v>
      </c>
    </row>
    <row r="2487" spans="25:25" x14ac:dyDescent="0.3">
      <c r="Y2487" t="e">
        <v>#N/A</v>
      </c>
    </row>
    <row r="2488" spans="25:25" x14ac:dyDescent="0.3">
      <c r="Y2488" t="e">
        <v>#N/A</v>
      </c>
    </row>
    <row r="2489" spans="25:25" x14ac:dyDescent="0.3">
      <c r="Y2489" t="e">
        <v>#N/A</v>
      </c>
    </row>
    <row r="2490" spans="25:25" x14ac:dyDescent="0.3">
      <c r="Y2490" t="e">
        <v>#N/A</v>
      </c>
    </row>
    <row r="2491" spans="25:25" x14ac:dyDescent="0.3">
      <c r="Y2491" t="e">
        <v>#N/A</v>
      </c>
    </row>
    <row r="2492" spans="25:25" x14ac:dyDescent="0.3">
      <c r="Y2492" t="e">
        <v>#N/A</v>
      </c>
    </row>
    <row r="2493" spans="25:25" x14ac:dyDescent="0.3">
      <c r="Y2493" t="e">
        <v>#N/A</v>
      </c>
    </row>
    <row r="2494" spans="25:25" x14ac:dyDescent="0.3">
      <c r="Y2494" t="e">
        <v>#N/A</v>
      </c>
    </row>
    <row r="2495" spans="25:25" x14ac:dyDescent="0.3">
      <c r="Y2495" t="e">
        <v>#N/A</v>
      </c>
    </row>
    <row r="2496" spans="25:25" x14ac:dyDescent="0.3">
      <c r="Y2496" t="e">
        <v>#N/A</v>
      </c>
    </row>
    <row r="2497" spans="25:25" x14ac:dyDescent="0.3">
      <c r="Y2497" t="e">
        <v>#N/A</v>
      </c>
    </row>
    <row r="2498" spans="25:25" x14ac:dyDescent="0.3">
      <c r="Y2498" t="e">
        <v>#N/A</v>
      </c>
    </row>
    <row r="2499" spans="25:25" x14ac:dyDescent="0.3">
      <c r="Y2499" t="e">
        <v>#N/A</v>
      </c>
    </row>
    <row r="2500" spans="25:25" x14ac:dyDescent="0.3">
      <c r="Y2500" t="e">
        <v>#N/A</v>
      </c>
    </row>
    <row r="2501" spans="25:25" x14ac:dyDescent="0.3">
      <c r="Y2501" t="e">
        <v>#N/A</v>
      </c>
    </row>
    <row r="2502" spans="25:25" x14ac:dyDescent="0.3">
      <c r="Y2502" t="e">
        <v>#N/A</v>
      </c>
    </row>
    <row r="2503" spans="25:25" x14ac:dyDescent="0.3">
      <c r="Y2503" t="e">
        <v>#N/A</v>
      </c>
    </row>
    <row r="2504" spans="25:25" x14ac:dyDescent="0.3">
      <c r="Y2504" t="e">
        <v>#N/A</v>
      </c>
    </row>
    <row r="2505" spans="25:25" x14ac:dyDescent="0.3">
      <c r="Y2505" t="e">
        <v>#N/A</v>
      </c>
    </row>
    <row r="2506" spans="25:25" x14ac:dyDescent="0.3">
      <c r="Y2506" t="e">
        <v>#N/A</v>
      </c>
    </row>
    <row r="2507" spans="25:25" x14ac:dyDescent="0.3">
      <c r="Y2507" t="e">
        <v>#N/A</v>
      </c>
    </row>
    <row r="2508" spans="25:25" x14ac:dyDescent="0.3">
      <c r="Y2508" t="e">
        <v>#N/A</v>
      </c>
    </row>
    <row r="2509" spans="25:25" x14ac:dyDescent="0.3">
      <c r="Y2509" t="e">
        <v>#N/A</v>
      </c>
    </row>
    <row r="2510" spans="25:25" x14ac:dyDescent="0.3">
      <c r="Y2510" t="e">
        <v>#N/A</v>
      </c>
    </row>
    <row r="2511" spans="25:25" x14ac:dyDescent="0.3">
      <c r="Y2511" t="e">
        <v>#N/A</v>
      </c>
    </row>
    <row r="2512" spans="25:25" x14ac:dyDescent="0.3">
      <c r="Y2512" t="e">
        <v>#N/A</v>
      </c>
    </row>
    <row r="2513" spans="25:25" x14ac:dyDescent="0.3">
      <c r="Y2513" t="e">
        <v>#N/A</v>
      </c>
    </row>
    <row r="2514" spans="25:25" x14ac:dyDescent="0.3">
      <c r="Y2514" t="e">
        <v>#N/A</v>
      </c>
    </row>
    <row r="2515" spans="25:25" x14ac:dyDescent="0.3">
      <c r="Y2515" t="e">
        <v>#N/A</v>
      </c>
    </row>
    <row r="2516" spans="25:25" x14ac:dyDescent="0.3">
      <c r="Y2516" t="e">
        <v>#N/A</v>
      </c>
    </row>
    <row r="2517" spans="25:25" x14ac:dyDescent="0.3">
      <c r="Y2517" t="e">
        <v>#N/A</v>
      </c>
    </row>
    <row r="2518" spans="25:25" x14ac:dyDescent="0.3">
      <c r="Y2518" t="e">
        <v>#N/A</v>
      </c>
    </row>
    <row r="2519" spans="25:25" x14ac:dyDescent="0.3">
      <c r="Y2519" t="e">
        <v>#N/A</v>
      </c>
    </row>
    <row r="2520" spans="25:25" x14ac:dyDescent="0.3">
      <c r="Y2520" t="e">
        <v>#N/A</v>
      </c>
    </row>
    <row r="2521" spans="25:25" x14ac:dyDescent="0.3">
      <c r="Y2521" t="e">
        <v>#N/A</v>
      </c>
    </row>
    <row r="2522" spans="25:25" x14ac:dyDescent="0.3">
      <c r="Y2522" t="e">
        <v>#N/A</v>
      </c>
    </row>
    <row r="2523" spans="25:25" x14ac:dyDescent="0.3">
      <c r="Y2523" t="e">
        <v>#N/A</v>
      </c>
    </row>
    <row r="2524" spans="25:25" x14ac:dyDescent="0.3">
      <c r="Y2524" t="e">
        <v>#N/A</v>
      </c>
    </row>
    <row r="2525" spans="25:25" x14ac:dyDescent="0.3">
      <c r="Y2525" t="e">
        <v>#N/A</v>
      </c>
    </row>
    <row r="2526" spans="25:25" x14ac:dyDescent="0.3">
      <c r="Y2526" t="e">
        <v>#N/A</v>
      </c>
    </row>
    <row r="2527" spans="25:25" x14ac:dyDescent="0.3">
      <c r="Y2527" t="e">
        <v>#N/A</v>
      </c>
    </row>
    <row r="2528" spans="25:25" x14ac:dyDescent="0.3">
      <c r="Y2528" t="e">
        <v>#N/A</v>
      </c>
    </row>
    <row r="2529" spans="25:25" x14ac:dyDescent="0.3">
      <c r="Y2529" t="e">
        <v>#N/A</v>
      </c>
    </row>
    <row r="2530" spans="25:25" x14ac:dyDescent="0.3">
      <c r="Y2530" t="e">
        <v>#N/A</v>
      </c>
    </row>
    <row r="2531" spans="25:25" x14ac:dyDescent="0.3">
      <c r="Y2531" t="e">
        <v>#N/A</v>
      </c>
    </row>
    <row r="2532" spans="25:25" x14ac:dyDescent="0.3">
      <c r="Y2532" t="e">
        <v>#N/A</v>
      </c>
    </row>
    <row r="2533" spans="25:25" x14ac:dyDescent="0.3">
      <c r="Y2533" t="e">
        <v>#N/A</v>
      </c>
    </row>
    <row r="2534" spans="25:25" x14ac:dyDescent="0.3">
      <c r="Y2534" t="e">
        <v>#N/A</v>
      </c>
    </row>
    <row r="2535" spans="25:25" x14ac:dyDescent="0.3">
      <c r="Y2535" t="e">
        <v>#N/A</v>
      </c>
    </row>
    <row r="2536" spans="25:25" x14ac:dyDescent="0.3">
      <c r="Y2536" t="e">
        <v>#N/A</v>
      </c>
    </row>
    <row r="2537" spans="25:25" x14ac:dyDescent="0.3">
      <c r="Y2537" t="e">
        <v>#N/A</v>
      </c>
    </row>
    <row r="2538" spans="25:25" x14ac:dyDescent="0.3">
      <c r="Y2538" t="e">
        <v>#N/A</v>
      </c>
    </row>
    <row r="2539" spans="25:25" x14ac:dyDescent="0.3">
      <c r="Y2539" t="e">
        <v>#N/A</v>
      </c>
    </row>
    <row r="2540" spans="25:25" x14ac:dyDescent="0.3">
      <c r="Y2540" t="e">
        <v>#N/A</v>
      </c>
    </row>
    <row r="2541" spans="25:25" x14ac:dyDescent="0.3">
      <c r="Y2541" t="e">
        <v>#N/A</v>
      </c>
    </row>
    <row r="2542" spans="25:25" x14ac:dyDescent="0.3">
      <c r="Y2542" t="e">
        <v>#N/A</v>
      </c>
    </row>
    <row r="2543" spans="25:25" x14ac:dyDescent="0.3">
      <c r="Y2543" t="e">
        <v>#N/A</v>
      </c>
    </row>
    <row r="2544" spans="25:25" x14ac:dyDescent="0.3">
      <c r="Y2544" t="e">
        <v>#N/A</v>
      </c>
    </row>
    <row r="2545" spans="25:25" x14ac:dyDescent="0.3">
      <c r="Y2545" t="e">
        <v>#N/A</v>
      </c>
    </row>
    <row r="2546" spans="25:25" x14ac:dyDescent="0.3">
      <c r="Y2546" t="e">
        <v>#N/A</v>
      </c>
    </row>
    <row r="2547" spans="25:25" x14ac:dyDescent="0.3">
      <c r="Y2547" t="e">
        <v>#N/A</v>
      </c>
    </row>
    <row r="2548" spans="25:25" x14ac:dyDescent="0.3">
      <c r="Y2548" t="e">
        <v>#N/A</v>
      </c>
    </row>
    <row r="2549" spans="25:25" x14ac:dyDescent="0.3">
      <c r="Y2549" t="e">
        <v>#N/A</v>
      </c>
    </row>
    <row r="2550" spans="25:25" x14ac:dyDescent="0.3">
      <c r="Y2550" t="e">
        <v>#N/A</v>
      </c>
    </row>
    <row r="2551" spans="25:25" x14ac:dyDescent="0.3">
      <c r="Y2551" t="e">
        <v>#N/A</v>
      </c>
    </row>
    <row r="2552" spans="25:25" x14ac:dyDescent="0.3">
      <c r="Y2552" t="e">
        <v>#N/A</v>
      </c>
    </row>
    <row r="2553" spans="25:25" x14ac:dyDescent="0.3">
      <c r="Y2553" t="e">
        <v>#N/A</v>
      </c>
    </row>
    <row r="2554" spans="25:25" x14ac:dyDescent="0.3">
      <c r="Y2554" t="e">
        <v>#N/A</v>
      </c>
    </row>
    <row r="2555" spans="25:25" x14ac:dyDescent="0.3">
      <c r="Y2555" t="e">
        <v>#N/A</v>
      </c>
    </row>
    <row r="2556" spans="25:25" x14ac:dyDescent="0.3">
      <c r="Y2556" t="e">
        <v>#N/A</v>
      </c>
    </row>
    <row r="2557" spans="25:25" x14ac:dyDescent="0.3">
      <c r="Y2557" t="e">
        <v>#N/A</v>
      </c>
    </row>
    <row r="2558" spans="25:25" x14ac:dyDescent="0.3">
      <c r="Y2558" t="e">
        <v>#N/A</v>
      </c>
    </row>
    <row r="2559" spans="25:25" x14ac:dyDescent="0.3">
      <c r="Y2559" t="e">
        <v>#N/A</v>
      </c>
    </row>
    <row r="2560" spans="25:25" x14ac:dyDescent="0.3">
      <c r="Y2560" t="e">
        <v>#N/A</v>
      </c>
    </row>
    <row r="2561" spans="25:25" x14ac:dyDescent="0.3">
      <c r="Y2561" t="e">
        <v>#N/A</v>
      </c>
    </row>
    <row r="2562" spans="25:25" x14ac:dyDescent="0.3">
      <c r="Y2562" t="e">
        <v>#N/A</v>
      </c>
    </row>
    <row r="2563" spans="25:25" x14ac:dyDescent="0.3">
      <c r="Y2563" t="e">
        <v>#N/A</v>
      </c>
    </row>
    <row r="2564" spans="25:25" x14ac:dyDescent="0.3">
      <c r="Y2564" t="e">
        <v>#N/A</v>
      </c>
    </row>
    <row r="2565" spans="25:25" x14ac:dyDescent="0.3">
      <c r="Y2565" t="e">
        <v>#N/A</v>
      </c>
    </row>
    <row r="2566" spans="25:25" x14ac:dyDescent="0.3">
      <c r="Y2566" t="e">
        <v>#N/A</v>
      </c>
    </row>
    <row r="2567" spans="25:25" x14ac:dyDescent="0.3">
      <c r="Y2567" t="e">
        <v>#N/A</v>
      </c>
    </row>
    <row r="2568" spans="25:25" x14ac:dyDescent="0.3">
      <c r="Y2568" t="e">
        <v>#N/A</v>
      </c>
    </row>
    <row r="2569" spans="25:25" x14ac:dyDescent="0.3">
      <c r="Y2569" t="e">
        <v>#N/A</v>
      </c>
    </row>
    <row r="2570" spans="25:25" x14ac:dyDescent="0.3">
      <c r="Y2570" t="e">
        <v>#N/A</v>
      </c>
    </row>
    <row r="2571" spans="25:25" x14ac:dyDescent="0.3">
      <c r="Y2571" t="e">
        <v>#N/A</v>
      </c>
    </row>
    <row r="2572" spans="25:25" x14ac:dyDescent="0.3">
      <c r="Y2572" t="e">
        <v>#N/A</v>
      </c>
    </row>
    <row r="2573" spans="25:25" x14ac:dyDescent="0.3">
      <c r="Y2573" t="e">
        <v>#N/A</v>
      </c>
    </row>
    <row r="2574" spans="25:25" x14ac:dyDescent="0.3">
      <c r="Y2574" t="e">
        <v>#N/A</v>
      </c>
    </row>
    <row r="2575" spans="25:25" x14ac:dyDescent="0.3">
      <c r="Y2575" t="e">
        <v>#N/A</v>
      </c>
    </row>
    <row r="2576" spans="25:25" x14ac:dyDescent="0.3">
      <c r="Y2576" t="e">
        <v>#N/A</v>
      </c>
    </row>
    <row r="2577" spans="25:25" x14ac:dyDescent="0.3">
      <c r="Y2577" t="e">
        <v>#N/A</v>
      </c>
    </row>
    <row r="2578" spans="25:25" x14ac:dyDescent="0.3">
      <c r="Y2578" t="e">
        <v>#N/A</v>
      </c>
    </row>
    <row r="2579" spans="25:25" x14ac:dyDescent="0.3">
      <c r="Y2579" t="e">
        <v>#N/A</v>
      </c>
    </row>
    <row r="2580" spans="25:25" x14ac:dyDescent="0.3">
      <c r="Y2580" t="e">
        <v>#N/A</v>
      </c>
    </row>
    <row r="2581" spans="25:25" x14ac:dyDescent="0.3">
      <c r="Y2581" t="e">
        <v>#N/A</v>
      </c>
    </row>
    <row r="2582" spans="25:25" x14ac:dyDescent="0.3">
      <c r="Y2582" t="e">
        <v>#N/A</v>
      </c>
    </row>
    <row r="2583" spans="25:25" x14ac:dyDescent="0.3">
      <c r="Y2583" t="e">
        <v>#N/A</v>
      </c>
    </row>
    <row r="2584" spans="25:25" x14ac:dyDescent="0.3">
      <c r="Y2584" t="e">
        <v>#N/A</v>
      </c>
    </row>
    <row r="2585" spans="25:25" x14ac:dyDescent="0.3">
      <c r="Y2585" t="e">
        <v>#N/A</v>
      </c>
    </row>
    <row r="2586" spans="25:25" x14ac:dyDescent="0.3">
      <c r="Y2586" t="e">
        <v>#N/A</v>
      </c>
    </row>
    <row r="2587" spans="25:25" x14ac:dyDescent="0.3">
      <c r="Y2587" t="e">
        <v>#N/A</v>
      </c>
    </row>
    <row r="2588" spans="25:25" x14ac:dyDescent="0.3">
      <c r="Y2588" t="e">
        <v>#N/A</v>
      </c>
    </row>
    <row r="2589" spans="25:25" x14ac:dyDescent="0.3">
      <c r="Y2589" t="e">
        <v>#N/A</v>
      </c>
    </row>
    <row r="2590" spans="25:25" x14ac:dyDescent="0.3">
      <c r="Y2590" t="e">
        <v>#N/A</v>
      </c>
    </row>
    <row r="2591" spans="25:25" x14ac:dyDescent="0.3">
      <c r="Y2591" t="e">
        <v>#N/A</v>
      </c>
    </row>
    <row r="2592" spans="25:25" x14ac:dyDescent="0.3">
      <c r="Y2592" t="e">
        <v>#N/A</v>
      </c>
    </row>
    <row r="2593" spans="25:25" x14ac:dyDescent="0.3">
      <c r="Y2593" t="e">
        <v>#N/A</v>
      </c>
    </row>
    <row r="2594" spans="25:25" x14ac:dyDescent="0.3">
      <c r="Y2594" t="e">
        <v>#N/A</v>
      </c>
    </row>
    <row r="2595" spans="25:25" x14ac:dyDescent="0.3">
      <c r="Y2595" t="e">
        <v>#N/A</v>
      </c>
    </row>
    <row r="2596" spans="25:25" x14ac:dyDescent="0.3">
      <c r="Y2596" t="e">
        <v>#N/A</v>
      </c>
    </row>
    <row r="2597" spans="25:25" x14ac:dyDescent="0.3">
      <c r="Y2597" t="e">
        <v>#N/A</v>
      </c>
    </row>
    <row r="2598" spans="25:25" x14ac:dyDescent="0.3">
      <c r="Y2598" t="e">
        <v>#N/A</v>
      </c>
    </row>
    <row r="2599" spans="25:25" x14ac:dyDescent="0.3">
      <c r="Y2599" t="e">
        <v>#N/A</v>
      </c>
    </row>
    <row r="2600" spans="25:25" x14ac:dyDescent="0.3">
      <c r="Y2600" t="e">
        <v>#N/A</v>
      </c>
    </row>
    <row r="2601" spans="25:25" x14ac:dyDescent="0.3">
      <c r="Y2601" t="e">
        <v>#N/A</v>
      </c>
    </row>
    <row r="2602" spans="25:25" x14ac:dyDescent="0.3">
      <c r="Y2602" t="e">
        <v>#N/A</v>
      </c>
    </row>
    <row r="2603" spans="25:25" x14ac:dyDescent="0.3">
      <c r="Y2603" t="e">
        <v>#N/A</v>
      </c>
    </row>
    <row r="2604" spans="25:25" x14ac:dyDescent="0.3">
      <c r="Y2604" t="e">
        <v>#N/A</v>
      </c>
    </row>
    <row r="2605" spans="25:25" x14ac:dyDescent="0.3">
      <c r="Y2605" t="e">
        <v>#N/A</v>
      </c>
    </row>
    <row r="2606" spans="25:25" x14ac:dyDescent="0.3">
      <c r="Y2606" t="e">
        <v>#N/A</v>
      </c>
    </row>
    <row r="2607" spans="25:25" x14ac:dyDescent="0.3">
      <c r="Y2607" t="e">
        <v>#N/A</v>
      </c>
    </row>
    <row r="2608" spans="25:25" x14ac:dyDescent="0.3">
      <c r="Y2608" t="e">
        <v>#N/A</v>
      </c>
    </row>
    <row r="2609" spans="25:25" x14ac:dyDescent="0.3">
      <c r="Y2609" t="e">
        <v>#N/A</v>
      </c>
    </row>
    <row r="2610" spans="25:25" x14ac:dyDescent="0.3">
      <c r="Y2610" t="e">
        <v>#N/A</v>
      </c>
    </row>
    <row r="2611" spans="25:25" x14ac:dyDescent="0.3">
      <c r="Y2611" t="e">
        <v>#N/A</v>
      </c>
    </row>
    <row r="2612" spans="25:25" x14ac:dyDescent="0.3">
      <c r="Y2612" t="e">
        <v>#N/A</v>
      </c>
    </row>
    <row r="2613" spans="25:25" x14ac:dyDescent="0.3">
      <c r="Y2613" t="e">
        <v>#N/A</v>
      </c>
    </row>
    <row r="2614" spans="25:25" x14ac:dyDescent="0.3">
      <c r="Y2614" t="e">
        <v>#N/A</v>
      </c>
    </row>
    <row r="2615" spans="25:25" x14ac:dyDescent="0.3">
      <c r="Y2615" t="e">
        <v>#N/A</v>
      </c>
    </row>
    <row r="2616" spans="25:25" x14ac:dyDescent="0.3">
      <c r="Y2616" t="e">
        <v>#N/A</v>
      </c>
    </row>
    <row r="2617" spans="25:25" x14ac:dyDescent="0.3">
      <c r="Y2617" t="e">
        <v>#N/A</v>
      </c>
    </row>
    <row r="2618" spans="25:25" x14ac:dyDescent="0.3">
      <c r="Y2618" t="e">
        <v>#N/A</v>
      </c>
    </row>
    <row r="2619" spans="25:25" x14ac:dyDescent="0.3">
      <c r="Y2619" t="e">
        <v>#N/A</v>
      </c>
    </row>
    <row r="2620" spans="25:25" x14ac:dyDescent="0.3">
      <c r="Y2620" t="e">
        <v>#N/A</v>
      </c>
    </row>
    <row r="2621" spans="25:25" x14ac:dyDescent="0.3">
      <c r="Y2621" t="e">
        <v>#N/A</v>
      </c>
    </row>
    <row r="2622" spans="25:25" x14ac:dyDescent="0.3">
      <c r="Y2622" t="e">
        <v>#N/A</v>
      </c>
    </row>
    <row r="2623" spans="25:25" x14ac:dyDescent="0.3">
      <c r="Y2623" t="e">
        <v>#N/A</v>
      </c>
    </row>
    <row r="2624" spans="25:25" x14ac:dyDescent="0.3">
      <c r="Y2624" t="e">
        <v>#N/A</v>
      </c>
    </row>
    <row r="2625" spans="25:25" x14ac:dyDescent="0.3">
      <c r="Y2625" t="e">
        <v>#N/A</v>
      </c>
    </row>
    <row r="2626" spans="25:25" x14ac:dyDescent="0.3">
      <c r="Y2626" t="e">
        <v>#N/A</v>
      </c>
    </row>
    <row r="2627" spans="25:25" x14ac:dyDescent="0.3">
      <c r="Y2627" t="e">
        <v>#N/A</v>
      </c>
    </row>
    <row r="2628" spans="25:25" x14ac:dyDescent="0.3">
      <c r="Y2628" t="e">
        <v>#N/A</v>
      </c>
    </row>
    <row r="2629" spans="25:25" x14ac:dyDescent="0.3">
      <c r="Y2629" t="e">
        <v>#N/A</v>
      </c>
    </row>
    <row r="2630" spans="25:25" x14ac:dyDescent="0.3">
      <c r="Y2630" t="e">
        <v>#N/A</v>
      </c>
    </row>
    <row r="2631" spans="25:25" x14ac:dyDescent="0.3">
      <c r="Y2631" t="e">
        <v>#N/A</v>
      </c>
    </row>
    <row r="2632" spans="25:25" x14ac:dyDescent="0.3">
      <c r="Y2632" t="e">
        <v>#N/A</v>
      </c>
    </row>
    <row r="2633" spans="25:25" x14ac:dyDescent="0.3">
      <c r="Y2633" t="e">
        <v>#N/A</v>
      </c>
    </row>
    <row r="2634" spans="25:25" x14ac:dyDescent="0.3">
      <c r="Y2634" t="e">
        <v>#N/A</v>
      </c>
    </row>
    <row r="2635" spans="25:25" x14ac:dyDescent="0.3">
      <c r="Y2635" t="e">
        <v>#N/A</v>
      </c>
    </row>
    <row r="2636" spans="25:25" x14ac:dyDescent="0.3">
      <c r="Y2636" t="e">
        <v>#N/A</v>
      </c>
    </row>
    <row r="2637" spans="25:25" x14ac:dyDescent="0.3">
      <c r="Y2637" t="e">
        <v>#N/A</v>
      </c>
    </row>
    <row r="2638" spans="25:25" x14ac:dyDescent="0.3">
      <c r="Y2638" t="e">
        <v>#N/A</v>
      </c>
    </row>
    <row r="2639" spans="25:25" x14ac:dyDescent="0.3">
      <c r="Y2639" t="e">
        <v>#N/A</v>
      </c>
    </row>
    <row r="2640" spans="25:25" x14ac:dyDescent="0.3">
      <c r="Y2640" t="e">
        <v>#N/A</v>
      </c>
    </row>
    <row r="2641" spans="25:25" x14ac:dyDescent="0.3">
      <c r="Y2641" t="e">
        <v>#N/A</v>
      </c>
    </row>
    <row r="2642" spans="25:25" x14ac:dyDescent="0.3">
      <c r="Y2642" t="e">
        <v>#N/A</v>
      </c>
    </row>
    <row r="2643" spans="25:25" x14ac:dyDescent="0.3">
      <c r="Y2643" t="e">
        <v>#N/A</v>
      </c>
    </row>
    <row r="2644" spans="25:25" x14ac:dyDescent="0.3">
      <c r="Y2644" t="e">
        <v>#N/A</v>
      </c>
    </row>
    <row r="2645" spans="25:25" x14ac:dyDescent="0.3">
      <c r="Y2645" t="e">
        <v>#N/A</v>
      </c>
    </row>
    <row r="2646" spans="25:25" x14ac:dyDescent="0.3">
      <c r="Y2646" t="e">
        <v>#N/A</v>
      </c>
    </row>
    <row r="2647" spans="25:25" x14ac:dyDescent="0.3">
      <c r="Y2647" t="e">
        <v>#N/A</v>
      </c>
    </row>
    <row r="2648" spans="25:25" x14ac:dyDescent="0.3">
      <c r="Y2648" t="e">
        <v>#N/A</v>
      </c>
    </row>
    <row r="2649" spans="25:25" x14ac:dyDescent="0.3">
      <c r="Y2649" t="e">
        <v>#N/A</v>
      </c>
    </row>
    <row r="2650" spans="25:25" x14ac:dyDescent="0.3">
      <c r="Y2650" t="e">
        <v>#N/A</v>
      </c>
    </row>
    <row r="2651" spans="25:25" x14ac:dyDescent="0.3">
      <c r="Y2651" t="e">
        <v>#N/A</v>
      </c>
    </row>
    <row r="2652" spans="25:25" x14ac:dyDescent="0.3">
      <c r="Y2652" t="e">
        <v>#N/A</v>
      </c>
    </row>
    <row r="2653" spans="25:25" x14ac:dyDescent="0.3">
      <c r="Y2653" t="e">
        <v>#N/A</v>
      </c>
    </row>
    <row r="2654" spans="25:25" x14ac:dyDescent="0.3">
      <c r="Y2654" t="e">
        <v>#N/A</v>
      </c>
    </row>
    <row r="2655" spans="25:25" x14ac:dyDescent="0.3">
      <c r="Y2655" t="e">
        <v>#N/A</v>
      </c>
    </row>
    <row r="2656" spans="25:25" x14ac:dyDescent="0.3">
      <c r="Y2656" t="e">
        <v>#N/A</v>
      </c>
    </row>
    <row r="2657" spans="25:25" x14ac:dyDescent="0.3">
      <c r="Y2657" t="e">
        <v>#N/A</v>
      </c>
    </row>
    <row r="2658" spans="25:25" x14ac:dyDescent="0.3">
      <c r="Y2658" t="e">
        <v>#N/A</v>
      </c>
    </row>
    <row r="2659" spans="25:25" x14ac:dyDescent="0.3">
      <c r="Y2659" t="e">
        <v>#N/A</v>
      </c>
    </row>
    <row r="2660" spans="25:25" x14ac:dyDescent="0.3">
      <c r="Y2660" t="e">
        <v>#N/A</v>
      </c>
    </row>
    <row r="2661" spans="25:25" x14ac:dyDescent="0.3">
      <c r="Y2661" t="e">
        <v>#N/A</v>
      </c>
    </row>
    <row r="2662" spans="25:25" x14ac:dyDescent="0.3">
      <c r="Y2662" t="e">
        <v>#N/A</v>
      </c>
    </row>
    <row r="2663" spans="25:25" x14ac:dyDescent="0.3">
      <c r="Y2663" t="e">
        <v>#N/A</v>
      </c>
    </row>
    <row r="2664" spans="25:25" x14ac:dyDescent="0.3">
      <c r="Y2664" t="e">
        <v>#N/A</v>
      </c>
    </row>
    <row r="2665" spans="25:25" x14ac:dyDescent="0.3">
      <c r="Y2665" t="e">
        <v>#N/A</v>
      </c>
    </row>
    <row r="2666" spans="25:25" x14ac:dyDescent="0.3">
      <c r="Y2666" t="e">
        <v>#N/A</v>
      </c>
    </row>
    <row r="2667" spans="25:25" x14ac:dyDescent="0.3">
      <c r="Y2667" t="e">
        <v>#N/A</v>
      </c>
    </row>
    <row r="2668" spans="25:25" x14ac:dyDescent="0.3">
      <c r="Y2668" t="e">
        <v>#N/A</v>
      </c>
    </row>
    <row r="2669" spans="25:25" x14ac:dyDescent="0.3">
      <c r="Y2669" t="e">
        <v>#N/A</v>
      </c>
    </row>
    <row r="2670" spans="25:25" x14ac:dyDescent="0.3">
      <c r="Y2670" t="e">
        <v>#N/A</v>
      </c>
    </row>
    <row r="2671" spans="25:25" x14ac:dyDescent="0.3">
      <c r="Y2671" t="e">
        <v>#N/A</v>
      </c>
    </row>
    <row r="2672" spans="25:25" x14ac:dyDescent="0.3">
      <c r="Y2672" t="e">
        <v>#N/A</v>
      </c>
    </row>
    <row r="2673" spans="25:25" x14ac:dyDescent="0.3">
      <c r="Y2673" t="e">
        <v>#N/A</v>
      </c>
    </row>
    <row r="2674" spans="25:25" x14ac:dyDescent="0.3">
      <c r="Y2674" t="e">
        <v>#N/A</v>
      </c>
    </row>
    <row r="2675" spans="25:25" x14ac:dyDescent="0.3">
      <c r="Y2675" t="e">
        <v>#N/A</v>
      </c>
    </row>
    <row r="2676" spans="25:25" x14ac:dyDescent="0.3">
      <c r="Y2676" t="e">
        <v>#N/A</v>
      </c>
    </row>
    <row r="2677" spans="25:25" x14ac:dyDescent="0.3">
      <c r="Y2677" t="e">
        <v>#N/A</v>
      </c>
    </row>
    <row r="2678" spans="25:25" x14ac:dyDescent="0.3">
      <c r="Y2678" t="e">
        <v>#N/A</v>
      </c>
    </row>
    <row r="2679" spans="25:25" x14ac:dyDescent="0.3">
      <c r="Y2679" t="e">
        <v>#N/A</v>
      </c>
    </row>
    <row r="2680" spans="25:25" x14ac:dyDescent="0.3">
      <c r="Y2680" t="e">
        <v>#N/A</v>
      </c>
    </row>
    <row r="2681" spans="25:25" x14ac:dyDescent="0.3">
      <c r="Y2681" t="e">
        <v>#N/A</v>
      </c>
    </row>
    <row r="2682" spans="25:25" x14ac:dyDescent="0.3">
      <c r="Y2682" t="e">
        <v>#N/A</v>
      </c>
    </row>
    <row r="2683" spans="25:25" x14ac:dyDescent="0.3">
      <c r="Y2683" t="e">
        <v>#N/A</v>
      </c>
    </row>
    <row r="2684" spans="25:25" x14ac:dyDescent="0.3">
      <c r="Y2684" t="e">
        <v>#N/A</v>
      </c>
    </row>
    <row r="2685" spans="25:25" x14ac:dyDescent="0.3">
      <c r="Y2685" t="e">
        <v>#N/A</v>
      </c>
    </row>
    <row r="2686" spans="25:25" x14ac:dyDescent="0.3">
      <c r="Y2686" t="e">
        <v>#N/A</v>
      </c>
    </row>
    <row r="2687" spans="25:25" x14ac:dyDescent="0.3">
      <c r="Y2687" t="e">
        <v>#N/A</v>
      </c>
    </row>
    <row r="2688" spans="25:25" x14ac:dyDescent="0.3">
      <c r="Y2688" t="e">
        <v>#N/A</v>
      </c>
    </row>
    <row r="2689" spans="25:25" x14ac:dyDescent="0.3">
      <c r="Y2689" t="e">
        <v>#N/A</v>
      </c>
    </row>
    <row r="2690" spans="25:25" x14ac:dyDescent="0.3">
      <c r="Y2690" t="e">
        <v>#N/A</v>
      </c>
    </row>
    <row r="2691" spans="25:25" x14ac:dyDescent="0.3">
      <c r="Y2691" t="e">
        <v>#N/A</v>
      </c>
    </row>
    <row r="2692" spans="25:25" x14ac:dyDescent="0.3">
      <c r="Y2692" t="e">
        <v>#N/A</v>
      </c>
    </row>
    <row r="2693" spans="25:25" x14ac:dyDescent="0.3">
      <c r="Y2693" t="e">
        <v>#N/A</v>
      </c>
    </row>
    <row r="2694" spans="25:25" x14ac:dyDescent="0.3">
      <c r="Y2694" t="e">
        <v>#N/A</v>
      </c>
    </row>
    <row r="2695" spans="25:25" x14ac:dyDescent="0.3">
      <c r="Y2695" t="e">
        <v>#N/A</v>
      </c>
    </row>
    <row r="2696" spans="25:25" x14ac:dyDescent="0.3">
      <c r="Y2696" t="e">
        <v>#N/A</v>
      </c>
    </row>
    <row r="2697" spans="25:25" x14ac:dyDescent="0.3">
      <c r="Y2697" t="e">
        <v>#N/A</v>
      </c>
    </row>
    <row r="2698" spans="25:25" x14ac:dyDescent="0.3">
      <c r="Y2698" t="e">
        <v>#N/A</v>
      </c>
    </row>
    <row r="2699" spans="25:25" x14ac:dyDescent="0.3">
      <c r="Y2699" t="e">
        <v>#N/A</v>
      </c>
    </row>
    <row r="2700" spans="25:25" x14ac:dyDescent="0.3">
      <c r="Y2700" t="e">
        <v>#N/A</v>
      </c>
    </row>
    <row r="2701" spans="25:25" x14ac:dyDescent="0.3">
      <c r="Y2701" t="e">
        <v>#N/A</v>
      </c>
    </row>
    <row r="2702" spans="25:25" x14ac:dyDescent="0.3">
      <c r="Y2702" t="e">
        <v>#N/A</v>
      </c>
    </row>
    <row r="2703" spans="25:25" x14ac:dyDescent="0.3">
      <c r="Y2703" t="e">
        <v>#N/A</v>
      </c>
    </row>
    <row r="2704" spans="25:25" x14ac:dyDescent="0.3">
      <c r="Y2704" t="e">
        <v>#N/A</v>
      </c>
    </row>
    <row r="2705" spans="25:25" x14ac:dyDescent="0.3">
      <c r="Y2705" t="e">
        <v>#N/A</v>
      </c>
    </row>
    <row r="2706" spans="25:25" x14ac:dyDescent="0.3">
      <c r="Y2706" t="e">
        <v>#N/A</v>
      </c>
    </row>
    <row r="2707" spans="25:25" x14ac:dyDescent="0.3">
      <c r="Y2707" t="e">
        <v>#N/A</v>
      </c>
    </row>
    <row r="2708" spans="25:25" x14ac:dyDescent="0.3">
      <c r="Y2708" t="e">
        <v>#N/A</v>
      </c>
    </row>
    <row r="2709" spans="25:25" x14ac:dyDescent="0.3">
      <c r="Y2709" t="e">
        <v>#N/A</v>
      </c>
    </row>
    <row r="2710" spans="25:25" x14ac:dyDescent="0.3">
      <c r="Y2710" t="e">
        <v>#N/A</v>
      </c>
    </row>
    <row r="2711" spans="25:25" x14ac:dyDescent="0.3">
      <c r="Y2711" t="e">
        <v>#N/A</v>
      </c>
    </row>
    <row r="2712" spans="25:25" x14ac:dyDescent="0.3">
      <c r="Y2712" t="e">
        <v>#N/A</v>
      </c>
    </row>
    <row r="2713" spans="25:25" x14ac:dyDescent="0.3">
      <c r="Y2713" t="e">
        <v>#N/A</v>
      </c>
    </row>
    <row r="2714" spans="25:25" x14ac:dyDescent="0.3">
      <c r="Y2714" t="e">
        <v>#N/A</v>
      </c>
    </row>
    <row r="2715" spans="25:25" x14ac:dyDescent="0.3">
      <c r="Y2715" t="e">
        <v>#N/A</v>
      </c>
    </row>
    <row r="2716" spans="25:25" x14ac:dyDescent="0.3">
      <c r="Y2716" t="e">
        <v>#N/A</v>
      </c>
    </row>
    <row r="2717" spans="25:25" x14ac:dyDescent="0.3">
      <c r="Y2717" t="e">
        <v>#N/A</v>
      </c>
    </row>
    <row r="2718" spans="25:25" x14ac:dyDescent="0.3">
      <c r="Y2718" t="e">
        <v>#N/A</v>
      </c>
    </row>
    <row r="2719" spans="25:25" x14ac:dyDescent="0.3">
      <c r="Y2719" t="e">
        <v>#N/A</v>
      </c>
    </row>
    <row r="2720" spans="25:25" x14ac:dyDescent="0.3">
      <c r="Y2720" t="e">
        <v>#N/A</v>
      </c>
    </row>
    <row r="2721" spans="25:25" x14ac:dyDescent="0.3">
      <c r="Y2721" t="e">
        <v>#N/A</v>
      </c>
    </row>
    <row r="2722" spans="25:25" x14ac:dyDescent="0.3">
      <c r="Y2722" t="e">
        <v>#N/A</v>
      </c>
    </row>
    <row r="2723" spans="25:25" x14ac:dyDescent="0.3">
      <c r="Y2723" t="e">
        <v>#N/A</v>
      </c>
    </row>
    <row r="2724" spans="25:25" x14ac:dyDescent="0.3">
      <c r="Y2724" t="e">
        <v>#N/A</v>
      </c>
    </row>
    <row r="2725" spans="25:25" x14ac:dyDescent="0.3">
      <c r="Y2725" t="e">
        <v>#N/A</v>
      </c>
    </row>
    <row r="2726" spans="25:25" x14ac:dyDescent="0.3">
      <c r="Y2726" t="e">
        <v>#N/A</v>
      </c>
    </row>
    <row r="2727" spans="25:25" x14ac:dyDescent="0.3">
      <c r="Y2727" t="e">
        <v>#N/A</v>
      </c>
    </row>
    <row r="2728" spans="25:25" x14ac:dyDescent="0.3">
      <c r="Y2728" t="e">
        <v>#N/A</v>
      </c>
    </row>
    <row r="2729" spans="25:25" x14ac:dyDescent="0.3">
      <c r="Y2729" t="e">
        <v>#N/A</v>
      </c>
    </row>
    <row r="2730" spans="25:25" x14ac:dyDescent="0.3">
      <c r="Y2730" t="e">
        <v>#N/A</v>
      </c>
    </row>
    <row r="2731" spans="25:25" x14ac:dyDescent="0.3">
      <c r="Y2731" t="e">
        <v>#N/A</v>
      </c>
    </row>
    <row r="2732" spans="25:25" x14ac:dyDescent="0.3">
      <c r="Y2732" t="e">
        <v>#N/A</v>
      </c>
    </row>
    <row r="2733" spans="25:25" x14ac:dyDescent="0.3">
      <c r="Y2733" t="e">
        <v>#N/A</v>
      </c>
    </row>
    <row r="2734" spans="25:25" x14ac:dyDescent="0.3">
      <c r="Y2734" t="e">
        <v>#N/A</v>
      </c>
    </row>
    <row r="2735" spans="25:25" x14ac:dyDescent="0.3">
      <c r="Y2735" t="e">
        <v>#N/A</v>
      </c>
    </row>
    <row r="2736" spans="25:25" x14ac:dyDescent="0.3">
      <c r="Y2736" t="e">
        <v>#N/A</v>
      </c>
    </row>
    <row r="2737" spans="25:25" x14ac:dyDescent="0.3">
      <c r="Y2737" t="e">
        <v>#N/A</v>
      </c>
    </row>
    <row r="2738" spans="25:25" x14ac:dyDescent="0.3">
      <c r="Y2738" t="e">
        <v>#N/A</v>
      </c>
    </row>
    <row r="2739" spans="25:25" x14ac:dyDescent="0.3">
      <c r="Y2739" t="e">
        <v>#N/A</v>
      </c>
    </row>
    <row r="2740" spans="25:25" x14ac:dyDescent="0.3">
      <c r="Y2740" t="e">
        <v>#N/A</v>
      </c>
    </row>
    <row r="2741" spans="25:25" x14ac:dyDescent="0.3">
      <c r="Y2741" t="e">
        <v>#N/A</v>
      </c>
    </row>
    <row r="2742" spans="25:25" x14ac:dyDescent="0.3">
      <c r="Y2742" t="e">
        <v>#N/A</v>
      </c>
    </row>
    <row r="2743" spans="25:25" x14ac:dyDescent="0.3">
      <c r="Y2743" t="e">
        <v>#N/A</v>
      </c>
    </row>
    <row r="2744" spans="25:25" x14ac:dyDescent="0.3">
      <c r="Y2744" t="e">
        <v>#N/A</v>
      </c>
    </row>
    <row r="2745" spans="25:25" x14ac:dyDescent="0.3">
      <c r="Y2745" t="e">
        <v>#N/A</v>
      </c>
    </row>
    <row r="2746" spans="25:25" x14ac:dyDescent="0.3">
      <c r="Y2746" t="e">
        <v>#N/A</v>
      </c>
    </row>
    <row r="2747" spans="25:25" x14ac:dyDescent="0.3">
      <c r="Y2747" t="e">
        <v>#N/A</v>
      </c>
    </row>
    <row r="2748" spans="25:25" x14ac:dyDescent="0.3">
      <c r="Y2748" t="e">
        <v>#N/A</v>
      </c>
    </row>
    <row r="2749" spans="25:25" x14ac:dyDescent="0.3">
      <c r="Y2749" t="e">
        <v>#N/A</v>
      </c>
    </row>
    <row r="2750" spans="25:25" x14ac:dyDescent="0.3">
      <c r="Y2750" t="e">
        <v>#N/A</v>
      </c>
    </row>
    <row r="2751" spans="25:25" x14ac:dyDescent="0.3">
      <c r="Y2751" t="e">
        <v>#N/A</v>
      </c>
    </row>
    <row r="2752" spans="25:25" x14ac:dyDescent="0.3">
      <c r="Y2752" t="e">
        <v>#N/A</v>
      </c>
    </row>
    <row r="2753" spans="25:25" x14ac:dyDescent="0.3">
      <c r="Y2753" t="e">
        <v>#N/A</v>
      </c>
    </row>
    <row r="2754" spans="25:25" x14ac:dyDescent="0.3">
      <c r="Y2754" t="e">
        <v>#N/A</v>
      </c>
    </row>
    <row r="2755" spans="25:25" x14ac:dyDescent="0.3">
      <c r="Y2755" t="e">
        <v>#N/A</v>
      </c>
    </row>
    <row r="2756" spans="25:25" x14ac:dyDescent="0.3">
      <c r="Y2756" t="e">
        <v>#N/A</v>
      </c>
    </row>
    <row r="2757" spans="25:25" x14ac:dyDescent="0.3">
      <c r="Y2757" t="e">
        <v>#N/A</v>
      </c>
    </row>
    <row r="2758" spans="25:25" x14ac:dyDescent="0.3">
      <c r="Y2758" t="e">
        <v>#N/A</v>
      </c>
    </row>
    <row r="2759" spans="25:25" x14ac:dyDescent="0.3">
      <c r="Y2759" t="e">
        <v>#N/A</v>
      </c>
    </row>
    <row r="2760" spans="25:25" x14ac:dyDescent="0.3">
      <c r="Y2760" t="e">
        <v>#N/A</v>
      </c>
    </row>
    <row r="2761" spans="25:25" x14ac:dyDescent="0.3">
      <c r="Y2761" t="e">
        <v>#N/A</v>
      </c>
    </row>
    <row r="2762" spans="25:25" x14ac:dyDescent="0.3">
      <c r="Y2762" t="e">
        <v>#N/A</v>
      </c>
    </row>
    <row r="2763" spans="25:25" x14ac:dyDescent="0.3">
      <c r="Y2763" t="e">
        <v>#N/A</v>
      </c>
    </row>
    <row r="2764" spans="25:25" x14ac:dyDescent="0.3">
      <c r="Y2764" t="e">
        <v>#N/A</v>
      </c>
    </row>
    <row r="2765" spans="25:25" x14ac:dyDescent="0.3">
      <c r="Y2765" t="e">
        <v>#N/A</v>
      </c>
    </row>
    <row r="2766" spans="25:25" x14ac:dyDescent="0.3">
      <c r="Y2766" t="e">
        <v>#N/A</v>
      </c>
    </row>
    <row r="2767" spans="25:25" x14ac:dyDescent="0.3">
      <c r="Y2767" t="e">
        <v>#N/A</v>
      </c>
    </row>
    <row r="2768" spans="25:25" x14ac:dyDescent="0.3">
      <c r="Y2768" t="e">
        <v>#N/A</v>
      </c>
    </row>
    <row r="2769" spans="25:25" x14ac:dyDescent="0.3">
      <c r="Y2769" t="e">
        <v>#N/A</v>
      </c>
    </row>
    <row r="2770" spans="25:25" x14ac:dyDescent="0.3">
      <c r="Y2770" t="e">
        <v>#N/A</v>
      </c>
    </row>
    <row r="2771" spans="25:25" x14ac:dyDescent="0.3">
      <c r="Y2771" t="e">
        <v>#N/A</v>
      </c>
    </row>
    <row r="2772" spans="25:25" x14ac:dyDescent="0.3">
      <c r="Y2772" t="e">
        <v>#N/A</v>
      </c>
    </row>
    <row r="2773" spans="25:25" x14ac:dyDescent="0.3">
      <c r="Y2773" t="e">
        <v>#N/A</v>
      </c>
    </row>
    <row r="2774" spans="25:25" x14ac:dyDescent="0.3">
      <c r="Y2774" t="e">
        <v>#N/A</v>
      </c>
    </row>
    <row r="2775" spans="25:25" x14ac:dyDescent="0.3">
      <c r="Y2775" t="e">
        <v>#N/A</v>
      </c>
    </row>
    <row r="2776" spans="25:25" x14ac:dyDescent="0.3">
      <c r="Y2776" t="e">
        <v>#N/A</v>
      </c>
    </row>
    <row r="2777" spans="25:25" x14ac:dyDescent="0.3">
      <c r="Y2777" t="e">
        <v>#N/A</v>
      </c>
    </row>
    <row r="2778" spans="25:25" x14ac:dyDescent="0.3">
      <c r="Y2778" t="e">
        <v>#N/A</v>
      </c>
    </row>
    <row r="2779" spans="25:25" x14ac:dyDescent="0.3">
      <c r="Y2779" t="e">
        <v>#N/A</v>
      </c>
    </row>
    <row r="2780" spans="25:25" x14ac:dyDescent="0.3">
      <c r="Y2780" t="e">
        <v>#N/A</v>
      </c>
    </row>
    <row r="2781" spans="25:25" x14ac:dyDescent="0.3">
      <c r="Y2781" t="e">
        <v>#N/A</v>
      </c>
    </row>
    <row r="2782" spans="25:25" x14ac:dyDescent="0.3">
      <c r="Y2782" t="e">
        <v>#N/A</v>
      </c>
    </row>
    <row r="2783" spans="25:25" x14ac:dyDescent="0.3">
      <c r="Y2783" t="e">
        <v>#N/A</v>
      </c>
    </row>
    <row r="2784" spans="25:25" x14ac:dyDescent="0.3">
      <c r="Y2784" t="e">
        <v>#N/A</v>
      </c>
    </row>
    <row r="2785" spans="25:25" x14ac:dyDescent="0.3">
      <c r="Y2785" t="e">
        <v>#N/A</v>
      </c>
    </row>
    <row r="2786" spans="25:25" x14ac:dyDescent="0.3">
      <c r="Y2786" t="e">
        <v>#N/A</v>
      </c>
    </row>
    <row r="2787" spans="25:25" x14ac:dyDescent="0.3">
      <c r="Y2787" t="e">
        <v>#N/A</v>
      </c>
    </row>
    <row r="2788" spans="25:25" x14ac:dyDescent="0.3">
      <c r="Y2788" t="e">
        <v>#N/A</v>
      </c>
    </row>
    <row r="2789" spans="25:25" x14ac:dyDescent="0.3">
      <c r="Y2789" t="e">
        <v>#N/A</v>
      </c>
    </row>
    <row r="2790" spans="25:25" x14ac:dyDescent="0.3">
      <c r="Y2790" t="e">
        <v>#N/A</v>
      </c>
    </row>
    <row r="2791" spans="25:25" x14ac:dyDescent="0.3">
      <c r="Y2791" t="e">
        <v>#N/A</v>
      </c>
    </row>
    <row r="2792" spans="25:25" x14ac:dyDescent="0.3">
      <c r="Y2792" t="e">
        <v>#N/A</v>
      </c>
    </row>
    <row r="2793" spans="25:25" x14ac:dyDescent="0.3">
      <c r="Y2793" t="e">
        <v>#N/A</v>
      </c>
    </row>
    <row r="2794" spans="25:25" x14ac:dyDescent="0.3">
      <c r="Y2794" t="e">
        <v>#N/A</v>
      </c>
    </row>
    <row r="2795" spans="25:25" x14ac:dyDescent="0.3">
      <c r="Y2795" t="e">
        <v>#N/A</v>
      </c>
    </row>
    <row r="2796" spans="25:25" x14ac:dyDescent="0.3">
      <c r="Y2796" t="e">
        <v>#N/A</v>
      </c>
    </row>
    <row r="2797" spans="25:25" x14ac:dyDescent="0.3">
      <c r="Y2797" t="e">
        <v>#N/A</v>
      </c>
    </row>
    <row r="2798" spans="25:25" x14ac:dyDescent="0.3">
      <c r="Y2798" t="e">
        <v>#N/A</v>
      </c>
    </row>
    <row r="2799" spans="25:25" x14ac:dyDescent="0.3">
      <c r="Y2799" t="e">
        <v>#N/A</v>
      </c>
    </row>
    <row r="2800" spans="25:25" x14ac:dyDescent="0.3">
      <c r="Y2800" t="e">
        <v>#N/A</v>
      </c>
    </row>
    <row r="2801" spans="25:25" x14ac:dyDescent="0.3">
      <c r="Y2801" t="e">
        <v>#N/A</v>
      </c>
    </row>
    <row r="2802" spans="25:25" x14ac:dyDescent="0.3">
      <c r="Y2802" t="e">
        <v>#N/A</v>
      </c>
    </row>
    <row r="2803" spans="25:25" x14ac:dyDescent="0.3">
      <c r="Y2803" t="e">
        <v>#N/A</v>
      </c>
    </row>
    <row r="2804" spans="25:25" x14ac:dyDescent="0.3">
      <c r="Y2804" t="e">
        <v>#N/A</v>
      </c>
    </row>
    <row r="2805" spans="25:25" x14ac:dyDescent="0.3">
      <c r="Y2805" t="e">
        <v>#N/A</v>
      </c>
    </row>
    <row r="2806" spans="25:25" x14ac:dyDescent="0.3">
      <c r="Y2806" t="e">
        <v>#N/A</v>
      </c>
    </row>
    <row r="2807" spans="25:25" x14ac:dyDescent="0.3">
      <c r="Y2807" t="e">
        <v>#N/A</v>
      </c>
    </row>
    <row r="2808" spans="25:25" x14ac:dyDescent="0.3">
      <c r="Y2808" t="e">
        <v>#N/A</v>
      </c>
    </row>
    <row r="2809" spans="25:25" x14ac:dyDescent="0.3">
      <c r="Y2809" t="e">
        <v>#N/A</v>
      </c>
    </row>
    <row r="2810" spans="25:25" x14ac:dyDescent="0.3">
      <c r="Y2810" t="e">
        <v>#N/A</v>
      </c>
    </row>
    <row r="2811" spans="25:25" x14ac:dyDescent="0.3">
      <c r="Y2811" t="e">
        <v>#N/A</v>
      </c>
    </row>
    <row r="2812" spans="25:25" x14ac:dyDescent="0.3">
      <c r="Y2812" t="e">
        <v>#N/A</v>
      </c>
    </row>
    <row r="2813" spans="25:25" x14ac:dyDescent="0.3">
      <c r="Y2813" t="e">
        <v>#N/A</v>
      </c>
    </row>
    <row r="2814" spans="25:25" x14ac:dyDescent="0.3">
      <c r="Y2814" t="e">
        <v>#N/A</v>
      </c>
    </row>
    <row r="2815" spans="25:25" x14ac:dyDescent="0.3">
      <c r="Y2815" t="e">
        <v>#N/A</v>
      </c>
    </row>
    <row r="2816" spans="25:25" x14ac:dyDescent="0.3">
      <c r="Y2816" t="e">
        <v>#N/A</v>
      </c>
    </row>
    <row r="2817" spans="25:25" x14ac:dyDescent="0.3">
      <c r="Y2817" t="e">
        <v>#N/A</v>
      </c>
    </row>
    <row r="2818" spans="25:25" x14ac:dyDescent="0.3">
      <c r="Y2818" t="e">
        <v>#N/A</v>
      </c>
    </row>
    <row r="2819" spans="25:25" x14ac:dyDescent="0.3">
      <c r="Y2819" t="e">
        <v>#N/A</v>
      </c>
    </row>
    <row r="2820" spans="25:25" x14ac:dyDescent="0.3">
      <c r="Y2820" t="e">
        <v>#N/A</v>
      </c>
    </row>
    <row r="2821" spans="25:25" x14ac:dyDescent="0.3">
      <c r="Y2821" t="e">
        <v>#N/A</v>
      </c>
    </row>
    <row r="2822" spans="25:25" x14ac:dyDescent="0.3">
      <c r="Y2822" t="e">
        <v>#N/A</v>
      </c>
    </row>
    <row r="2823" spans="25:25" x14ac:dyDescent="0.3">
      <c r="Y2823" t="e">
        <v>#N/A</v>
      </c>
    </row>
    <row r="2824" spans="25:25" x14ac:dyDescent="0.3">
      <c r="Y2824" t="e">
        <v>#N/A</v>
      </c>
    </row>
    <row r="2825" spans="25:25" x14ac:dyDescent="0.3">
      <c r="Y2825" t="e">
        <v>#N/A</v>
      </c>
    </row>
    <row r="2826" spans="25:25" x14ac:dyDescent="0.3">
      <c r="Y2826" t="e">
        <v>#N/A</v>
      </c>
    </row>
    <row r="2827" spans="25:25" x14ac:dyDescent="0.3">
      <c r="Y2827" t="e">
        <v>#N/A</v>
      </c>
    </row>
    <row r="2828" spans="25:25" x14ac:dyDescent="0.3">
      <c r="Y2828" t="e">
        <v>#N/A</v>
      </c>
    </row>
    <row r="2829" spans="25:25" x14ac:dyDescent="0.3">
      <c r="Y2829" t="e">
        <v>#N/A</v>
      </c>
    </row>
    <row r="2830" spans="25:25" x14ac:dyDescent="0.3">
      <c r="Y2830" t="e">
        <v>#N/A</v>
      </c>
    </row>
    <row r="2831" spans="25:25" x14ac:dyDescent="0.3">
      <c r="Y2831" t="e">
        <v>#N/A</v>
      </c>
    </row>
    <row r="2832" spans="25:25" x14ac:dyDescent="0.3">
      <c r="Y2832" t="e">
        <v>#N/A</v>
      </c>
    </row>
    <row r="2833" spans="25:25" x14ac:dyDescent="0.3">
      <c r="Y2833" t="e">
        <v>#N/A</v>
      </c>
    </row>
    <row r="2834" spans="25:25" x14ac:dyDescent="0.3">
      <c r="Y2834" t="e">
        <v>#N/A</v>
      </c>
    </row>
    <row r="2835" spans="25:25" x14ac:dyDescent="0.3">
      <c r="Y2835" t="e">
        <v>#N/A</v>
      </c>
    </row>
    <row r="2836" spans="25:25" x14ac:dyDescent="0.3">
      <c r="Y2836" t="e">
        <v>#N/A</v>
      </c>
    </row>
    <row r="2837" spans="25:25" x14ac:dyDescent="0.3">
      <c r="Y2837" t="e">
        <v>#N/A</v>
      </c>
    </row>
    <row r="2838" spans="25:25" x14ac:dyDescent="0.3">
      <c r="Y2838" t="e">
        <v>#N/A</v>
      </c>
    </row>
    <row r="2839" spans="25:25" x14ac:dyDescent="0.3">
      <c r="Y2839" t="e">
        <v>#N/A</v>
      </c>
    </row>
    <row r="2840" spans="25:25" x14ac:dyDescent="0.3">
      <c r="Y2840" t="e">
        <v>#N/A</v>
      </c>
    </row>
    <row r="2841" spans="25:25" x14ac:dyDescent="0.3">
      <c r="Y2841" t="e">
        <v>#N/A</v>
      </c>
    </row>
    <row r="2842" spans="25:25" x14ac:dyDescent="0.3">
      <c r="Y2842" t="e">
        <v>#N/A</v>
      </c>
    </row>
    <row r="2843" spans="25:25" x14ac:dyDescent="0.3">
      <c r="Y2843" t="e">
        <v>#N/A</v>
      </c>
    </row>
    <row r="2844" spans="25:25" x14ac:dyDescent="0.3">
      <c r="Y2844" t="e">
        <v>#N/A</v>
      </c>
    </row>
    <row r="2845" spans="25:25" x14ac:dyDescent="0.3">
      <c r="Y2845" t="e">
        <v>#N/A</v>
      </c>
    </row>
    <row r="2846" spans="25:25" x14ac:dyDescent="0.3">
      <c r="Y2846" t="e">
        <v>#N/A</v>
      </c>
    </row>
    <row r="2847" spans="25:25" x14ac:dyDescent="0.3">
      <c r="Y2847" t="e">
        <v>#N/A</v>
      </c>
    </row>
    <row r="2848" spans="25:25" x14ac:dyDescent="0.3">
      <c r="Y2848" t="e">
        <v>#N/A</v>
      </c>
    </row>
    <row r="2849" spans="25:25" x14ac:dyDescent="0.3">
      <c r="Y2849" t="e">
        <v>#N/A</v>
      </c>
    </row>
    <row r="2850" spans="25:25" x14ac:dyDescent="0.3">
      <c r="Y2850" t="e">
        <v>#N/A</v>
      </c>
    </row>
    <row r="2851" spans="25:25" x14ac:dyDescent="0.3">
      <c r="Y2851" t="e">
        <v>#N/A</v>
      </c>
    </row>
    <row r="2852" spans="25:25" x14ac:dyDescent="0.3">
      <c r="Y2852" t="e">
        <v>#N/A</v>
      </c>
    </row>
    <row r="2853" spans="25:25" x14ac:dyDescent="0.3">
      <c r="Y2853" t="e">
        <v>#N/A</v>
      </c>
    </row>
    <row r="2854" spans="25:25" x14ac:dyDescent="0.3">
      <c r="Y2854" t="e">
        <v>#N/A</v>
      </c>
    </row>
    <row r="2855" spans="25:25" x14ac:dyDescent="0.3">
      <c r="Y2855" t="e">
        <v>#N/A</v>
      </c>
    </row>
    <row r="2856" spans="25:25" x14ac:dyDescent="0.3">
      <c r="Y2856" t="e">
        <v>#N/A</v>
      </c>
    </row>
    <row r="2857" spans="25:25" x14ac:dyDescent="0.3">
      <c r="Y2857" t="e">
        <v>#N/A</v>
      </c>
    </row>
    <row r="2858" spans="25:25" x14ac:dyDescent="0.3">
      <c r="Y2858" t="e">
        <v>#N/A</v>
      </c>
    </row>
    <row r="2859" spans="25:25" x14ac:dyDescent="0.3">
      <c r="Y2859" t="e">
        <v>#N/A</v>
      </c>
    </row>
    <row r="2860" spans="25:25" x14ac:dyDescent="0.3">
      <c r="Y2860" t="e">
        <v>#N/A</v>
      </c>
    </row>
    <row r="2861" spans="25:25" x14ac:dyDescent="0.3">
      <c r="Y2861" t="e">
        <v>#N/A</v>
      </c>
    </row>
    <row r="2862" spans="25:25" x14ac:dyDescent="0.3">
      <c r="Y2862" t="e">
        <v>#N/A</v>
      </c>
    </row>
    <row r="2863" spans="25:25" x14ac:dyDescent="0.3">
      <c r="Y2863" t="e">
        <v>#N/A</v>
      </c>
    </row>
    <row r="2864" spans="25:25" x14ac:dyDescent="0.3">
      <c r="Y2864" t="e">
        <v>#N/A</v>
      </c>
    </row>
    <row r="2865" spans="25:25" x14ac:dyDescent="0.3">
      <c r="Y2865" t="e">
        <v>#N/A</v>
      </c>
    </row>
    <row r="2866" spans="25:25" x14ac:dyDescent="0.3">
      <c r="Y2866" t="e">
        <v>#N/A</v>
      </c>
    </row>
    <row r="2867" spans="25:25" x14ac:dyDescent="0.3">
      <c r="Y2867" t="e">
        <v>#N/A</v>
      </c>
    </row>
    <row r="2868" spans="25:25" x14ac:dyDescent="0.3">
      <c r="Y2868" t="e">
        <v>#N/A</v>
      </c>
    </row>
    <row r="2869" spans="25:25" x14ac:dyDescent="0.3">
      <c r="Y2869" t="e">
        <v>#N/A</v>
      </c>
    </row>
    <row r="2870" spans="25:25" x14ac:dyDescent="0.3">
      <c r="Y2870" t="e">
        <v>#N/A</v>
      </c>
    </row>
    <row r="2871" spans="25:25" x14ac:dyDescent="0.3">
      <c r="Y2871" t="e">
        <v>#N/A</v>
      </c>
    </row>
    <row r="2872" spans="25:25" x14ac:dyDescent="0.3">
      <c r="Y2872" t="e">
        <v>#N/A</v>
      </c>
    </row>
    <row r="2873" spans="25:25" x14ac:dyDescent="0.3">
      <c r="Y2873" t="e">
        <v>#N/A</v>
      </c>
    </row>
    <row r="2874" spans="25:25" x14ac:dyDescent="0.3">
      <c r="Y2874" t="e">
        <v>#N/A</v>
      </c>
    </row>
    <row r="2875" spans="25:25" x14ac:dyDescent="0.3">
      <c r="Y2875" t="e">
        <v>#N/A</v>
      </c>
    </row>
    <row r="2876" spans="25:25" x14ac:dyDescent="0.3">
      <c r="Y2876" t="e">
        <v>#N/A</v>
      </c>
    </row>
    <row r="2877" spans="25:25" x14ac:dyDescent="0.3">
      <c r="Y2877" t="e">
        <v>#N/A</v>
      </c>
    </row>
    <row r="2878" spans="25:25" x14ac:dyDescent="0.3">
      <c r="Y2878" t="e">
        <v>#N/A</v>
      </c>
    </row>
    <row r="2879" spans="25:25" x14ac:dyDescent="0.3">
      <c r="Y2879" t="e">
        <v>#N/A</v>
      </c>
    </row>
    <row r="2880" spans="25:25" x14ac:dyDescent="0.3">
      <c r="Y2880" t="e">
        <v>#N/A</v>
      </c>
    </row>
    <row r="2881" spans="25:25" x14ac:dyDescent="0.3">
      <c r="Y2881" t="e">
        <v>#N/A</v>
      </c>
    </row>
    <row r="2882" spans="25:25" x14ac:dyDescent="0.3">
      <c r="Y2882" t="e">
        <v>#N/A</v>
      </c>
    </row>
    <row r="2883" spans="25:25" x14ac:dyDescent="0.3">
      <c r="Y2883" t="e">
        <v>#N/A</v>
      </c>
    </row>
    <row r="2884" spans="25:25" x14ac:dyDescent="0.3">
      <c r="Y2884" t="e">
        <v>#N/A</v>
      </c>
    </row>
    <row r="2885" spans="25:25" x14ac:dyDescent="0.3">
      <c r="Y2885" t="e">
        <v>#N/A</v>
      </c>
    </row>
    <row r="2886" spans="25:25" x14ac:dyDescent="0.3">
      <c r="Y2886" t="e">
        <v>#N/A</v>
      </c>
    </row>
    <row r="2887" spans="25:25" x14ac:dyDescent="0.3">
      <c r="Y2887" t="e">
        <v>#N/A</v>
      </c>
    </row>
    <row r="2888" spans="25:25" x14ac:dyDescent="0.3">
      <c r="Y2888" t="e">
        <v>#N/A</v>
      </c>
    </row>
    <row r="2889" spans="25:25" x14ac:dyDescent="0.3">
      <c r="Y2889" t="e">
        <v>#N/A</v>
      </c>
    </row>
    <row r="2890" spans="25:25" x14ac:dyDescent="0.3">
      <c r="Y2890" t="e">
        <v>#N/A</v>
      </c>
    </row>
    <row r="2891" spans="25:25" x14ac:dyDescent="0.3">
      <c r="Y2891" t="e">
        <v>#N/A</v>
      </c>
    </row>
    <row r="2892" spans="25:25" x14ac:dyDescent="0.3">
      <c r="Y2892" t="e">
        <v>#N/A</v>
      </c>
    </row>
    <row r="2893" spans="25:25" x14ac:dyDescent="0.3">
      <c r="Y2893" t="e">
        <v>#N/A</v>
      </c>
    </row>
    <row r="2894" spans="25:25" x14ac:dyDescent="0.3">
      <c r="Y2894" t="e">
        <v>#N/A</v>
      </c>
    </row>
    <row r="2895" spans="25:25" x14ac:dyDescent="0.3">
      <c r="Y2895" t="e">
        <v>#N/A</v>
      </c>
    </row>
    <row r="2896" spans="25:25" x14ac:dyDescent="0.3">
      <c r="Y2896" t="e">
        <v>#N/A</v>
      </c>
    </row>
    <row r="2897" spans="25:25" x14ac:dyDescent="0.3">
      <c r="Y2897" t="e">
        <v>#N/A</v>
      </c>
    </row>
    <row r="2898" spans="25:25" x14ac:dyDescent="0.3">
      <c r="Y2898" t="e">
        <v>#N/A</v>
      </c>
    </row>
    <row r="2899" spans="25:25" x14ac:dyDescent="0.3">
      <c r="Y2899" t="e">
        <v>#N/A</v>
      </c>
    </row>
    <row r="2900" spans="25:25" x14ac:dyDescent="0.3">
      <c r="Y2900" t="e">
        <v>#N/A</v>
      </c>
    </row>
    <row r="2901" spans="25:25" x14ac:dyDescent="0.3">
      <c r="Y2901" t="e">
        <v>#N/A</v>
      </c>
    </row>
    <row r="2902" spans="25:25" x14ac:dyDescent="0.3">
      <c r="Y2902" t="e">
        <v>#N/A</v>
      </c>
    </row>
    <row r="2903" spans="25:25" x14ac:dyDescent="0.3">
      <c r="Y2903" t="e">
        <v>#N/A</v>
      </c>
    </row>
    <row r="2904" spans="25:25" x14ac:dyDescent="0.3">
      <c r="Y2904" t="e">
        <v>#N/A</v>
      </c>
    </row>
    <row r="2905" spans="25:25" x14ac:dyDescent="0.3">
      <c r="Y2905" t="e">
        <v>#N/A</v>
      </c>
    </row>
    <row r="2906" spans="25:25" x14ac:dyDescent="0.3">
      <c r="Y2906" t="e">
        <v>#N/A</v>
      </c>
    </row>
    <row r="2907" spans="25:25" x14ac:dyDescent="0.3">
      <c r="Y2907" t="e">
        <v>#N/A</v>
      </c>
    </row>
    <row r="2908" spans="25:25" x14ac:dyDescent="0.3">
      <c r="Y2908" t="e">
        <v>#N/A</v>
      </c>
    </row>
    <row r="2909" spans="25:25" x14ac:dyDescent="0.3">
      <c r="Y2909" t="e">
        <v>#N/A</v>
      </c>
    </row>
    <row r="2910" spans="25:25" x14ac:dyDescent="0.3">
      <c r="Y2910" t="e">
        <v>#N/A</v>
      </c>
    </row>
    <row r="2911" spans="25:25" x14ac:dyDescent="0.3">
      <c r="Y2911" t="e">
        <v>#N/A</v>
      </c>
    </row>
    <row r="2912" spans="25:25" x14ac:dyDescent="0.3">
      <c r="Y2912" t="e">
        <v>#N/A</v>
      </c>
    </row>
    <row r="2913" spans="25:25" x14ac:dyDescent="0.3">
      <c r="Y2913" t="e">
        <v>#N/A</v>
      </c>
    </row>
    <row r="2914" spans="25:25" x14ac:dyDescent="0.3">
      <c r="Y2914" t="e">
        <v>#N/A</v>
      </c>
    </row>
    <row r="2915" spans="25:25" x14ac:dyDescent="0.3">
      <c r="Y2915" t="e">
        <v>#N/A</v>
      </c>
    </row>
    <row r="2916" spans="25:25" x14ac:dyDescent="0.3">
      <c r="Y2916" t="e">
        <v>#N/A</v>
      </c>
    </row>
    <row r="2917" spans="25:25" x14ac:dyDescent="0.3">
      <c r="Y2917" t="e">
        <v>#N/A</v>
      </c>
    </row>
    <row r="2918" spans="25:25" x14ac:dyDescent="0.3">
      <c r="Y2918" t="e">
        <v>#N/A</v>
      </c>
    </row>
    <row r="2919" spans="25:25" x14ac:dyDescent="0.3">
      <c r="Y2919" t="e">
        <v>#N/A</v>
      </c>
    </row>
    <row r="2920" spans="25:25" x14ac:dyDescent="0.3">
      <c r="Y2920" t="e">
        <v>#N/A</v>
      </c>
    </row>
    <row r="2921" spans="25:25" x14ac:dyDescent="0.3">
      <c r="Y2921" t="e">
        <v>#N/A</v>
      </c>
    </row>
    <row r="2922" spans="25:25" x14ac:dyDescent="0.3">
      <c r="Y2922" t="e">
        <v>#N/A</v>
      </c>
    </row>
    <row r="2923" spans="25:25" x14ac:dyDescent="0.3">
      <c r="Y2923" t="e">
        <v>#N/A</v>
      </c>
    </row>
    <row r="2924" spans="25:25" x14ac:dyDescent="0.3">
      <c r="Y2924" t="e">
        <v>#N/A</v>
      </c>
    </row>
    <row r="2925" spans="25:25" x14ac:dyDescent="0.3">
      <c r="Y2925" t="e">
        <v>#N/A</v>
      </c>
    </row>
    <row r="2926" spans="25:25" x14ac:dyDescent="0.3">
      <c r="Y2926" t="e">
        <v>#N/A</v>
      </c>
    </row>
    <row r="2927" spans="25:25" x14ac:dyDescent="0.3">
      <c r="Y2927" t="e">
        <v>#N/A</v>
      </c>
    </row>
    <row r="2928" spans="25:25" x14ac:dyDescent="0.3">
      <c r="Y2928" t="e">
        <v>#N/A</v>
      </c>
    </row>
    <row r="2929" spans="25:25" x14ac:dyDescent="0.3">
      <c r="Y2929" t="e">
        <v>#N/A</v>
      </c>
    </row>
    <row r="2930" spans="25:25" x14ac:dyDescent="0.3">
      <c r="Y2930" t="e">
        <v>#N/A</v>
      </c>
    </row>
    <row r="2931" spans="25:25" x14ac:dyDescent="0.3">
      <c r="Y2931" t="e">
        <v>#N/A</v>
      </c>
    </row>
    <row r="2932" spans="25:25" x14ac:dyDescent="0.3">
      <c r="Y2932" t="e">
        <v>#N/A</v>
      </c>
    </row>
    <row r="2933" spans="25:25" x14ac:dyDescent="0.3">
      <c r="Y2933" t="e">
        <v>#N/A</v>
      </c>
    </row>
    <row r="2934" spans="25:25" x14ac:dyDescent="0.3">
      <c r="Y2934" t="e">
        <v>#N/A</v>
      </c>
    </row>
    <row r="2935" spans="25:25" x14ac:dyDescent="0.3">
      <c r="Y2935" t="e">
        <v>#N/A</v>
      </c>
    </row>
    <row r="2936" spans="25:25" x14ac:dyDescent="0.3">
      <c r="Y2936" t="e">
        <v>#N/A</v>
      </c>
    </row>
    <row r="2937" spans="25:25" x14ac:dyDescent="0.3">
      <c r="Y2937" t="e">
        <v>#N/A</v>
      </c>
    </row>
    <row r="2938" spans="25:25" x14ac:dyDescent="0.3">
      <c r="Y2938" t="e">
        <v>#N/A</v>
      </c>
    </row>
    <row r="2939" spans="25:25" x14ac:dyDescent="0.3">
      <c r="Y2939" t="e">
        <v>#N/A</v>
      </c>
    </row>
    <row r="2940" spans="25:25" x14ac:dyDescent="0.3">
      <c r="Y2940" t="e">
        <v>#N/A</v>
      </c>
    </row>
    <row r="2941" spans="25:25" x14ac:dyDescent="0.3">
      <c r="Y2941" t="e">
        <v>#N/A</v>
      </c>
    </row>
    <row r="2942" spans="25:25" x14ac:dyDescent="0.3">
      <c r="Y2942" t="e">
        <v>#N/A</v>
      </c>
    </row>
    <row r="2943" spans="25:25" x14ac:dyDescent="0.3">
      <c r="Y2943" t="e">
        <v>#N/A</v>
      </c>
    </row>
    <row r="2944" spans="25:25" x14ac:dyDescent="0.3">
      <c r="Y2944" t="e">
        <v>#N/A</v>
      </c>
    </row>
    <row r="2945" spans="25:25" x14ac:dyDescent="0.3">
      <c r="Y2945" t="e">
        <v>#N/A</v>
      </c>
    </row>
    <row r="2946" spans="25:25" x14ac:dyDescent="0.3">
      <c r="Y2946" t="e">
        <v>#N/A</v>
      </c>
    </row>
    <row r="2947" spans="25:25" x14ac:dyDescent="0.3">
      <c r="Y2947" t="e">
        <v>#N/A</v>
      </c>
    </row>
    <row r="2948" spans="25:25" x14ac:dyDescent="0.3">
      <c r="Y2948" t="e">
        <v>#N/A</v>
      </c>
    </row>
    <row r="2949" spans="25:25" x14ac:dyDescent="0.3">
      <c r="Y2949" t="e">
        <v>#N/A</v>
      </c>
    </row>
    <row r="2950" spans="25:25" x14ac:dyDescent="0.3">
      <c r="Y2950" t="e">
        <v>#N/A</v>
      </c>
    </row>
    <row r="2951" spans="25:25" x14ac:dyDescent="0.3">
      <c r="Y2951" t="e">
        <v>#N/A</v>
      </c>
    </row>
    <row r="2952" spans="25:25" x14ac:dyDescent="0.3">
      <c r="Y2952" t="e">
        <v>#N/A</v>
      </c>
    </row>
    <row r="2953" spans="25:25" x14ac:dyDescent="0.3">
      <c r="Y2953" t="e">
        <v>#N/A</v>
      </c>
    </row>
    <row r="2954" spans="25:25" x14ac:dyDescent="0.3">
      <c r="Y2954" t="e">
        <v>#N/A</v>
      </c>
    </row>
    <row r="2955" spans="25:25" x14ac:dyDescent="0.3">
      <c r="Y2955" t="e">
        <v>#N/A</v>
      </c>
    </row>
    <row r="2956" spans="25:25" x14ac:dyDescent="0.3">
      <c r="Y2956" t="e">
        <v>#N/A</v>
      </c>
    </row>
    <row r="2957" spans="25:25" x14ac:dyDescent="0.3">
      <c r="Y2957" t="e">
        <v>#N/A</v>
      </c>
    </row>
    <row r="2958" spans="25:25" x14ac:dyDescent="0.3">
      <c r="Y2958" t="e">
        <v>#N/A</v>
      </c>
    </row>
    <row r="2959" spans="25:25" x14ac:dyDescent="0.3">
      <c r="Y2959" t="e">
        <v>#N/A</v>
      </c>
    </row>
    <row r="2960" spans="25:25" x14ac:dyDescent="0.3">
      <c r="Y2960" t="e">
        <v>#N/A</v>
      </c>
    </row>
    <row r="2961" spans="25:25" x14ac:dyDescent="0.3">
      <c r="Y2961" t="e">
        <v>#N/A</v>
      </c>
    </row>
    <row r="2962" spans="25:25" x14ac:dyDescent="0.3">
      <c r="Y2962" t="e">
        <v>#N/A</v>
      </c>
    </row>
    <row r="2963" spans="25:25" x14ac:dyDescent="0.3">
      <c r="Y2963" t="e">
        <v>#N/A</v>
      </c>
    </row>
    <row r="2964" spans="25:25" x14ac:dyDescent="0.3">
      <c r="Y2964" t="e">
        <v>#N/A</v>
      </c>
    </row>
    <row r="2965" spans="25:25" x14ac:dyDescent="0.3">
      <c r="Y2965" t="e">
        <v>#N/A</v>
      </c>
    </row>
    <row r="2966" spans="25:25" x14ac:dyDescent="0.3">
      <c r="Y2966" t="e">
        <v>#N/A</v>
      </c>
    </row>
    <row r="2967" spans="25:25" x14ac:dyDescent="0.3">
      <c r="Y2967" t="e">
        <v>#N/A</v>
      </c>
    </row>
    <row r="2968" spans="25:25" x14ac:dyDescent="0.3">
      <c r="Y2968" t="e">
        <v>#N/A</v>
      </c>
    </row>
    <row r="2969" spans="25:25" x14ac:dyDescent="0.3">
      <c r="Y2969" t="e">
        <v>#N/A</v>
      </c>
    </row>
    <row r="2970" spans="25:25" x14ac:dyDescent="0.3">
      <c r="Y2970" t="e">
        <v>#N/A</v>
      </c>
    </row>
    <row r="2971" spans="25:25" x14ac:dyDescent="0.3">
      <c r="Y2971" t="e">
        <v>#N/A</v>
      </c>
    </row>
    <row r="2972" spans="25:25" x14ac:dyDescent="0.3">
      <c r="Y2972" t="e">
        <v>#N/A</v>
      </c>
    </row>
    <row r="2973" spans="25:25" x14ac:dyDescent="0.3">
      <c r="Y2973" t="e">
        <v>#N/A</v>
      </c>
    </row>
    <row r="2974" spans="25:25" x14ac:dyDescent="0.3">
      <c r="Y2974" t="e">
        <v>#N/A</v>
      </c>
    </row>
    <row r="2975" spans="25:25" x14ac:dyDescent="0.3">
      <c r="Y2975" t="e">
        <v>#N/A</v>
      </c>
    </row>
    <row r="2976" spans="25:25" x14ac:dyDescent="0.3">
      <c r="Y2976" t="e">
        <v>#N/A</v>
      </c>
    </row>
    <row r="2977" spans="25:25" x14ac:dyDescent="0.3">
      <c r="Y2977" t="e">
        <v>#N/A</v>
      </c>
    </row>
    <row r="2978" spans="25:25" x14ac:dyDescent="0.3">
      <c r="Y2978" t="e">
        <v>#N/A</v>
      </c>
    </row>
    <row r="2979" spans="25:25" x14ac:dyDescent="0.3">
      <c r="Y2979" t="e">
        <v>#N/A</v>
      </c>
    </row>
    <row r="2980" spans="25:25" x14ac:dyDescent="0.3">
      <c r="Y2980" t="e">
        <v>#N/A</v>
      </c>
    </row>
    <row r="2981" spans="25:25" x14ac:dyDescent="0.3">
      <c r="Y2981" t="e">
        <v>#N/A</v>
      </c>
    </row>
    <row r="2982" spans="25:25" x14ac:dyDescent="0.3">
      <c r="Y2982" t="e">
        <v>#N/A</v>
      </c>
    </row>
    <row r="2983" spans="25:25" x14ac:dyDescent="0.3">
      <c r="Y2983" t="e">
        <v>#N/A</v>
      </c>
    </row>
    <row r="2984" spans="25:25" x14ac:dyDescent="0.3">
      <c r="Y2984" t="e">
        <v>#N/A</v>
      </c>
    </row>
    <row r="2985" spans="25:25" x14ac:dyDescent="0.3">
      <c r="Y2985" t="e">
        <v>#N/A</v>
      </c>
    </row>
    <row r="2986" spans="25:25" x14ac:dyDescent="0.3">
      <c r="Y2986" t="e">
        <v>#N/A</v>
      </c>
    </row>
    <row r="2987" spans="25:25" x14ac:dyDescent="0.3">
      <c r="Y2987" t="e">
        <v>#N/A</v>
      </c>
    </row>
    <row r="2988" spans="25:25" x14ac:dyDescent="0.3">
      <c r="Y2988" t="e">
        <v>#N/A</v>
      </c>
    </row>
    <row r="2989" spans="25:25" x14ac:dyDescent="0.3">
      <c r="Y2989" t="e">
        <v>#N/A</v>
      </c>
    </row>
    <row r="2990" spans="25:25" x14ac:dyDescent="0.3">
      <c r="Y2990" t="e">
        <v>#N/A</v>
      </c>
    </row>
    <row r="2991" spans="25:25" x14ac:dyDescent="0.3">
      <c r="Y2991" t="e">
        <v>#N/A</v>
      </c>
    </row>
    <row r="2992" spans="25:25" x14ac:dyDescent="0.3">
      <c r="Y2992" t="e">
        <v>#N/A</v>
      </c>
    </row>
    <row r="2993" spans="25:25" x14ac:dyDescent="0.3">
      <c r="Y2993" t="e">
        <v>#N/A</v>
      </c>
    </row>
    <row r="2994" spans="25:25" x14ac:dyDescent="0.3">
      <c r="Y2994" t="e">
        <v>#N/A</v>
      </c>
    </row>
    <row r="2995" spans="25:25" x14ac:dyDescent="0.3">
      <c r="Y2995" t="e">
        <v>#N/A</v>
      </c>
    </row>
    <row r="2996" spans="25:25" x14ac:dyDescent="0.3">
      <c r="Y2996" t="e">
        <v>#N/A</v>
      </c>
    </row>
    <row r="2997" spans="25:25" x14ac:dyDescent="0.3">
      <c r="Y2997" t="e">
        <v>#N/A</v>
      </c>
    </row>
    <row r="2998" spans="25:25" x14ac:dyDescent="0.3">
      <c r="Y2998" t="e">
        <v>#N/A</v>
      </c>
    </row>
    <row r="2999" spans="25:25" x14ac:dyDescent="0.3">
      <c r="Y2999" t="e">
        <v>#N/A</v>
      </c>
    </row>
  </sheetData>
  <conditionalFormatting sqref="F1:F1048576">
    <cfRule type="cellIs" dxfId="2" priority="4" operator="greaterThan">
      <formula>60000</formula>
    </cfRule>
  </conditionalFormatting>
  <conditionalFormatting sqref="I1:I1048576">
    <cfRule type="cellIs" dxfId="1" priority="1" operator="equal">
      <formula>""</formula>
    </cfRule>
    <cfRule type="cellIs" dxfId="0" priority="2" operator="equal">
      <formula>" "</formula>
    </cfRule>
  </conditionalFormatting>
  <dataValidations count="1">
    <dataValidation type="date" errorStyle="information" operator="greaterThan" allowBlank="1" showInputMessage="1" showErrorMessage="1" error="Invalid Data" sqref="G2:G1001" xr:uid="{DC4AF910-C6EE-4399-B803-39F00C4A9B2B}">
      <formula1>42005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Chart creation</vt:lpstr>
      <vt:lpstr>Employee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Shijin</cp:lastModifiedBy>
  <dcterms:created xsi:type="dcterms:W3CDTF">2024-07-17T08:58:40Z</dcterms:created>
  <dcterms:modified xsi:type="dcterms:W3CDTF">2024-07-18T01:10:50Z</dcterms:modified>
</cp:coreProperties>
</file>