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 study\Opsilium\"/>
    </mc:Choice>
  </mc:AlternateContent>
  <xr:revisionPtr revIDLastSave="0" documentId="13_ncr:1_{DD7A961B-8B39-4253-85EB-C9CCC2AF23DE}" xr6:coauthVersionLast="47" xr6:coauthVersionMax="47" xr10:uidLastSave="{00000000-0000-0000-0000-000000000000}"/>
  <bookViews>
    <workbookView xWindow="-108" yWindow="-108" windowWidth="23256" windowHeight="12456" xr2:uid="{DD76BB01-2A0C-4605-AB4D-7C6BBD061D4E}"/>
  </bookViews>
  <sheets>
    <sheet name="Summary" sheetId="4" r:id="rId1"/>
    <sheet name="Baseline" sheetId="1" r:id="rId2"/>
    <sheet name="Causes" sheetId="2" r:id="rId3"/>
  </sheets>
  <definedNames>
    <definedName name="_xlnm._FilterDatabase" localSheetId="1" hidden="1">Baseline!$B$3:$D$103</definedName>
    <definedName name="_xlnm._FilterDatabase" localSheetId="2" hidden="1">Causes!$A$2:$I$2</definedName>
    <definedName name="_xlnm._FilterDatabase" localSheetId="0" hidden="1">Summary!$A$3:$J$3</definedName>
    <definedName name="_xlchart.v1.0" hidden="1">Summary!$B$4:$B$12</definedName>
    <definedName name="_xlchart.v1.1" hidden="1">Summary!$C$4:$C$12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4" l="1"/>
  <c r="F5" i="4"/>
  <c r="G5" i="4"/>
  <c r="H5" i="4"/>
  <c r="I5" i="4"/>
  <c r="J5" i="4"/>
  <c r="E4" i="4"/>
  <c r="F4" i="4"/>
  <c r="G4" i="4"/>
  <c r="H4" i="4"/>
  <c r="I4" i="4"/>
  <c r="J4" i="4"/>
  <c r="E9" i="4"/>
  <c r="F9" i="4"/>
  <c r="G9" i="4"/>
  <c r="H9" i="4"/>
  <c r="I9" i="4"/>
  <c r="J9" i="4"/>
  <c r="E6" i="4"/>
  <c r="F6" i="4"/>
  <c r="G6" i="4"/>
  <c r="H6" i="4"/>
  <c r="I6" i="4"/>
  <c r="J6" i="4"/>
  <c r="E7" i="4"/>
  <c r="F7" i="4"/>
  <c r="G7" i="4"/>
  <c r="H7" i="4"/>
  <c r="I7" i="4"/>
  <c r="J7" i="4"/>
  <c r="E11" i="4"/>
  <c r="F11" i="4"/>
  <c r="G11" i="4"/>
  <c r="H11" i="4"/>
  <c r="I11" i="4"/>
  <c r="J11" i="4"/>
  <c r="E10" i="4"/>
  <c r="F10" i="4"/>
  <c r="G10" i="4"/>
  <c r="H10" i="4"/>
  <c r="I10" i="4"/>
  <c r="J10" i="4"/>
  <c r="E12" i="4"/>
  <c r="F12" i="4"/>
  <c r="G12" i="4"/>
  <c r="H12" i="4"/>
  <c r="I12" i="4"/>
  <c r="J12" i="4"/>
  <c r="F8" i="4"/>
  <c r="G8" i="4"/>
  <c r="G2" i="4" s="1"/>
  <c r="H8" i="4"/>
  <c r="I8" i="4"/>
  <c r="J8" i="4"/>
  <c r="E8" i="4"/>
  <c r="D5" i="4"/>
  <c r="C5" i="4" s="1"/>
  <c r="D4" i="4"/>
  <c r="C4" i="4" s="1"/>
  <c r="D9" i="4"/>
  <c r="C9" i="4" s="1"/>
  <c r="D6" i="4"/>
  <c r="C6" i="4" s="1"/>
  <c r="D7" i="4"/>
  <c r="C7" i="4" s="1"/>
  <c r="D11" i="4"/>
  <c r="C11" i="4" s="1"/>
  <c r="D10" i="4"/>
  <c r="C10" i="4" s="1"/>
  <c r="D12" i="4"/>
  <c r="C12" i="4" s="1"/>
  <c r="D8" i="4"/>
  <c r="H11" i="1"/>
  <c r="H5" i="1"/>
  <c r="H6" i="1"/>
  <c r="H7" i="1"/>
  <c r="H8" i="1"/>
  <c r="H9" i="1"/>
  <c r="H10" i="1"/>
  <c r="H4" i="1"/>
  <c r="G11" i="1"/>
  <c r="F2" i="4" l="1"/>
  <c r="C8" i="4"/>
  <c r="C2" i="4" s="1"/>
  <c r="J2" i="4"/>
  <c r="I2" i="4"/>
  <c r="E2" i="4"/>
  <c r="D2" i="4"/>
  <c r="H2" i="4"/>
</calcChain>
</file>

<file path=xl/sharedStrings.xml><?xml version="1.0" encoding="utf-8"?>
<sst xmlns="http://schemas.openxmlformats.org/spreadsheetml/2006/main" count="243" uniqueCount="28">
  <si>
    <t>Hospital Transportation Time</t>
  </si>
  <si>
    <t>Trip No.</t>
  </si>
  <si>
    <t>Trip Time
(minutes)</t>
  </si>
  <si>
    <t>Department Visited</t>
  </si>
  <si>
    <t>Pathology</t>
  </si>
  <si>
    <t>Physiotherapy</t>
  </si>
  <si>
    <t>Audiology</t>
  </si>
  <si>
    <t>X-Ray</t>
  </si>
  <si>
    <t>Sonography</t>
  </si>
  <si>
    <t>Angiography</t>
  </si>
  <si>
    <t>CT Scan</t>
  </si>
  <si>
    <t>REASONS FOR DELAY</t>
  </si>
  <si>
    <t>Transportation desk not answering call</t>
  </si>
  <si>
    <t>Ward boys busy with other patients</t>
  </si>
  <si>
    <t>Patient elevators occupied by others</t>
  </si>
  <si>
    <t>Patient taken to wrong department</t>
  </si>
  <si>
    <t>Patient not ready</t>
  </si>
  <si>
    <t>Wheelchair/gunreys not available</t>
  </si>
  <si>
    <t>Ward boy arrive with wrong equipment</t>
  </si>
  <si>
    <t>Ward boy needs help in ligting patient</t>
  </si>
  <si>
    <t>Department overbooked</t>
  </si>
  <si>
    <t>Department</t>
  </si>
  <si>
    <t>No. of Visits</t>
  </si>
  <si>
    <t>TOTAL</t>
  </si>
  <si>
    <t>No of cases</t>
  </si>
  <si>
    <t>S.no</t>
  </si>
  <si>
    <t>Causes</t>
  </si>
  <si>
    <t>Average Trip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</si>
</sst>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72DF95D4-4B2F-4CBD-8083-D6A49C585111}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5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 sz="1500"/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8272DF44-B857-4640-A00A-623108909875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500"/>
            </a:pPr>
            <a:endParaRPr lang="en-US" sz="15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5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1500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5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1500"/>
          </a:p>
        </cx:txPr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119742</xdr:colOff>
      <xdr:row>2</xdr:row>
      <xdr:rowOff>9254</xdr:rowOff>
    </xdr:from>
    <xdr:to>
      <xdr:col>21</xdr:col>
      <xdr:colOff>97972</xdr:colOff>
      <xdr:row>11</xdr:row>
      <xdr:rowOff>352697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9D2A5F-5B03-1977-3C6C-BBF1B5D2E6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4542" y="379368"/>
              <a:ext cx="6683830" cy="33043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D913-68DC-4055-9AEF-DC4A54361D08}">
  <dimension ref="A2:J12"/>
  <sheetViews>
    <sheetView tabSelected="1" zoomScale="70" zoomScaleNormal="70" workbookViewId="0">
      <selection activeCell="N10" sqref="N10"/>
    </sheetView>
  </sheetViews>
  <sheetFormatPr defaultRowHeight="14.4" x14ac:dyDescent="0.3"/>
  <cols>
    <col min="2" max="2" width="27.6640625" customWidth="1"/>
    <col min="3" max="3" width="10.21875" bestFit="1" customWidth="1"/>
    <col min="4" max="4" width="5.5546875" bestFit="1" customWidth="1"/>
    <col min="5" max="5" width="12.88671875" bestFit="1" customWidth="1"/>
    <col min="6" max="6" width="7.21875" bestFit="1" customWidth="1"/>
    <col min="7" max="7" width="11.88671875" customWidth="1"/>
    <col min="8" max="8" width="9.21875" bestFit="1" customWidth="1"/>
    <col min="9" max="9" width="10.77734375" bestFit="1" customWidth="1"/>
    <col min="10" max="10" width="11.21875" bestFit="1" customWidth="1"/>
  </cols>
  <sheetData>
    <row r="2" spans="1:10" x14ac:dyDescent="0.3">
      <c r="C2" s="46">
        <f>SUBTOTAL(9,C4:C12)</f>
        <v>100</v>
      </c>
      <c r="D2" s="46">
        <f>SUBTOTAL(9,D4:D12)</f>
        <v>24</v>
      </c>
      <c r="E2" s="46">
        <f t="shared" ref="E2:J2" si="0">SUBTOTAL(9,E4:E12)</f>
        <v>17</v>
      </c>
      <c r="F2" s="46">
        <f t="shared" si="0"/>
        <v>12</v>
      </c>
      <c r="G2" s="46">
        <f t="shared" si="0"/>
        <v>8</v>
      </c>
      <c r="H2" s="46">
        <f t="shared" si="0"/>
        <v>15</v>
      </c>
      <c r="I2" s="46">
        <f t="shared" si="0"/>
        <v>18</v>
      </c>
      <c r="J2" s="46">
        <f t="shared" si="0"/>
        <v>6</v>
      </c>
    </row>
    <row r="3" spans="1:10" ht="29.4" thickBot="1" x14ac:dyDescent="0.35">
      <c r="A3" s="44" t="s">
        <v>25</v>
      </c>
      <c r="B3" s="48" t="s">
        <v>26</v>
      </c>
      <c r="C3" s="44" t="s">
        <v>24</v>
      </c>
      <c r="D3" s="51" t="s">
        <v>7</v>
      </c>
      <c r="E3" s="51" t="s">
        <v>5</v>
      </c>
      <c r="F3" s="51" t="s">
        <v>10</v>
      </c>
      <c r="G3" s="51" t="s">
        <v>6</v>
      </c>
      <c r="H3" s="51" t="s">
        <v>4</v>
      </c>
      <c r="I3" s="51" t="s">
        <v>8</v>
      </c>
      <c r="J3" s="51" t="s">
        <v>9</v>
      </c>
    </row>
    <row r="4" spans="1:10" ht="28.8" x14ac:dyDescent="0.3">
      <c r="A4" s="44">
        <v>1</v>
      </c>
      <c r="B4" s="43" t="s">
        <v>17</v>
      </c>
      <c r="C4" s="50">
        <f t="shared" ref="C4:C12" si="1">SUM(D4:J4)</f>
        <v>21</v>
      </c>
      <c r="D4" s="52">
        <f>COUNTIFS(Causes!C:C,$B4)</f>
        <v>6</v>
      </c>
      <c r="E4" s="53">
        <f>COUNTIFS(Causes!D:D,$B4)</f>
        <v>4</v>
      </c>
      <c r="F4" s="53">
        <f>COUNTIFS(Causes!E:E,$B4)</f>
        <v>5</v>
      </c>
      <c r="G4" s="53">
        <f>COUNTIFS(Causes!F:F,$B4)</f>
        <v>0</v>
      </c>
      <c r="H4" s="53">
        <f>COUNTIFS(Causes!G:G,$B4)</f>
        <v>3</v>
      </c>
      <c r="I4" s="53">
        <f>COUNTIFS(Causes!H:H,$B4)</f>
        <v>3</v>
      </c>
      <c r="J4" s="54">
        <f>COUNTIFS(Causes!I:I,$B4)</f>
        <v>0</v>
      </c>
    </row>
    <row r="5" spans="1:10" ht="28.8" x14ac:dyDescent="0.3">
      <c r="A5" s="44">
        <v>2</v>
      </c>
      <c r="B5" s="43" t="s">
        <v>13</v>
      </c>
      <c r="C5" s="50">
        <f t="shared" si="1"/>
        <v>19</v>
      </c>
      <c r="D5" s="3">
        <f>COUNTIFS(Causes!C:C,$B5)</f>
        <v>7</v>
      </c>
      <c r="E5" s="45">
        <f>COUNTIFS(Causes!D:D,$B5)</f>
        <v>2</v>
      </c>
      <c r="F5" s="45">
        <f>COUNTIFS(Causes!E:E,$B5)</f>
        <v>0</v>
      </c>
      <c r="G5" s="45">
        <f>COUNTIFS(Causes!F:F,$B5)</f>
        <v>1</v>
      </c>
      <c r="H5" s="45">
        <f>COUNTIFS(Causes!G:G,$B5)</f>
        <v>5</v>
      </c>
      <c r="I5" s="45">
        <f>COUNTIFS(Causes!H:H,$B5)</f>
        <v>3</v>
      </c>
      <c r="J5" s="29">
        <f>COUNTIFS(Causes!I:I,$B5)</f>
        <v>1</v>
      </c>
    </row>
    <row r="6" spans="1:10" ht="28.8" x14ac:dyDescent="0.3">
      <c r="A6" s="44">
        <v>3</v>
      </c>
      <c r="B6" s="43" t="s">
        <v>14</v>
      </c>
      <c r="C6" s="50">
        <f t="shared" si="1"/>
        <v>17</v>
      </c>
      <c r="D6" s="3">
        <f>COUNTIFS(Causes!C:C,$B6)</f>
        <v>5</v>
      </c>
      <c r="E6" s="45">
        <f>COUNTIFS(Causes!D:D,$B6)</f>
        <v>0</v>
      </c>
      <c r="F6" s="45">
        <f>COUNTIFS(Causes!E:E,$B6)</f>
        <v>4</v>
      </c>
      <c r="G6" s="45">
        <f>COUNTIFS(Causes!F:F,$B6)</f>
        <v>1</v>
      </c>
      <c r="H6" s="45">
        <f>COUNTIFS(Causes!G:G,$B6)</f>
        <v>5</v>
      </c>
      <c r="I6" s="45">
        <f>COUNTIFS(Causes!H:H,$B6)</f>
        <v>0</v>
      </c>
      <c r="J6" s="29">
        <f>COUNTIFS(Causes!I:I,$B6)</f>
        <v>2</v>
      </c>
    </row>
    <row r="7" spans="1:10" x14ac:dyDescent="0.3">
      <c r="A7" s="44">
        <v>4</v>
      </c>
      <c r="B7" s="43" t="s">
        <v>16</v>
      </c>
      <c r="C7" s="50">
        <f t="shared" si="1"/>
        <v>14</v>
      </c>
      <c r="D7" s="3">
        <f>COUNTIFS(Causes!C:C,$B7)</f>
        <v>0</v>
      </c>
      <c r="E7" s="45">
        <f>COUNTIFS(Causes!D:D,$B7)</f>
        <v>3</v>
      </c>
      <c r="F7" s="45">
        <f>COUNTIFS(Causes!E:E,$B7)</f>
        <v>2</v>
      </c>
      <c r="G7" s="45">
        <f>COUNTIFS(Causes!F:F,$B7)</f>
        <v>0</v>
      </c>
      <c r="H7" s="45">
        <f>COUNTIFS(Causes!G:G,$B7)</f>
        <v>0</v>
      </c>
      <c r="I7" s="45">
        <f>COUNTIFS(Causes!H:H,$B7)</f>
        <v>9</v>
      </c>
      <c r="J7" s="29">
        <f>COUNTIFS(Causes!I:I,$B7)</f>
        <v>0</v>
      </c>
    </row>
    <row r="8" spans="1:10" ht="28.8" x14ac:dyDescent="0.3">
      <c r="A8" s="44">
        <v>5</v>
      </c>
      <c r="B8" s="56" t="s">
        <v>12</v>
      </c>
      <c r="C8" s="50">
        <f t="shared" si="1"/>
        <v>9</v>
      </c>
      <c r="D8" s="3">
        <f>COUNTIFS(Causes!C:C,$B8)</f>
        <v>3</v>
      </c>
      <c r="E8" s="45">
        <f>COUNTIFS(Causes!D:D,$B8)</f>
        <v>2</v>
      </c>
      <c r="F8" s="45">
        <f>COUNTIFS(Causes!E:E,$B8)</f>
        <v>1</v>
      </c>
      <c r="G8" s="45">
        <f>COUNTIFS(Causes!F:F,$B8)</f>
        <v>0</v>
      </c>
      <c r="H8" s="45">
        <f>COUNTIFS(Causes!G:G,$B8)</f>
        <v>2</v>
      </c>
      <c r="I8" s="45">
        <f>COUNTIFS(Causes!H:H,$B8)</f>
        <v>1</v>
      </c>
      <c r="J8" s="29">
        <f>COUNTIFS(Causes!I:I,$B8)</f>
        <v>0</v>
      </c>
    </row>
    <row r="9" spans="1:10" x14ac:dyDescent="0.3">
      <c r="A9" s="44">
        <v>6</v>
      </c>
      <c r="B9" s="43" t="s">
        <v>20</v>
      </c>
      <c r="C9" s="50">
        <f t="shared" si="1"/>
        <v>6</v>
      </c>
      <c r="D9" s="3">
        <f>COUNTIFS(Causes!C:C,$B9)</f>
        <v>3</v>
      </c>
      <c r="E9" s="45">
        <f>COUNTIFS(Causes!D:D,$B9)</f>
        <v>1</v>
      </c>
      <c r="F9" s="45">
        <f>COUNTIFS(Causes!E:E,$B9)</f>
        <v>0</v>
      </c>
      <c r="G9" s="45">
        <f>COUNTIFS(Causes!F:F,$B9)</f>
        <v>0</v>
      </c>
      <c r="H9" s="45">
        <f>COUNTIFS(Causes!G:G,$B9)</f>
        <v>0</v>
      </c>
      <c r="I9" s="45">
        <f>COUNTIFS(Causes!H:H,$B9)</f>
        <v>2</v>
      </c>
      <c r="J9" s="29">
        <f>COUNTIFS(Causes!I:I,$B9)</f>
        <v>0</v>
      </c>
    </row>
    <row r="10" spans="1:10" ht="28.8" x14ac:dyDescent="0.3">
      <c r="A10" s="44">
        <v>7</v>
      </c>
      <c r="B10" s="49" t="s">
        <v>15</v>
      </c>
      <c r="C10" s="50">
        <f t="shared" si="1"/>
        <v>6</v>
      </c>
      <c r="D10" s="3">
        <f>COUNTIFS(Causes!C:C,$B10)</f>
        <v>0</v>
      </c>
      <c r="E10" s="45">
        <f>COUNTIFS(Causes!D:D,$B10)</f>
        <v>0</v>
      </c>
      <c r="F10" s="45">
        <f>COUNTIFS(Causes!E:E,$B10)</f>
        <v>0</v>
      </c>
      <c r="G10" s="45">
        <f>COUNTIFS(Causes!F:F,$B10)</f>
        <v>6</v>
      </c>
      <c r="H10" s="45">
        <f>COUNTIFS(Causes!G:G,$B10)</f>
        <v>0</v>
      </c>
      <c r="I10" s="45">
        <f>COUNTIFS(Causes!H:H,$B10)</f>
        <v>0</v>
      </c>
      <c r="J10" s="29">
        <f>COUNTIFS(Causes!I:I,$B10)</f>
        <v>0</v>
      </c>
    </row>
    <row r="11" spans="1:10" ht="28.8" x14ac:dyDescent="0.3">
      <c r="A11" s="44">
        <v>8</v>
      </c>
      <c r="B11" s="49" t="s">
        <v>19</v>
      </c>
      <c r="C11" s="50">
        <f t="shared" si="1"/>
        <v>5</v>
      </c>
      <c r="D11" s="3">
        <f>COUNTIFS(Causes!C:C,$B11)</f>
        <v>0</v>
      </c>
      <c r="E11" s="45">
        <f>COUNTIFS(Causes!D:D,$B11)</f>
        <v>5</v>
      </c>
      <c r="F11" s="45">
        <f>COUNTIFS(Causes!E:E,$B11)</f>
        <v>0</v>
      </c>
      <c r="G11" s="45">
        <f>COUNTIFS(Causes!F:F,$B11)</f>
        <v>0</v>
      </c>
      <c r="H11" s="45">
        <f>COUNTIFS(Causes!G:G,$B11)</f>
        <v>0</v>
      </c>
      <c r="I11" s="45">
        <f>COUNTIFS(Causes!H:H,$B11)</f>
        <v>0</v>
      </c>
      <c r="J11" s="29">
        <f>COUNTIFS(Causes!I:I,$B11)</f>
        <v>0</v>
      </c>
    </row>
    <row r="12" spans="1:10" ht="29.4" thickBot="1" x14ac:dyDescent="0.35">
      <c r="A12" s="44">
        <v>9</v>
      </c>
      <c r="B12" s="49" t="s">
        <v>18</v>
      </c>
      <c r="C12" s="50">
        <f t="shared" si="1"/>
        <v>3</v>
      </c>
      <c r="D12" s="5">
        <f>COUNTIFS(Causes!C:C,$B12)</f>
        <v>0</v>
      </c>
      <c r="E12" s="55">
        <f>COUNTIFS(Causes!D:D,$B12)</f>
        <v>0</v>
      </c>
      <c r="F12" s="55">
        <f>COUNTIFS(Causes!E:E,$B12)</f>
        <v>0</v>
      </c>
      <c r="G12" s="55">
        <f>COUNTIFS(Causes!F:F,$B12)</f>
        <v>0</v>
      </c>
      <c r="H12" s="55">
        <f>COUNTIFS(Causes!G:G,$B12)</f>
        <v>0</v>
      </c>
      <c r="I12" s="55">
        <f>COUNTIFS(Causes!H:H,$B12)</f>
        <v>0</v>
      </c>
      <c r="J12" s="31">
        <f>COUNTIFS(Causes!I:I,$B12)</f>
        <v>3</v>
      </c>
    </row>
  </sheetData>
  <autoFilter ref="A3:J3" xr:uid="{6DEED913-68DC-4055-9AEF-DC4A54361D08}">
    <sortState xmlns:xlrd2="http://schemas.microsoft.com/office/spreadsheetml/2017/richdata2" ref="A4:J12">
      <sortCondition descending="1" ref="C3"/>
    </sortState>
  </autoFilter>
  <conditionalFormatting sqref="C4:J12">
    <cfRule type="cellIs" dxfId="0" priority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CF13-2950-4CA6-BDB9-895CCC77F466}">
  <dimension ref="B1:H103"/>
  <sheetViews>
    <sheetView workbookViewId="0">
      <selection activeCell="H11" sqref="H11"/>
    </sheetView>
  </sheetViews>
  <sheetFormatPr defaultColWidth="8.77734375" defaultRowHeight="14.4" x14ac:dyDescent="0.3"/>
  <cols>
    <col min="1" max="1" width="3.21875" style="1" customWidth="1"/>
    <col min="2" max="3" width="8.77734375" style="1"/>
    <col min="4" max="4" width="14.5546875" style="1" customWidth="1"/>
    <col min="5" max="5" width="8.77734375" style="1"/>
    <col min="6" max="6" width="22.88671875" style="1" customWidth="1"/>
    <col min="7" max="7" width="8.77734375" style="1"/>
    <col min="8" max="8" width="15.5546875" style="1" bestFit="1" customWidth="1"/>
    <col min="9" max="11" width="8.77734375" style="1"/>
    <col min="12" max="12" width="13.21875" style="1" customWidth="1"/>
    <col min="13" max="16384" width="8.77734375" style="1"/>
  </cols>
  <sheetData>
    <row r="1" spans="2:8" ht="15" thickBot="1" x14ac:dyDescent="0.35"/>
    <row r="2" spans="2:8" ht="22.05" customHeight="1" thickBot="1" x14ac:dyDescent="0.35">
      <c r="B2" s="35" t="s">
        <v>0</v>
      </c>
      <c r="C2" s="36"/>
      <c r="D2" s="37"/>
    </row>
    <row r="3" spans="2:8" ht="43.8" thickBot="1" x14ac:dyDescent="0.35">
      <c r="B3" s="34" t="s">
        <v>1</v>
      </c>
      <c r="C3" s="15" t="s">
        <v>2</v>
      </c>
      <c r="D3" s="16" t="s">
        <v>3</v>
      </c>
      <c r="F3" s="26" t="s">
        <v>21</v>
      </c>
      <c r="G3" s="47" t="s">
        <v>22</v>
      </c>
      <c r="H3" s="45" t="s">
        <v>27</v>
      </c>
    </row>
    <row r="4" spans="2:8" x14ac:dyDescent="0.3">
      <c r="B4" s="8">
        <v>1</v>
      </c>
      <c r="C4" s="9">
        <v>50.266929292702116</v>
      </c>
      <c r="D4" s="10" t="s">
        <v>7</v>
      </c>
      <c r="F4" s="27" t="s">
        <v>7</v>
      </c>
      <c r="G4" s="39">
        <v>24</v>
      </c>
      <c r="H4" s="42">
        <f>AVERAGEIFS($C:$C,$D:$D,$F4)</f>
        <v>45.403664065136887</v>
      </c>
    </row>
    <row r="5" spans="2:8" x14ac:dyDescent="0.3">
      <c r="B5" s="3">
        <v>2</v>
      </c>
      <c r="C5" s="2">
        <v>32.662386047304608</v>
      </c>
      <c r="D5" s="4" t="s">
        <v>5</v>
      </c>
      <c r="F5" s="28" t="s">
        <v>5</v>
      </c>
      <c r="G5" s="40">
        <v>17</v>
      </c>
      <c r="H5" s="42">
        <f t="shared" ref="H5:H10" si="0">AVERAGEIFS($C:$C,$D:$D,$F5)</f>
        <v>45.058201642198526</v>
      </c>
    </row>
    <row r="6" spans="2:8" x14ac:dyDescent="0.3">
      <c r="B6" s="3">
        <v>3</v>
      </c>
      <c r="C6" s="2">
        <v>49.379853635327891</v>
      </c>
      <c r="D6" s="4" t="s">
        <v>10</v>
      </c>
      <c r="F6" s="28" t="s">
        <v>10</v>
      </c>
      <c r="G6" s="40">
        <v>12</v>
      </c>
      <c r="H6" s="42">
        <f t="shared" si="0"/>
        <v>42.829039936429275</v>
      </c>
    </row>
    <row r="7" spans="2:8" x14ac:dyDescent="0.3">
      <c r="B7" s="3">
        <v>4</v>
      </c>
      <c r="C7" s="2">
        <v>59.14446160197258</v>
      </c>
      <c r="D7" s="4" t="s">
        <v>6</v>
      </c>
      <c r="F7" s="28" t="s">
        <v>6</v>
      </c>
      <c r="G7" s="40">
        <v>8</v>
      </c>
      <c r="H7" s="42">
        <f t="shared" si="0"/>
        <v>46.405680905008921</v>
      </c>
    </row>
    <row r="8" spans="2:8" x14ac:dyDescent="0.3">
      <c r="B8" s="3">
        <v>5</v>
      </c>
      <c r="C8" s="2">
        <v>17.952718962915242</v>
      </c>
      <c r="D8" s="4" t="s">
        <v>7</v>
      </c>
      <c r="F8" s="28" t="s">
        <v>4</v>
      </c>
      <c r="G8" s="40">
        <v>15</v>
      </c>
      <c r="H8" s="42">
        <f t="shared" si="0"/>
        <v>47.301820434998568</v>
      </c>
    </row>
    <row r="9" spans="2:8" x14ac:dyDescent="0.3">
      <c r="B9" s="3">
        <v>6</v>
      </c>
      <c r="C9" s="2">
        <v>54.22957497095922</v>
      </c>
      <c r="D9" s="4" t="s">
        <v>4</v>
      </c>
      <c r="F9" s="28" t="s">
        <v>8</v>
      </c>
      <c r="G9" s="40">
        <v>18</v>
      </c>
      <c r="H9" s="42">
        <f t="shared" si="0"/>
        <v>50.179858438471761</v>
      </c>
    </row>
    <row r="10" spans="2:8" ht="15" thickBot="1" x14ac:dyDescent="0.35">
      <c r="B10" s="3">
        <v>7</v>
      </c>
      <c r="C10" s="2">
        <v>60.007253750809468</v>
      </c>
      <c r="D10" s="4" t="s">
        <v>7</v>
      </c>
      <c r="F10" s="30" t="s">
        <v>9</v>
      </c>
      <c r="G10" s="41">
        <v>6</v>
      </c>
      <c r="H10" s="42">
        <f t="shared" si="0"/>
        <v>42.959639586042613</v>
      </c>
    </row>
    <row r="11" spans="2:8" ht="15" thickBot="1" x14ac:dyDescent="0.35">
      <c r="B11" s="3">
        <v>8</v>
      </c>
      <c r="C11" s="2">
        <v>32.981937010772526</v>
      </c>
      <c r="D11" s="4" t="s">
        <v>10</v>
      </c>
      <c r="F11" s="32" t="s">
        <v>23</v>
      </c>
      <c r="G11" s="33">
        <f>SUM(G4:G10)</f>
        <v>100</v>
      </c>
      <c r="H11" s="38">
        <f>AVERAGE(C4:C103)</f>
        <v>46.113938878916088</v>
      </c>
    </row>
    <row r="12" spans="2:8" x14ac:dyDescent="0.3">
      <c r="B12" s="3">
        <v>9</v>
      </c>
      <c r="C12" s="2">
        <v>56.524093679327052</v>
      </c>
      <c r="D12" s="4" t="s">
        <v>5</v>
      </c>
    </row>
    <row r="13" spans="2:8" x14ac:dyDescent="0.3">
      <c r="B13" s="3">
        <v>10</v>
      </c>
      <c r="C13" s="2">
        <v>48.186096364515834</v>
      </c>
      <c r="D13" s="4" t="s">
        <v>4</v>
      </c>
    </row>
    <row r="14" spans="2:8" x14ac:dyDescent="0.3">
      <c r="B14" s="3">
        <v>11</v>
      </c>
      <c r="C14" s="2">
        <v>60.651085050194524</v>
      </c>
      <c r="D14" s="4" t="s">
        <v>5</v>
      </c>
    </row>
    <row r="15" spans="2:8" x14ac:dyDescent="0.3">
      <c r="B15" s="3">
        <v>12</v>
      </c>
      <c r="C15" s="2">
        <v>54.100358511204831</v>
      </c>
      <c r="D15" s="4" t="s">
        <v>7</v>
      </c>
    </row>
    <row r="16" spans="2:8" x14ac:dyDescent="0.3">
      <c r="B16" s="3">
        <v>13</v>
      </c>
      <c r="C16" s="2">
        <v>48.724539965332951</v>
      </c>
      <c r="D16" s="4" t="s">
        <v>8</v>
      </c>
    </row>
    <row r="17" spans="2:4" x14ac:dyDescent="0.3">
      <c r="B17" s="3">
        <v>14</v>
      </c>
      <c r="C17" s="2">
        <v>44.450085397256771</v>
      </c>
      <c r="D17" s="4" t="s">
        <v>6</v>
      </c>
    </row>
    <row r="18" spans="2:4" x14ac:dyDescent="0.3">
      <c r="B18" s="3">
        <v>15</v>
      </c>
      <c r="C18" s="2">
        <v>44.359647517849226</v>
      </c>
      <c r="D18" s="4" t="s">
        <v>4</v>
      </c>
    </row>
    <row r="19" spans="2:4" x14ac:dyDescent="0.3">
      <c r="B19" s="3">
        <v>16</v>
      </c>
      <c r="C19" s="2">
        <v>36.622530615131836</v>
      </c>
      <c r="D19" s="4" t="s">
        <v>7</v>
      </c>
    </row>
    <row r="20" spans="2:4" x14ac:dyDescent="0.3">
      <c r="B20" s="3">
        <v>17</v>
      </c>
      <c r="C20" s="2">
        <v>52.445282790286001</v>
      </c>
      <c r="D20" s="4" t="s">
        <v>10</v>
      </c>
    </row>
    <row r="21" spans="2:4" x14ac:dyDescent="0.3">
      <c r="B21" s="3">
        <v>18</v>
      </c>
      <c r="C21" s="2">
        <v>47.910417151724687</v>
      </c>
      <c r="D21" s="4" t="s">
        <v>4</v>
      </c>
    </row>
    <row r="22" spans="2:4" x14ac:dyDescent="0.3">
      <c r="B22" s="3">
        <v>19</v>
      </c>
      <c r="C22" s="2">
        <v>45.092177288024686</v>
      </c>
      <c r="D22" s="4" t="s">
        <v>8</v>
      </c>
    </row>
    <row r="23" spans="2:4" x14ac:dyDescent="0.3">
      <c r="B23" s="3">
        <v>20</v>
      </c>
      <c r="C23" s="2">
        <v>54.905420483846683</v>
      </c>
      <c r="D23" s="4" t="s">
        <v>9</v>
      </c>
    </row>
    <row r="24" spans="2:4" x14ac:dyDescent="0.3">
      <c r="B24" s="3">
        <v>21</v>
      </c>
      <c r="C24" s="2">
        <v>46.46442289405968</v>
      </c>
      <c r="D24" s="4" t="s">
        <v>7</v>
      </c>
    </row>
    <row r="25" spans="2:4" x14ac:dyDescent="0.3">
      <c r="B25" s="3">
        <v>22</v>
      </c>
      <c r="C25" s="2">
        <v>45.586692294746172</v>
      </c>
      <c r="D25" s="4" t="s">
        <v>8</v>
      </c>
    </row>
    <row r="26" spans="2:4" x14ac:dyDescent="0.3">
      <c r="B26" s="3">
        <v>23</v>
      </c>
      <c r="C26" s="2">
        <v>56.017345968866721</v>
      </c>
      <c r="D26" s="4" t="s">
        <v>8</v>
      </c>
    </row>
    <row r="27" spans="2:4" x14ac:dyDescent="0.3">
      <c r="B27" s="3">
        <v>24</v>
      </c>
      <c r="C27" s="2">
        <v>53.970323506218847</v>
      </c>
      <c r="D27" s="4" t="s">
        <v>5</v>
      </c>
    </row>
    <row r="28" spans="2:4" x14ac:dyDescent="0.3">
      <c r="B28" s="3">
        <v>25</v>
      </c>
      <c r="C28" s="2">
        <v>44.63463324093027</v>
      </c>
      <c r="D28" s="4" t="s">
        <v>4</v>
      </c>
    </row>
    <row r="29" spans="2:4" x14ac:dyDescent="0.3">
      <c r="B29" s="3">
        <v>26</v>
      </c>
      <c r="C29" s="2">
        <v>30.627209753147326</v>
      </c>
      <c r="D29" s="4" t="s">
        <v>8</v>
      </c>
    </row>
    <row r="30" spans="2:4" x14ac:dyDescent="0.3">
      <c r="B30" s="3">
        <v>27</v>
      </c>
      <c r="C30" s="2">
        <v>45.170985003933311</v>
      </c>
      <c r="D30" s="4" t="s">
        <v>10</v>
      </c>
    </row>
    <row r="31" spans="2:4" x14ac:dyDescent="0.3">
      <c r="B31" s="3">
        <v>28</v>
      </c>
      <c r="C31" s="2">
        <v>32.102842169406358</v>
      </c>
      <c r="D31" s="4" t="s">
        <v>8</v>
      </c>
    </row>
    <row r="32" spans="2:4" x14ac:dyDescent="0.3">
      <c r="B32" s="3">
        <v>29</v>
      </c>
      <c r="C32" s="2">
        <v>50.108518053020816</v>
      </c>
      <c r="D32" s="4" t="s">
        <v>5</v>
      </c>
    </row>
    <row r="33" spans="2:4" x14ac:dyDescent="0.3">
      <c r="B33" s="3">
        <v>30</v>
      </c>
      <c r="C33" s="2">
        <v>36.469439919455908</v>
      </c>
      <c r="D33" s="4" t="s">
        <v>8</v>
      </c>
    </row>
    <row r="34" spans="2:4" x14ac:dyDescent="0.3">
      <c r="B34" s="3">
        <v>31</v>
      </c>
      <c r="C34" s="2">
        <v>31.85098034911789</v>
      </c>
      <c r="D34" s="4" t="s">
        <v>5</v>
      </c>
    </row>
    <row r="35" spans="2:4" x14ac:dyDescent="0.3">
      <c r="B35" s="3">
        <v>32</v>
      </c>
      <c r="C35" s="2">
        <v>56.027168511645868</v>
      </c>
      <c r="D35" s="4" t="s">
        <v>8</v>
      </c>
    </row>
    <row r="36" spans="2:4" x14ac:dyDescent="0.3">
      <c r="B36" s="3">
        <v>33</v>
      </c>
      <c r="C36" s="2">
        <v>49.009780241176486</v>
      </c>
      <c r="D36" s="4" t="s">
        <v>7</v>
      </c>
    </row>
    <row r="37" spans="2:4" x14ac:dyDescent="0.3">
      <c r="B37" s="3">
        <v>34</v>
      </c>
      <c r="C37" s="2">
        <v>81.68246790766716</v>
      </c>
      <c r="D37" s="4" t="s">
        <v>8</v>
      </c>
    </row>
    <row r="38" spans="2:4" x14ac:dyDescent="0.3">
      <c r="B38" s="3">
        <v>35</v>
      </c>
      <c r="C38" s="2">
        <v>38.031815392896533</v>
      </c>
      <c r="D38" s="4" t="s">
        <v>7</v>
      </c>
    </row>
    <row r="39" spans="2:4" x14ac:dyDescent="0.3">
      <c r="B39" s="3">
        <v>36</v>
      </c>
      <c r="C39" s="2">
        <v>58.509793461707886</v>
      </c>
      <c r="D39" s="4" t="s">
        <v>10</v>
      </c>
    </row>
    <row r="40" spans="2:4" x14ac:dyDescent="0.3">
      <c r="B40" s="3">
        <v>37</v>
      </c>
      <c r="C40" s="2">
        <v>45.985744463832816</v>
      </c>
      <c r="D40" s="4" t="s">
        <v>8</v>
      </c>
    </row>
    <row r="41" spans="2:4" x14ac:dyDescent="0.3">
      <c r="B41" s="3">
        <v>38</v>
      </c>
      <c r="C41" s="2">
        <v>52.474591257050633</v>
      </c>
      <c r="D41" s="4" t="s">
        <v>5</v>
      </c>
    </row>
    <row r="42" spans="2:4" x14ac:dyDescent="0.3">
      <c r="B42" s="3">
        <v>39</v>
      </c>
      <c r="C42" s="2">
        <v>35.562287166540045</v>
      </c>
      <c r="D42" s="4" t="s">
        <v>9</v>
      </c>
    </row>
    <row r="43" spans="2:4" x14ac:dyDescent="0.3">
      <c r="B43" s="3">
        <v>40</v>
      </c>
      <c r="C43" s="2">
        <v>54.381733434565831</v>
      </c>
      <c r="D43" s="4" t="s">
        <v>6</v>
      </c>
    </row>
    <row r="44" spans="2:4" x14ac:dyDescent="0.3">
      <c r="B44" s="3">
        <v>41</v>
      </c>
      <c r="C44" s="2">
        <v>40.997677615378052</v>
      </c>
      <c r="D44" s="4" t="s">
        <v>7</v>
      </c>
    </row>
    <row r="45" spans="2:4" x14ac:dyDescent="0.3">
      <c r="B45" s="3">
        <v>42</v>
      </c>
      <c r="C45" s="2">
        <v>51.372806637955364</v>
      </c>
      <c r="D45" s="4" t="s">
        <v>8</v>
      </c>
    </row>
    <row r="46" spans="2:4" x14ac:dyDescent="0.3">
      <c r="B46" s="3">
        <v>43</v>
      </c>
      <c r="C46" s="2">
        <v>29.185387802426703</v>
      </c>
      <c r="D46" s="4" t="s">
        <v>7</v>
      </c>
    </row>
    <row r="47" spans="2:4" x14ac:dyDescent="0.3">
      <c r="B47" s="3">
        <v>44</v>
      </c>
      <c r="C47" s="2">
        <v>29.480336934211664</v>
      </c>
      <c r="D47" s="4" t="s">
        <v>10</v>
      </c>
    </row>
    <row r="48" spans="2:4" x14ac:dyDescent="0.3">
      <c r="B48" s="3">
        <v>45</v>
      </c>
      <c r="C48" s="2">
        <v>39.591053109616041</v>
      </c>
      <c r="D48" s="4" t="s">
        <v>5</v>
      </c>
    </row>
    <row r="49" spans="2:4" x14ac:dyDescent="0.3">
      <c r="B49" s="3">
        <v>46</v>
      </c>
      <c r="C49" s="2">
        <v>66.970663510728627</v>
      </c>
      <c r="D49" s="4" t="s">
        <v>4</v>
      </c>
    </row>
    <row r="50" spans="2:4" x14ac:dyDescent="0.3">
      <c r="B50" s="3">
        <v>47</v>
      </c>
      <c r="C50" s="2">
        <v>55.412941264803521</v>
      </c>
      <c r="D50" s="4" t="s">
        <v>7</v>
      </c>
    </row>
    <row r="51" spans="2:4" x14ac:dyDescent="0.3">
      <c r="B51" s="3">
        <v>48</v>
      </c>
      <c r="C51" s="2">
        <v>46.845239694375778</v>
      </c>
      <c r="D51" s="4" t="s">
        <v>6</v>
      </c>
    </row>
    <row r="52" spans="2:4" x14ac:dyDescent="0.3">
      <c r="B52" s="3">
        <v>49</v>
      </c>
      <c r="C52" s="2">
        <v>45.99728367786156</v>
      </c>
      <c r="D52" s="4" t="s">
        <v>7</v>
      </c>
    </row>
    <row r="53" spans="2:4" x14ac:dyDescent="0.3">
      <c r="B53" s="3">
        <v>50</v>
      </c>
      <c r="C53" s="2">
        <v>44.638464487361489</v>
      </c>
      <c r="D53" s="4" t="s">
        <v>10</v>
      </c>
    </row>
    <row r="54" spans="2:4" x14ac:dyDescent="0.3">
      <c r="B54" s="3">
        <v>51</v>
      </c>
      <c r="C54" s="2">
        <v>56.792758414230775</v>
      </c>
      <c r="D54" s="4" t="s">
        <v>4</v>
      </c>
    </row>
    <row r="55" spans="2:4" x14ac:dyDescent="0.3">
      <c r="B55" s="3">
        <v>52</v>
      </c>
      <c r="C55" s="2">
        <v>36.198819770943373</v>
      </c>
      <c r="D55" s="4" t="s">
        <v>8</v>
      </c>
    </row>
    <row r="56" spans="2:4" x14ac:dyDescent="0.3">
      <c r="B56" s="3">
        <v>53</v>
      </c>
      <c r="C56" s="2">
        <v>50.308277195581468</v>
      </c>
      <c r="D56" s="4" t="s">
        <v>7</v>
      </c>
    </row>
    <row r="57" spans="2:4" x14ac:dyDescent="0.3">
      <c r="B57" s="3">
        <v>54</v>
      </c>
      <c r="C57" s="2">
        <v>47.121430497936672</v>
      </c>
      <c r="D57" s="4" t="s">
        <v>10</v>
      </c>
    </row>
    <row r="58" spans="2:4" x14ac:dyDescent="0.3">
      <c r="B58" s="3">
        <v>55</v>
      </c>
      <c r="C58" s="2">
        <v>63.875653040595353</v>
      </c>
      <c r="D58" s="4" t="s">
        <v>7</v>
      </c>
    </row>
    <row r="59" spans="2:4" x14ac:dyDescent="0.3">
      <c r="B59" s="3">
        <v>56</v>
      </c>
      <c r="C59" s="2">
        <v>40.8313651404751</v>
      </c>
      <c r="D59" s="4" t="s">
        <v>6</v>
      </c>
    </row>
    <row r="60" spans="2:4" x14ac:dyDescent="0.3">
      <c r="B60" s="3">
        <v>57</v>
      </c>
      <c r="C60" s="2">
        <v>39.316249285475351</v>
      </c>
      <c r="D60" s="4" t="s">
        <v>4</v>
      </c>
    </row>
    <row r="61" spans="2:4" x14ac:dyDescent="0.3">
      <c r="B61" s="3">
        <v>58</v>
      </c>
      <c r="C61" s="2">
        <v>57.670284377236385</v>
      </c>
      <c r="D61" s="4" t="s">
        <v>8</v>
      </c>
    </row>
    <row r="62" spans="2:4" x14ac:dyDescent="0.3">
      <c r="B62" s="3">
        <v>59</v>
      </c>
      <c r="C62" s="2">
        <v>42.329791767697316</v>
      </c>
      <c r="D62" s="4" t="s">
        <v>7</v>
      </c>
    </row>
    <row r="63" spans="2:4" x14ac:dyDescent="0.3">
      <c r="B63" s="3">
        <v>60</v>
      </c>
      <c r="C63" s="2">
        <v>40.472319369582692</v>
      </c>
      <c r="D63" s="4" t="s">
        <v>6</v>
      </c>
    </row>
    <row r="64" spans="2:4" x14ac:dyDescent="0.3">
      <c r="B64" s="3">
        <v>61</v>
      </c>
      <c r="C64" s="2">
        <v>44.600186129100621</v>
      </c>
      <c r="D64" s="4" t="s">
        <v>4</v>
      </c>
    </row>
    <row r="65" spans="2:4" x14ac:dyDescent="0.3">
      <c r="B65" s="3">
        <v>62</v>
      </c>
      <c r="C65" s="2">
        <v>15.052158460021019</v>
      </c>
      <c r="D65" s="4" t="s">
        <v>7</v>
      </c>
    </row>
    <row r="66" spans="2:4" x14ac:dyDescent="0.3">
      <c r="B66" s="3">
        <v>63</v>
      </c>
      <c r="C66" s="2">
        <v>43.325688466138672</v>
      </c>
      <c r="D66" s="4" t="s">
        <v>9</v>
      </c>
    </row>
    <row r="67" spans="2:4" x14ac:dyDescent="0.3">
      <c r="B67" s="3">
        <v>64</v>
      </c>
      <c r="C67" s="2">
        <v>53.123720363073517</v>
      </c>
      <c r="D67" s="4" t="s">
        <v>4</v>
      </c>
    </row>
    <row r="68" spans="2:4" x14ac:dyDescent="0.3">
      <c r="B68" s="3">
        <v>65</v>
      </c>
      <c r="C68" s="2">
        <v>43.303189840953564</v>
      </c>
      <c r="D68" s="4" t="s">
        <v>7</v>
      </c>
    </row>
    <row r="69" spans="2:4" x14ac:dyDescent="0.3">
      <c r="B69" s="3">
        <v>66</v>
      </c>
      <c r="C69" s="2">
        <v>54.375798981636763</v>
      </c>
      <c r="D69" s="4" t="s">
        <v>9</v>
      </c>
    </row>
    <row r="70" spans="2:4" x14ac:dyDescent="0.3">
      <c r="B70" s="3">
        <v>67</v>
      </c>
      <c r="C70" s="2">
        <v>53.829374564811587</v>
      </c>
      <c r="D70" s="4" t="s">
        <v>5</v>
      </c>
    </row>
    <row r="71" spans="2:4" x14ac:dyDescent="0.3">
      <c r="B71" s="3">
        <v>68</v>
      </c>
      <c r="C71" s="2">
        <v>45.535362687514862</v>
      </c>
      <c r="D71" s="4" t="s">
        <v>4</v>
      </c>
    </row>
    <row r="72" spans="2:4" x14ac:dyDescent="0.3">
      <c r="B72" s="3">
        <v>69</v>
      </c>
      <c r="C72" s="2">
        <v>42.629083736683242</v>
      </c>
      <c r="D72" s="4" t="s">
        <v>6</v>
      </c>
    </row>
    <row r="73" spans="2:4" x14ac:dyDescent="0.3">
      <c r="B73" s="3">
        <v>70</v>
      </c>
      <c r="C73" s="2">
        <v>35.10706233093515</v>
      </c>
      <c r="D73" s="4" t="s">
        <v>4</v>
      </c>
    </row>
    <row r="74" spans="2:4" x14ac:dyDescent="0.3">
      <c r="B74" s="3">
        <v>71</v>
      </c>
      <c r="C74" s="2">
        <v>53.525057637598366</v>
      </c>
      <c r="D74" s="4" t="s">
        <v>7</v>
      </c>
    </row>
    <row r="75" spans="2:4" x14ac:dyDescent="0.3">
      <c r="B75" s="3">
        <v>72</v>
      </c>
      <c r="C75" s="2">
        <v>38.221695149259176</v>
      </c>
      <c r="D75" s="4" t="s">
        <v>10</v>
      </c>
    </row>
    <row r="76" spans="2:4" x14ac:dyDescent="0.3">
      <c r="B76" s="3">
        <v>73</v>
      </c>
      <c r="C76" s="2">
        <v>25.169741320423782</v>
      </c>
      <c r="D76" s="4" t="s">
        <v>5</v>
      </c>
    </row>
    <row r="77" spans="2:4" x14ac:dyDescent="0.3">
      <c r="B77" s="3">
        <v>74</v>
      </c>
      <c r="C77" s="2">
        <v>35.98038188094506</v>
      </c>
      <c r="D77" s="4" t="s">
        <v>4</v>
      </c>
    </row>
    <row r="78" spans="2:4" x14ac:dyDescent="0.3">
      <c r="B78" s="3">
        <v>75</v>
      </c>
      <c r="C78" s="2">
        <v>39.362042343709618</v>
      </c>
      <c r="D78" s="4" t="s">
        <v>8</v>
      </c>
    </row>
    <row r="79" spans="2:4" x14ac:dyDescent="0.3">
      <c r="B79" s="3">
        <v>76</v>
      </c>
      <c r="C79" s="2">
        <v>48.22394271279336</v>
      </c>
      <c r="D79" s="4" t="s">
        <v>7</v>
      </c>
    </row>
    <row r="80" spans="2:4" x14ac:dyDescent="0.3">
      <c r="B80" s="3">
        <v>77</v>
      </c>
      <c r="C80" s="2">
        <v>64.169965526089072</v>
      </c>
      <c r="D80" s="4" t="s">
        <v>8</v>
      </c>
    </row>
    <row r="81" spans="2:4" x14ac:dyDescent="0.3">
      <c r="B81" s="3">
        <v>78</v>
      </c>
      <c r="C81" s="2">
        <v>42.491158865159377</v>
      </c>
      <c r="D81" s="4" t="s">
        <v>6</v>
      </c>
    </row>
    <row r="82" spans="2:4" x14ac:dyDescent="0.3">
      <c r="B82" s="3">
        <v>79</v>
      </c>
      <c r="C82" s="2">
        <v>45.604325123276794</v>
      </c>
      <c r="D82" s="4" t="s">
        <v>4</v>
      </c>
    </row>
    <row r="83" spans="2:4" x14ac:dyDescent="0.3">
      <c r="B83" s="3">
        <v>80</v>
      </c>
      <c r="C83" s="2">
        <v>18.183003021404147</v>
      </c>
      <c r="D83" s="4" t="s">
        <v>9</v>
      </c>
    </row>
    <row r="84" spans="2:4" x14ac:dyDescent="0.3">
      <c r="B84" s="3">
        <v>81</v>
      </c>
      <c r="C84" s="2">
        <v>39.490713106642943</v>
      </c>
      <c r="D84" s="4" t="s">
        <v>5</v>
      </c>
    </row>
    <row r="85" spans="2:4" x14ac:dyDescent="0.3">
      <c r="B85" s="3">
        <v>82</v>
      </c>
      <c r="C85" s="2">
        <v>59.957868188503198</v>
      </c>
      <c r="D85" s="4" t="s">
        <v>8</v>
      </c>
    </row>
    <row r="86" spans="2:4" x14ac:dyDescent="0.3">
      <c r="B86" s="3">
        <v>83</v>
      </c>
      <c r="C86" s="2">
        <v>61.847116057761014</v>
      </c>
      <c r="D86" s="4" t="s">
        <v>7</v>
      </c>
    </row>
    <row r="87" spans="2:4" x14ac:dyDescent="0.3">
      <c r="B87" s="3">
        <v>84</v>
      </c>
      <c r="C87" s="2">
        <v>35.857895681983791</v>
      </c>
      <c r="D87" s="4" t="s">
        <v>10</v>
      </c>
    </row>
    <row r="88" spans="2:4" x14ac:dyDescent="0.3">
      <c r="B88" s="3">
        <v>85</v>
      </c>
      <c r="C88" s="2">
        <v>51.405639396689367</v>
      </c>
      <c r="D88" s="4" t="s">
        <v>9</v>
      </c>
    </row>
    <row r="89" spans="2:4" x14ac:dyDescent="0.3">
      <c r="B89" s="3">
        <v>86</v>
      </c>
      <c r="C89" s="2">
        <v>45.569070834899321</v>
      </c>
      <c r="D89" s="4" t="s">
        <v>5</v>
      </c>
    </row>
    <row r="90" spans="2:4" x14ac:dyDescent="0.3">
      <c r="B90" s="3">
        <v>87</v>
      </c>
      <c r="C90" s="2">
        <v>52.453354555764236</v>
      </c>
      <c r="D90" s="4" t="s">
        <v>8</v>
      </c>
    </row>
    <row r="91" spans="2:4" x14ac:dyDescent="0.3">
      <c r="B91" s="3">
        <v>88</v>
      </c>
      <c r="C91" s="2">
        <v>52.860512596380431</v>
      </c>
      <c r="D91" s="4" t="s">
        <v>7</v>
      </c>
    </row>
    <row r="92" spans="2:4" x14ac:dyDescent="0.3">
      <c r="B92" s="3">
        <v>89</v>
      </c>
      <c r="C92" s="2">
        <v>39.400559444329701</v>
      </c>
      <c r="D92" s="4" t="s">
        <v>10</v>
      </c>
    </row>
    <row r="93" spans="2:4" x14ac:dyDescent="0.3">
      <c r="B93" s="3">
        <v>90</v>
      </c>
      <c r="C93" s="2">
        <v>36.480444805347361</v>
      </c>
      <c r="D93" s="4" t="s">
        <v>5</v>
      </c>
    </row>
    <row r="94" spans="2:4" x14ac:dyDescent="0.3">
      <c r="B94" s="3">
        <v>91</v>
      </c>
      <c r="C94" s="2">
        <v>47.176227553718491</v>
      </c>
      <c r="D94" s="4" t="s">
        <v>4</v>
      </c>
    </row>
    <row r="95" spans="2:4" x14ac:dyDescent="0.3">
      <c r="B95" s="3">
        <v>92</v>
      </c>
      <c r="C95" s="2">
        <v>43.304735981946578</v>
      </c>
      <c r="D95" s="4" t="s">
        <v>7</v>
      </c>
    </row>
    <row r="96" spans="2:4" x14ac:dyDescent="0.3">
      <c r="B96" s="3">
        <v>93</v>
      </c>
      <c r="C96" s="2">
        <v>38.505821294093039</v>
      </c>
      <c r="D96" s="4" t="s">
        <v>5</v>
      </c>
    </row>
    <row r="97" spans="2:4" x14ac:dyDescent="0.3">
      <c r="B97" s="3">
        <v>94</v>
      </c>
      <c r="C97" s="2">
        <v>63.736682250164449</v>
      </c>
      <c r="D97" s="4" t="s">
        <v>8</v>
      </c>
    </row>
    <row r="98" spans="2:4" x14ac:dyDescent="0.3">
      <c r="B98" s="3">
        <v>95</v>
      </c>
      <c r="C98" s="2">
        <v>59.370607459568419</v>
      </c>
      <c r="D98" s="4" t="s">
        <v>5</v>
      </c>
    </row>
    <row r="99" spans="2:4" x14ac:dyDescent="0.3">
      <c r="B99" s="3">
        <v>96</v>
      </c>
      <c r="C99" s="2">
        <v>40.740245140041225</v>
      </c>
      <c r="D99" s="4" t="s">
        <v>10</v>
      </c>
    </row>
    <row r="100" spans="2:4" x14ac:dyDescent="0.3">
      <c r="B100" s="3">
        <v>97</v>
      </c>
      <c r="C100" s="2">
        <v>34.328352967277169</v>
      </c>
      <c r="D100" s="4" t="s">
        <v>7</v>
      </c>
    </row>
    <row r="101" spans="2:4" x14ac:dyDescent="0.3">
      <c r="B101" s="3">
        <v>98</v>
      </c>
      <c r="C101" s="2">
        <v>45.041688963392517</v>
      </c>
      <c r="D101" s="4" t="s">
        <v>5</v>
      </c>
    </row>
    <row r="102" spans="2:4" x14ac:dyDescent="0.3">
      <c r="B102" s="3">
        <v>99</v>
      </c>
      <c r="C102" s="2">
        <v>56.680049283313565</v>
      </c>
      <c r="D102" s="4" t="s">
        <v>7</v>
      </c>
    </row>
    <row r="103" spans="2:4" ht="15" thickBot="1" x14ac:dyDescent="0.35">
      <c r="B103" s="5">
        <v>100</v>
      </c>
      <c r="C103" s="6">
        <v>44.698934516345616</v>
      </c>
      <c r="D103" s="7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1E11-36B7-47BF-BD79-7EF6BD382038}">
  <dimension ref="B1:I26"/>
  <sheetViews>
    <sheetView topLeftCell="A2" workbookViewId="0">
      <selection activeCell="C5" sqref="C5"/>
    </sheetView>
  </sheetViews>
  <sheetFormatPr defaultColWidth="8.77734375" defaultRowHeight="14.4" x14ac:dyDescent="0.3"/>
  <cols>
    <col min="1" max="1" width="3.21875" style="11" customWidth="1"/>
    <col min="2" max="2" width="16.44140625" style="11" customWidth="1"/>
    <col min="3" max="9" width="20.6640625" style="12" customWidth="1"/>
    <col min="10" max="16384" width="8.77734375" style="11"/>
  </cols>
  <sheetData>
    <row r="1" spans="2:9" ht="15" thickBot="1" x14ac:dyDescent="0.35"/>
    <row r="2" spans="2:9" s="1" customFormat="1" ht="100.95" customHeight="1" thickBot="1" x14ac:dyDescent="0.35">
      <c r="B2" s="13" t="s">
        <v>3</v>
      </c>
      <c r="C2" s="14" t="s">
        <v>7</v>
      </c>
      <c r="D2" s="15" t="s">
        <v>5</v>
      </c>
      <c r="E2" s="15" t="s">
        <v>10</v>
      </c>
      <c r="F2" s="15" t="s">
        <v>6</v>
      </c>
      <c r="G2" s="15" t="s">
        <v>4</v>
      </c>
      <c r="H2" s="15" t="s">
        <v>8</v>
      </c>
      <c r="I2" s="16" t="s">
        <v>9</v>
      </c>
    </row>
    <row r="3" spans="2:9" ht="28.95" customHeight="1" x14ac:dyDescent="0.3">
      <c r="B3" s="57" t="s">
        <v>11</v>
      </c>
      <c r="C3" s="17" t="s">
        <v>12</v>
      </c>
      <c r="D3" s="18" t="s">
        <v>13</v>
      </c>
      <c r="E3" s="18" t="s">
        <v>14</v>
      </c>
      <c r="F3" s="18" t="s">
        <v>15</v>
      </c>
      <c r="G3" s="18" t="s">
        <v>12</v>
      </c>
      <c r="H3" s="18" t="s">
        <v>16</v>
      </c>
      <c r="I3" s="19" t="s">
        <v>14</v>
      </c>
    </row>
    <row r="4" spans="2:9" ht="28.8" x14ac:dyDescent="0.3">
      <c r="B4" s="57"/>
      <c r="C4" s="20" t="s">
        <v>13</v>
      </c>
      <c r="D4" s="21" t="s">
        <v>17</v>
      </c>
      <c r="E4" s="21" t="s">
        <v>17</v>
      </c>
      <c r="F4" s="21" t="s">
        <v>15</v>
      </c>
      <c r="G4" s="21" t="s">
        <v>17</v>
      </c>
      <c r="H4" s="21" t="s">
        <v>13</v>
      </c>
      <c r="I4" s="22" t="s">
        <v>18</v>
      </c>
    </row>
    <row r="5" spans="2:9" ht="28.8" x14ac:dyDescent="0.3">
      <c r="B5" s="57"/>
      <c r="C5" s="20" t="s">
        <v>17</v>
      </c>
      <c r="D5" s="21" t="s">
        <v>16</v>
      </c>
      <c r="E5" s="21" t="s">
        <v>17</v>
      </c>
      <c r="F5" s="21" t="s">
        <v>15</v>
      </c>
      <c r="G5" s="21" t="s">
        <v>14</v>
      </c>
      <c r="H5" s="21" t="s">
        <v>16</v>
      </c>
      <c r="I5" s="22" t="s">
        <v>14</v>
      </c>
    </row>
    <row r="6" spans="2:9" ht="28.8" x14ac:dyDescent="0.3">
      <c r="B6" s="57"/>
      <c r="C6" s="20" t="s">
        <v>13</v>
      </c>
      <c r="D6" s="21" t="s">
        <v>19</v>
      </c>
      <c r="E6" s="21" t="s">
        <v>14</v>
      </c>
      <c r="F6" s="21" t="s">
        <v>14</v>
      </c>
      <c r="G6" s="21" t="s">
        <v>17</v>
      </c>
      <c r="H6" s="21" t="s">
        <v>17</v>
      </c>
      <c r="I6" s="22" t="s">
        <v>13</v>
      </c>
    </row>
    <row r="7" spans="2:9" ht="28.8" x14ac:dyDescent="0.3">
      <c r="B7" s="57"/>
      <c r="C7" s="20" t="s">
        <v>17</v>
      </c>
      <c r="D7" s="21" t="s">
        <v>16</v>
      </c>
      <c r="E7" s="21" t="s">
        <v>17</v>
      </c>
      <c r="F7" s="21" t="s">
        <v>15</v>
      </c>
      <c r="G7" s="21" t="s">
        <v>14</v>
      </c>
      <c r="H7" s="21" t="s">
        <v>16</v>
      </c>
      <c r="I7" s="22" t="s">
        <v>18</v>
      </c>
    </row>
    <row r="8" spans="2:9" ht="28.8" x14ac:dyDescent="0.3">
      <c r="B8" s="57"/>
      <c r="C8" s="20" t="s">
        <v>12</v>
      </c>
      <c r="D8" s="21" t="s">
        <v>17</v>
      </c>
      <c r="E8" s="21" t="s">
        <v>12</v>
      </c>
      <c r="F8" s="21" t="s">
        <v>13</v>
      </c>
      <c r="G8" s="21" t="s">
        <v>13</v>
      </c>
      <c r="H8" s="21" t="s">
        <v>13</v>
      </c>
      <c r="I8" s="22" t="s">
        <v>18</v>
      </c>
    </row>
    <row r="9" spans="2:9" ht="28.8" x14ac:dyDescent="0.3">
      <c r="B9" s="57"/>
      <c r="C9" s="20" t="s">
        <v>17</v>
      </c>
      <c r="D9" s="21" t="s">
        <v>19</v>
      </c>
      <c r="E9" s="21" t="s">
        <v>17</v>
      </c>
      <c r="F9" s="21" t="s">
        <v>15</v>
      </c>
      <c r="G9" s="21" t="s">
        <v>14</v>
      </c>
      <c r="H9" s="21" t="s">
        <v>16</v>
      </c>
      <c r="I9" s="22"/>
    </row>
    <row r="10" spans="2:9" ht="28.8" x14ac:dyDescent="0.3">
      <c r="B10" s="57"/>
      <c r="C10" s="20" t="s">
        <v>13</v>
      </c>
      <c r="D10" s="21" t="s">
        <v>17</v>
      </c>
      <c r="E10" s="21" t="s">
        <v>14</v>
      </c>
      <c r="F10" s="21" t="s">
        <v>15</v>
      </c>
      <c r="G10" s="21" t="s">
        <v>17</v>
      </c>
      <c r="H10" s="21" t="s">
        <v>16</v>
      </c>
      <c r="I10" s="22"/>
    </row>
    <row r="11" spans="2:9" ht="28.8" x14ac:dyDescent="0.3">
      <c r="B11" s="57"/>
      <c r="C11" s="20" t="s">
        <v>13</v>
      </c>
      <c r="D11" s="21" t="s">
        <v>12</v>
      </c>
      <c r="E11" s="21" t="s">
        <v>17</v>
      </c>
      <c r="F11" s="21"/>
      <c r="G11" s="21" t="s">
        <v>13</v>
      </c>
      <c r="H11" s="21" t="s">
        <v>12</v>
      </c>
      <c r="I11" s="22"/>
    </row>
    <row r="12" spans="2:9" ht="28.8" x14ac:dyDescent="0.3">
      <c r="B12" s="57"/>
      <c r="C12" s="20" t="s">
        <v>20</v>
      </c>
      <c r="D12" s="21" t="s">
        <v>16</v>
      </c>
      <c r="E12" s="21" t="s">
        <v>16</v>
      </c>
      <c r="F12" s="21"/>
      <c r="G12" s="21" t="s">
        <v>13</v>
      </c>
      <c r="H12" s="21" t="s">
        <v>16</v>
      </c>
      <c r="I12" s="22"/>
    </row>
    <row r="13" spans="2:9" ht="28.8" x14ac:dyDescent="0.3">
      <c r="B13" s="57"/>
      <c r="C13" s="20" t="s">
        <v>12</v>
      </c>
      <c r="D13" s="21" t="s">
        <v>13</v>
      </c>
      <c r="E13" s="21" t="s">
        <v>16</v>
      </c>
      <c r="F13" s="21"/>
      <c r="G13" s="21" t="s">
        <v>14</v>
      </c>
      <c r="H13" s="21" t="s">
        <v>20</v>
      </c>
      <c r="I13" s="22"/>
    </row>
    <row r="14" spans="2:9" ht="28.8" x14ac:dyDescent="0.3">
      <c r="B14" s="57"/>
      <c r="C14" s="20" t="s">
        <v>14</v>
      </c>
      <c r="D14" s="21" t="s">
        <v>20</v>
      </c>
      <c r="E14" s="21" t="s">
        <v>14</v>
      </c>
      <c r="F14" s="21"/>
      <c r="G14" s="21" t="s">
        <v>12</v>
      </c>
      <c r="H14" s="21" t="s">
        <v>13</v>
      </c>
      <c r="I14" s="22"/>
    </row>
    <row r="15" spans="2:9" ht="28.8" x14ac:dyDescent="0.3">
      <c r="B15" s="57"/>
      <c r="C15" s="20" t="s">
        <v>20</v>
      </c>
      <c r="D15" s="21" t="s">
        <v>19</v>
      </c>
      <c r="E15" s="21"/>
      <c r="F15" s="21"/>
      <c r="G15" s="21" t="s">
        <v>14</v>
      </c>
      <c r="H15" s="21" t="s">
        <v>16</v>
      </c>
      <c r="I15" s="22"/>
    </row>
    <row r="16" spans="2:9" ht="28.8" x14ac:dyDescent="0.3">
      <c r="B16" s="57"/>
      <c r="C16" s="20" t="s">
        <v>13</v>
      </c>
      <c r="D16" s="21" t="s">
        <v>12</v>
      </c>
      <c r="E16" s="21"/>
      <c r="F16" s="21"/>
      <c r="G16" s="21" t="s">
        <v>13</v>
      </c>
      <c r="H16" s="21" t="s">
        <v>20</v>
      </c>
      <c r="I16" s="22"/>
    </row>
    <row r="17" spans="2:9" ht="28.8" x14ac:dyDescent="0.3">
      <c r="B17" s="57"/>
      <c r="C17" s="20" t="s">
        <v>20</v>
      </c>
      <c r="D17" s="21" t="s">
        <v>19</v>
      </c>
      <c r="E17" s="21"/>
      <c r="F17" s="21"/>
      <c r="G17" s="21" t="s">
        <v>13</v>
      </c>
      <c r="H17" s="21" t="s">
        <v>16</v>
      </c>
      <c r="I17" s="22"/>
    </row>
    <row r="18" spans="2:9" ht="28.8" x14ac:dyDescent="0.3">
      <c r="B18" s="57"/>
      <c r="C18" s="20" t="s">
        <v>17</v>
      </c>
      <c r="D18" s="21" t="s">
        <v>19</v>
      </c>
      <c r="E18" s="21"/>
      <c r="F18" s="21"/>
      <c r="G18" s="21"/>
      <c r="H18" s="21" t="s">
        <v>17</v>
      </c>
      <c r="I18" s="22"/>
    </row>
    <row r="19" spans="2:9" ht="28.8" x14ac:dyDescent="0.3">
      <c r="B19" s="57"/>
      <c r="C19" s="20" t="s">
        <v>14</v>
      </c>
      <c r="D19" s="21" t="s">
        <v>17</v>
      </c>
      <c r="E19" s="21"/>
      <c r="F19" s="21"/>
      <c r="G19" s="21"/>
      <c r="H19" s="21" t="s">
        <v>16</v>
      </c>
      <c r="I19" s="22"/>
    </row>
    <row r="20" spans="2:9" ht="28.8" x14ac:dyDescent="0.3">
      <c r="B20" s="57"/>
      <c r="C20" s="20" t="s">
        <v>17</v>
      </c>
      <c r="D20" s="21"/>
      <c r="E20" s="21"/>
      <c r="F20" s="21"/>
      <c r="G20" s="21"/>
      <c r="H20" s="21" t="s">
        <v>17</v>
      </c>
      <c r="I20" s="22"/>
    </row>
    <row r="21" spans="2:9" ht="28.8" x14ac:dyDescent="0.3">
      <c r="B21" s="57"/>
      <c r="C21" s="20" t="s">
        <v>14</v>
      </c>
      <c r="D21" s="21"/>
      <c r="E21" s="21"/>
      <c r="F21" s="21"/>
      <c r="G21" s="21"/>
      <c r="H21" s="21"/>
      <c r="I21" s="22"/>
    </row>
    <row r="22" spans="2:9" ht="28.8" x14ac:dyDescent="0.3">
      <c r="B22" s="57"/>
      <c r="C22" s="20" t="s">
        <v>13</v>
      </c>
      <c r="D22" s="21"/>
      <c r="E22" s="21"/>
      <c r="F22" s="21"/>
      <c r="G22" s="21"/>
      <c r="H22" s="21"/>
      <c r="I22" s="22"/>
    </row>
    <row r="23" spans="2:9" ht="28.8" x14ac:dyDescent="0.3">
      <c r="B23" s="57"/>
      <c r="C23" s="20" t="s">
        <v>14</v>
      </c>
      <c r="D23" s="21"/>
      <c r="E23" s="21"/>
      <c r="F23" s="21"/>
      <c r="G23" s="21"/>
      <c r="H23" s="21"/>
      <c r="I23" s="22"/>
    </row>
    <row r="24" spans="2:9" ht="28.8" x14ac:dyDescent="0.3">
      <c r="B24" s="57"/>
      <c r="C24" s="20" t="s">
        <v>13</v>
      </c>
      <c r="D24" s="21"/>
      <c r="E24" s="21"/>
      <c r="F24" s="21"/>
      <c r="G24" s="21"/>
      <c r="H24" s="21"/>
      <c r="I24" s="22"/>
    </row>
    <row r="25" spans="2:9" ht="28.8" x14ac:dyDescent="0.3">
      <c r="B25" s="57"/>
      <c r="C25" s="20" t="s">
        <v>14</v>
      </c>
      <c r="D25" s="21"/>
      <c r="E25" s="21"/>
      <c r="F25" s="21"/>
      <c r="G25" s="21"/>
      <c r="H25" s="21"/>
      <c r="I25" s="22"/>
    </row>
    <row r="26" spans="2:9" ht="29.4" thickBot="1" x14ac:dyDescent="0.35">
      <c r="B26" s="58"/>
      <c r="C26" s="23" t="s">
        <v>17</v>
      </c>
      <c r="D26" s="24"/>
      <c r="E26" s="24"/>
      <c r="F26" s="24"/>
      <c r="G26" s="24"/>
      <c r="H26" s="24"/>
      <c r="I26" s="25"/>
    </row>
  </sheetData>
  <autoFilter ref="A2:I2" xr:uid="{56521E11-36B7-47BF-BD79-7EF6BD382038}"/>
  <dataConsolidate/>
  <mergeCells count="1">
    <mergeCell ref="B3:B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Baseline</vt:lpstr>
      <vt:lpstr>Causes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Chakravarty, Anirudha</dc:creator>
  <cp:lastModifiedBy>Alumni Mech 19 SHIVAM MISHRA</cp:lastModifiedBy>
  <dcterms:created xsi:type="dcterms:W3CDTF">2021-03-12T20:47:49Z</dcterms:created>
  <dcterms:modified xsi:type="dcterms:W3CDTF">2024-11-11T14:19:01Z</dcterms:modified>
</cp:coreProperties>
</file>