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kuliah pal\tugas akhir\determinan fdi\"/>
    </mc:Choice>
  </mc:AlternateContent>
  <xr:revisionPtr revIDLastSave="0" documentId="13_ncr:1_{BD90B9A9-5C9C-4D03-851A-DA9144E51832}" xr6:coauthVersionLast="36" xr6:coauthVersionMax="36" xr10:uidLastSave="{00000000-0000-0000-0000-000000000000}"/>
  <bookViews>
    <workbookView xWindow="0" yWindow="0" windowWidth="20490" windowHeight="6945" xr2:uid="{560ED465-43DB-4A15-92A5-26ADAA4C0781}"/>
  </bookViews>
  <sheets>
    <sheet name="data" sheetId="1" r:id="rId1"/>
    <sheet name="Sheet2" sheetId="12" r:id="rId2"/>
    <sheet name="cross" sheetId="10" r:id="rId3"/>
    <sheet name="coor" sheetId="9" r:id="rId4"/>
    <sheet name="fdi" sheetId="2" r:id="rId5"/>
    <sheet name="pdrb" sheetId="3" r:id="rId6"/>
    <sheet name="pdrbk" sheetId="4" r:id="rId7"/>
    <sheet name="internet" sheetId="5" r:id="rId8"/>
    <sheet name="belajar" sheetId="6" r:id="rId9"/>
    <sheet name="pns" sheetId="8" r:id="rId10"/>
    <sheet name="kemiskinan" sheetId="11" r:id="rId11"/>
  </sheets>
  <externalReferences>
    <externalReference r:id="rId12"/>
  </externalReferences>
  <calcPr calcId="181029"/>
  <pivotCaches>
    <pivotCache cacheId="4" r:id="rId1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2" i="1"/>
  <c r="AF1" i="10"/>
  <c r="AG1" i="10" s="1"/>
  <c r="AH1" i="10" s="1"/>
  <c r="AI1" i="10" s="1"/>
  <c r="AJ1" i="10" s="1"/>
  <c r="AK1" i="10" s="1"/>
  <c r="AL1" i="10" s="1"/>
  <c r="AE1" i="10"/>
  <c r="W1" i="10"/>
  <c r="X1" i="10"/>
  <c r="Y1" i="10" s="1"/>
  <c r="Z1" i="10" s="1"/>
  <c r="AA1" i="10" s="1"/>
  <c r="AB1" i="10" s="1"/>
  <c r="AC1" i="10" s="1"/>
  <c r="V1" i="10"/>
  <c r="L3" i="10"/>
  <c r="M3" i="10"/>
  <c r="N3" i="10"/>
  <c r="O3" i="10"/>
  <c r="P3" i="10"/>
  <c r="Q3" i="10"/>
  <c r="R3" i="10"/>
  <c r="S3" i="10"/>
  <c r="T3" i="10"/>
  <c r="L4" i="10"/>
  <c r="M4" i="10"/>
  <c r="N4" i="10"/>
  <c r="O4" i="10"/>
  <c r="P4" i="10"/>
  <c r="Q4" i="10"/>
  <c r="R4" i="10"/>
  <c r="S4" i="10"/>
  <c r="T4" i="10"/>
  <c r="L5" i="10"/>
  <c r="M5" i="10"/>
  <c r="N5" i="10"/>
  <c r="O5" i="10"/>
  <c r="P5" i="10"/>
  <c r="Q5" i="10"/>
  <c r="R5" i="10"/>
  <c r="S5" i="10"/>
  <c r="T5" i="10"/>
  <c r="L6" i="10"/>
  <c r="M6" i="10"/>
  <c r="N6" i="10"/>
  <c r="O6" i="10"/>
  <c r="P6" i="10"/>
  <c r="Q6" i="10"/>
  <c r="R6" i="10"/>
  <c r="S6" i="10"/>
  <c r="T6" i="10"/>
  <c r="L7" i="10"/>
  <c r="M7" i="10"/>
  <c r="N7" i="10"/>
  <c r="O7" i="10"/>
  <c r="P7" i="10"/>
  <c r="Q7" i="10"/>
  <c r="R7" i="10"/>
  <c r="S7" i="10"/>
  <c r="T7" i="10"/>
  <c r="L8" i="10"/>
  <c r="M8" i="10"/>
  <c r="N8" i="10"/>
  <c r="O8" i="10"/>
  <c r="P8" i="10"/>
  <c r="Q8" i="10"/>
  <c r="R8" i="10"/>
  <c r="S8" i="10"/>
  <c r="T8" i="10"/>
  <c r="L9" i="10"/>
  <c r="M9" i="10"/>
  <c r="N9" i="10"/>
  <c r="O9" i="10"/>
  <c r="P9" i="10"/>
  <c r="Q9" i="10"/>
  <c r="R9" i="10"/>
  <c r="S9" i="10"/>
  <c r="T9" i="10"/>
  <c r="L10" i="10"/>
  <c r="M10" i="10"/>
  <c r="N10" i="10"/>
  <c r="O10" i="10"/>
  <c r="P10" i="10"/>
  <c r="Q10" i="10"/>
  <c r="R10" i="10"/>
  <c r="S10" i="10"/>
  <c r="T10" i="10"/>
  <c r="L11" i="10"/>
  <c r="M11" i="10"/>
  <c r="N11" i="10"/>
  <c r="O11" i="10"/>
  <c r="P11" i="10"/>
  <c r="Q11" i="10"/>
  <c r="R11" i="10"/>
  <c r="S11" i="10"/>
  <c r="T11" i="10"/>
  <c r="L12" i="10"/>
  <c r="M12" i="10"/>
  <c r="N12" i="10"/>
  <c r="O12" i="10"/>
  <c r="P12" i="10"/>
  <c r="Q12" i="10"/>
  <c r="R12" i="10"/>
  <c r="S12" i="10"/>
  <c r="T12" i="10"/>
  <c r="L13" i="10"/>
  <c r="M13" i="10"/>
  <c r="N13" i="10"/>
  <c r="O13" i="10"/>
  <c r="P13" i="10"/>
  <c r="Q13" i="10"/>
  <c r="R13" i="10"/>
  <c r="S13" i="10"/>
  <c r="T13" i="10"/>
  <c r="L14" i="10"/>
  <c r="M14" i="10"/>
  <c r="N14" i="10"/>
  <c r="O14" i="10"/>
  <c r="P14" i="10"/>
  <c r="Q14" i="10"/>
  <c r="R14" i="10"/>
  <c r="S14" i="10"/>
  <c r="T14" i="10"/>
  <c r="L15" i="10"/>
  <c r="M15" i="10"/>
  <c r="N15" i="10"/>
  <c r="O15" i="10"/>
  <c r="P15" i="10"/>
  <c r="Q15" i="10"/>
  <c r="R15" i="10"/>
  <c r="S15" i="10"/>
  <c r="T15" i="10"/>
  <c r="L16" i="10"/>
  <c r="M16" i="10"/>
  <c r="N16" i="10"/>
  <c r="O16" i="10"/>
  <c r="P16" i="10"/>
  <c r="Q16" i="10"/>
  <c r="R16" i="10"/>
  <c r="S16" i="10"/>
  <c r="T16" i="10"/>
  <c r="L17" i="10"/>
  <c r="M17" i="10"/>
  <c r="N17" i="10"/>
  <c r="O17" i="10"/>
  <c r="P17" i="10"/>
  <c r="Q17" i="10"/>
  <c r="R17" i="10"/>
  <c r="S17" i="10"/>
  <c r="T17" i="10"/>
  <c r="L18" i="10"/>
  <c r="M18" i="10"/>
  <c r="N18" i="10"/>
  <c r="O18" i="10"/>
  <c r="P18" i="10"/>
  <c r="Q18" i="10"/>
  <c r="R18" i="10"/>
  <c r="S18" i="10"/>
  <c r="T18" i="10"/>
  <c r="L19" i="10"/>
  <c r="M19" i="10"/>
  <c r="N19" i="10"/>
  <c r="O19" i="10"/>
  <c r="P19" i="10"/>
  <c r="Q19" i="10"/>
  <c r="R19" i="10"/>
  <c r="S19" i="10"/>
  <c r="T19" i="10"/>
  <c r="L20" i="10"/>
  <c r="M20" i="10"/>
  <c r="N20" i="10"/>
  <c r="O20" i="10"/>
  <c r="P20" i="10"/>
  <c r="Q20" i="10"/>
  <c r="R20" i="10"/>
  <c r="S20" i="10"/>
  <c r="T20" i="10"/>
  <c r="L21" i="10"/>
  <c r="M21" i="10"/>
  <c r="N21" i="10"/>
  <c r="O21" i="10"/>
  <c r="P21" i="10"/>
  <c r="Q21" i="10"/>
  <c r="R21" i="10"/>
  <c r="S21" i="10"/>
  <c r="T21" i="10"/>
  <c r="L22" i="10"/>
  <c r="M22" i="10"/>
  <c r="N22" i="10"/>
  <c r="O22" i="10"/>
  <c r="P22" i="10"/>
  <c r="Q22" i="10"/>
  <c r="R22" i="10"/>
  <c r="S22" i="10"/>
  <c r="T22" i="10"/>
  <c r="L23" i="10"/>
  <c r="M23" i="10"/>
  <c r="N23" i="10"/>
  <c r="O23" i="10"/>
  <c r="P23" i="10"/>
  <c r="Q23" i="10"/>
  <c r="R23" i="10"/>
  <c r="S23" i="10"/>
  <c r="T23" i="10"/>
  <c r="L24" i="10"/>
  <c r="M24" i="10"/>
  <c r="N24" i="10"/>
  <c r="O24" i="10"/>
  <c r="P24" i="10"/>
  <c r="Q24" i="10"/>
  <c r="R24" i="10"/>
  <c r="S24" i="10"/>
  <c r="T24" i="10"/>
  <c r="L25" i="10"/>
  <c r="M25" i="10"/>
  <c r="N25" i="10"/>
  <c r="O25" i="10"/>
  <c r="P25" i="10"/>
  <c r="Q25" i="10"/>
  <c r="R25" i="10"/>
  <c r="S25" i="10"/>
  <c r="T25" i="10"/>
  <c r="L26" i="10"/>
  <c r="M26" i="10"/>
  <c r="N26" i="10"/>
  <c r="O26" i="10"/>
  <c r="P26" i="10"/>
  <c r="Q26" i="10"/>
  <c r="R26" i="10"/>
  <c r="S26" i="10"/>
  <c r="T26" i="10"/>
  <c r="L27" i="10"/>
  <c r="M27" i="10"/>
  <c r="N27" i="10"/>
  <c r="O27" i="10"/>
  <c r="P27" i="10"/>
  <c r="Q27" i="10"/>
  <c r="R27" i="10"/>
  <c r="S27" i="10"/>
  <c r="T27" i="10"/>
  <c r="L28" i="10"/>
  <c r="M28" i="10"/>
  <c r="N28" i="10"/>
  <c r="O28" i="10"/>
  <c r="P28" i="10"/>
  <c r="Q28" i="10"/>
  <c r="R28" i="10"/>
  <c r="S28" i="10"/>
  <c r="T28" i="10"/>
  <c r="L29" i="10"/>
  <c r="M29" i="10"/>
  <c r="N29" i="10"/>
  <c r="O29" i="10"/>
  <c r="P29" i="10"/>
  <c r="Q29" i="10"/>
  <c r="R29" i="10"/>
  <c r="S29" i="10"/>
  <c r="T29" i="10"/>
  <c r="L30" i="10"/>
  <c r="M30" i="10"/>
  <c r="N30" i="10"/>
  <c r="O30" i="10"/>
  <c r="P30" i="10"/>
  <c r="Q30" i="10"/>
  <c r="R30" i="10"/>
  <c r="S30" i="10"/>
  <c r="T30" i="10"/>
  <c r="L31" i="10"/>
  <c r="M31" i="10"/>
  <c r="N31" i="10"/>
  <c r="O31" i="10"/>
  <c r="P31" i="10"/>
  <c r="Q31" i="10"/>
  <c r="R31" i="10"/>
  <c r="S31" i="10"/>
  <c r="T31" i="10"/>
  <c r="L32" i="10"/>
  <c r="M32" i="10"/>
  <c r="N32" i="10"/>
  <c r="O32" i="10"/>
  <c r="P32" i="10"/>
  <c r="Q32" i="10"/>
  <c r="R32" i="10"/>
  <c r="S32" i="10"/>
  <c r="T32" i="10"/>
  <c r="L33" i="10"/>
  <c r="M33" i="10"/>
  <c r="N33" i="10"/>
  <c r="O33" i="10"/>
  <c r="P33" i="10"/>
  <c r="Q33" i="10"/>
  <c r="R33" i="10"/>
  <c r="S33" i="10"/>
  <c r="T33" i="10"/>
  <c r="L34" i="10"/>
  <c r="M34" i="10"/>
  <c r="N34" i="10"/>
  <c r="O34" i="10"/>
  <c r="P34" i="10"/>
  <c r="Q34" i="10"/>
  <c r="R34" i="10"/>
  <c r="S34" i="10"/>
  <c r="T34" i="10"/>
  <c r="L35" i="10"/>
  <c r="M35" i="10"/>
  <c r="N35" i="10"/>
  <c r="O35" i="10"/>
  <c r="P35" i="10"/>
  <c r="Q35" i="10"/>
  <c r="R35" i="10"/>
  <c r="S35" i="10"/>
  <c r="T35" i="10"/>
  <c r="M2" i="10"/>
  <c r="N2" i="10"/>
  <c r="O2" i="10"/>
  <c r="P2" i="10"/>
  <c r="Q2" i="10"/>
  <c r="R2" i="10"/>
  <c r="S2" i="10"/>
  <c r="T2" i="10"/>
  <c r="L2" i="10"/>
  <c r="R1" i="10"/>
  <c r="S1" i="10"/>
  <c r="T1" i="10" s="1"/>
  <c r="N1" i="10"/>
  <c r="O1" i="10"/>
  <c r="P1" i="10" s="1"/>
  <c r="Q1" i="10" s="1"/>
  <c r="M1" i="10"/>
  <c r="K1" i="10"/>
  <c r="E1" i="10"/>
  <c r="F1" i="10"/>
  <c r="G1" i="10" s="1"/>
  <c r="H1" i="10" s="1"/>
  <c r="I1" i="10" s="1"/>
  <c r="J1" i="10" s="1"/>
  <c r="C1" i="10"/>
  <c r="D1" i="10"/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2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E3" i="1" l="1"/>
  <c r="F3" i="1"/>
  <c r="G3" i="1"/>
  <c r="H3" i="1"/>
  <c r="J3" i="1"/>
  <c r="E4" i="1"/>
  <c r="F4" i="1"/>
  <c r="G4" i="1"/>
  <c r="H4" i="1"/>
  <c r="J4" i="1"/>
  <c r="E5" i="1"/>
  <c r="F5" i="1"/>
  <c r="G5" i="1"/>
  <c r="H5" i="1"/>
  <c r="J5" i="1"/>
  <c r="E6" i="1"/>
  <c r="F6" i="1"/>
  <c r="G6" i="1"/>
  <c r="H6" i="1"/>
  <c r="J6" i="1"/>
  <c r="E7" i="1"/>
  <c r="F7" i="1"/>
  <c r="G7" i="1"/>
  <c r="H7" i="1"/>
  <c r="J7" i="1"/>
  <c r="E8" i="1"/>
  <c r="F8" i="1"/>
  <c r="G8" i="1"/>
  <c r="H8" i="1"/>
  <c r="J8" i="1"/>
  <c r="E9" i="1"/>
  <c r="F9" i="1"/>
  <c r="G9" i="1"/>
  <c r="H9" i="1"/>
  <c r="J9" i="1"/>
  <c r="E10" i="1"/>
  <c r="F10" i="1"/>
  <c r="G10" i="1"/>
  <c r="H10" i="1"/>
  <c r="J10" i="1"/>
  <c r="E11" i="1"/>
  <c r="F11" i="1"/>
  <c r="G11" i="1"/>
  <c r="H11" i="1"/>
  <c r="J11" i="1"/>
  <c r="E12" i="1"/>
  <c r="F12" i="1"/>
  <c r="G12" i="1"/>
  <c r="H12" i="1"/>
  <c r="J12" i="1"/>
  <c r="E13" i="1"/>
  <c r="F13" i="1"/>
  <c r="G13" i="1"/>
  <c r="H13" i="1"/>
  <c r="J13" i="1"/>
  <c r="E14" i="1"/>
  <c r="F14" i="1"/>
  <c r="G14" i="1"/>
  <c r="H14" i="1"/>
  <c r="J14" i="1"/>
  <c r="E15" i="1"/>
  <c r="F15" i="1"/>
  <c r="G15" i="1"/>
  <c r="H15" i="1"/>
  <c r="J15" i="1"/>
  <c r="E16" i="1"/>
  <c r="F16" i="1"/>
  <c r="G16" i="1"/>
  <c r="H16" i="1"/>
  <c r="J16" i="1"/>
  <c r="E17" i="1"/>
  <c r="F17" i="1"/>
  <c r="G17" i="1"/>
  <c r="H17" i="1"/>
  <c r="J17" i="1"/>
  <c r="E18" i="1"/>
  <c r="F18" i="1"/>
  <c r="G18" i="1"/>
  <c r="H18" i="1"/>
  <c r="J18" i="1"/>
  <c r="E19" i="1"/>
  <c r="F19" i="1"/>
  <c r="G19" i="1"/>
  <c r="H19" i="1"/>
  <c r="J19" i="1"/>
  <c r="E20" i="1"/>
  <c r="F20" i="1"/>
  <c r="G20" i="1"/>
  <c r="H20" i="1"/>
  <c r="J20" i="1"/>
  <c r="E21" i="1"/>
  <c r="F21" i="1"/>
  <c r="G21" i="1"/>
  <c r="H21" i="1"/>
  <c r="J21" i="1"/>
  <c r="E22" i="1"/>
  <c r="F22" i="1"/>
  <c r="G22" i="1"/>
  <c r="H22" i="1"/>
  <c r="J22" i="1"/>
  <c r="E23" i="1"/>
  <c r="F23" i="1"/>
  <c r="G23" i="1"/>
  <c r="H23" i="1"/>
  <c r="J23" i="1"/>
  <c r="E24" i="1"/>
  <c r="F24" i="1"/>
  <c r="G24" i="1"/>
  <c r="H24" i="1"/>
  <c r="J24" i="1"/>
  <c r="E25" i="1"/>
  <c r="F25" i="1"/>
  <c r="G25" i="1"/>
  <c r="H25" i="1"/>
  <c r="J25" i="1"/>
  <c r="E26" i="1"/>
  <c r="F26" i="1"/>
  <c r="G26" i="1"/>
  <c r="H26" i="1"/>
  <c r="J26" i="1"/>
  <c r="E27" i="1"/>
  <c r="F27" i="1"/>
  <c r="G27" i="1"/>
  <c r="H27" i="1"/>
  <c r="J27" i="1"/>
  <c r="E28" i="1"/>
  <c r="F28" i="1"/>
  <c r="G28" i="1"/>
  <c r="H28" i="1"/>
  <c r="J28" i="1"/>
  <c r="E29" i="1"/>
  <c r="F29" i="1"/>
  <c r="G29" i="1"/>
  <c r="H29" i="1"/>
  <c r="J29" i="1"/>
  <c r="E30" i="1"/>
  <c r="F30" i="1"/>
  <c r="G30" i="1"/>
  <c r="H30" i="1"/>
  <c r="J30" i="1"/>
  <c r="E31" i="1"/>
  <c r="F31" i="1"/>
  <c r="G31" i="1"/>
  <c r="H31" i="1"/>
  <c r="J31" i="1"/>
  <c r="E32" i="1"/>
  <c r="F32" i="1"/>
  <c r="G32" i="1"/>
  <c r="H32" i="1"/>
  <c r="J32" i="1"/>
  <c r="E33" i="1"/>
  <c r="F33" i="1"/>
  <c r="G33" i="1"/>
  <c r="H33" i="1"/>
  <c r="J33" i="1"/>
  <c r="E34" i="1"/>
  <c r="F34" i="1"/>
  <c r="G34" i="1"/>
  <c r="H34" i="1"/>
  <c r="J34" i="1"/>
  <c r="E35" i="1"/>
  <c r="F35" i="1"/>
  <c r="G35" i="1"/>
  <c r="H35" i="1"/>
  <c r="J35" i="1"/>
  <c r="E36" i="1"/>
  <c r="F36" i="1"/>
  <c r="G36" i="1"/>
  <c r="H36" i="1"/>
  <c r="J36" i="1"/>
  <c r="E37" i="1"/>
  <c r="F37" i="1"/>
  <c r="G37" i="1"/>
  <c r="H37" i="1"/>
  <c r="J37" i="1"/>
  <c r="E38" i="1"/>
  <c r="F38" i="1"/>
  <c r="G38" i="1"/>
  <c r="H38" i="1"/>
  <c r="J38" i="1"/>
  <c r="E39" i="1"/>
  <c r="F39" i="1"/>
  <c r="G39" i="1"/>
  <c r="H39" i="1"/>
  <c r="J39" i="1"/>
  <c r="E40" i="1"/>
  <c r="F40" i="1"/>
  <c r="G40" i="1"/>
  <c r="H40" i="1"/>
  <c r="J40" i="1"/>
  <c r="E41" i="1"/>
  <c r="F41" i="1"/>
  <c r="G41" i="1"/>
  <c r="H41" i="1"/>
  <c r="J41" i="1"/>
  <c r="E42" i="1"/>
  <c r="F42" i="1"/>
  <c r="G42" i="1"/>
  <c r="H42" i="1"/>
  <c r="J42" i="1"/>
  <c r="E43" i="1"/>
  <c r="F43" i="1"/>
  <c r="G43" i="1"/>
  <c r="H43" i="1"/>
  <c r="J43" i="1"/>
  <c r="E44" i="1"/>
  <c r="F44" i="1"/>
  <c r="G44" i="1"/>
  <c r="H44" i="1"/>
  <c r="J44" i="1"/>
  <c r="E45" i="1"/>
  <c r="F45" i="1"/>
  <c r="G45" i="1"/>
  <c r="H45" i="1"/>
  <c r="J45" i="1"/>
  <c r="E46" i="1"/>
  <c r="F46" i="1"/>
  <c r="G46" i="1"/>
  <c r="H46" i="1"/>
  <c r="J46" i="1"/>
  <c r="E47" i="1"/>
  <c r="F47" i="1"/>
  <c r="G47" i="1"/>
  <c r="H47" i="1"/>
  <c r="J47" i="1"/>
  <c r="E48" i="1"/>
  <c r="F48" i="1"/>
  <c r="G48" i="1"/>
  <c r="H48" i="1"/>
  <c r="J48" i="1"/>
  <c r="E49" i="1"/>
  <c r="F49" i="1"/>
  <c r="G49" i="1"/>
  <c r="H49" i="1"/>
  <c r="J49" i="1"/>
  <c r="E50" i="1"/>
  <c r="F50" i="1"/>
  <c r="G50" i="1"/>
  <c r="H50" i="1"/>
  <c r="J50" i="1"/>
  <c r="E51" i="1"/>
  <c r="F51" i="1"/>
  <c r="G51" i="1"/>
  <c r="H51" i="1"/>
  <c r="J51" i="1"/>
  <c r="E52" i="1"/>
  <c r="F52" i="1"/>
  <c r="G52" i="1"/>
  <c r="H52" i="1"/>
  <c r="J52" i="1"/>
  <c r="E53" i="1"/>
  <c r="F53" i="1"/>
  <c r="G53" i="1"/>
  <c r="H53" i="1"/>
  <c r="J53" i="1"/>
  <c r="E54" i="1"/>
  <c r="F54" i="1"/>
  <c r="G54" i="1"/>
  <c r="H54" i="1"/>
  <c r="J54" i="1"/>
  <c r="E55" i="1"/>
  <c r="F55" i="1"/>
  <c r="G55" i="1"/>
  <c r="H55" i="1"/>
  <c r="J55" i="1"/>
  <c r="E56" i="1"/>
  <c r="F56" i="1"/>
  <c r="G56" i="1"/>
  <c r="H56" i="1"/>
  <c r="J56" i="1"/>
  <c r="E57" i="1"/>
  <c r="F57" i="1"/>
  <c r="G57" i="1"/>
  <c r="H57" i="1"/>
  <c r="J57" i="1"/>
  <c r="E58" i="1"/>
  <c r="F58" i="1"/>
  <c r="G58" i="1"/>
  <c r="H58" i="1"/>
  <c r="J58" i="1"/>
  <c r="E59" i="1"/>
  <c r="F59" i="1"/>
  <c r="G59" i="1"/>
  <c r="H59" i="1"/>
  <c r="J59" i="1"/>
  <c r="E60" i="1"/>
  <c r="F60" i="1"/>
  <c r="G60" i="1"/>
  <c r="H60" i="1"/>
  <c r="J60" i="1"/>
  <c r="E61" i="1"/>
  <c r="F61" i="1"/>
  <c r="G61" i="1"/>
  <c r="H61" i="1"/>
  <c r="J61" i="1"/>
  <c r="E62" i="1"/>
  <c r="F62" i="1"/>
  <c r="G62" i="1"/>
  <c r="H62" i="1"/>
  <c r="J62" i="1"/>
  <c r="E63" i="1"/>
  <c r="F63" i="1"/>
  <c r="G63" i="1"/>
  <c r="H63" i="1"/>
  <c r="J63" i="1"/>
  <c r="E64" i="1"/>
  <c r="F64" i="1"/>
  <c r="G64" i="1"/>
  <c r="H64" i="1"/>
  <c r="J64" i="1"/>
  <c r="E65" i="1"/>
  <c r="F65" i="1"/>
  <c r="G65" i="1"/>
  <c r="H65" i="1"/>
  <c r="J65" i="1"/>
  <c r="E66" i="1"/>
  <c r="F66" i="1"/>
  <c r="G66" i="1"/>
  <c r="H66" i="1"/>
  <c r="J66" i="1"/>
  <c r="E67" i="1"/>
  <c r="F67" i="1"/>
  <c r="G67" i="1"/>
  <c r="H67" i="1"/>
  <c r="J67" i="1"/>
  <c r="E68" i="1"/>
  <c r="F68" i="1"/>
  <c r="G68" i="1"/>
  <c r="H68" i="1"/>
  <c r="J68" i="1"/>
  <c r="E69" i="1"/>
  <c r="F69" i="1"/>
  <c r="G69" i="1"/>
  <c r="H69" i="1"/>
  <c r="J69" i="1"/>
  <c r="E70" i="1"/>
  <c r="F70" i="1"/>
  <c r="G70" i="1"/>
  <c r="H70" i="1"/>
  <c r="J70" i="1"/>
  <c r="E71" i="1"/>
  <c r="F71" i="1"/>
  <c r="G71" i="1"/>
  <c r="H71" i="1"/>
  <c r="J71" i="1"/>
  <c r="E72" i="1"/>
  <c r="F72" i="1"/>
  <c r="G72" i="1"/>
  <c r="H72" i="1"/>
  <c r="J72" i="1"/>
  <c r="E73" i="1"/>
  <c r="F73" i="1"/>
  <c r="G73" i="1"/>
  <c r="H73" i="1"/>
  <c r="J73" i="1"/>
  <c r="E74" i="1"/>
  <c r="F74" i="1"/>
  <c r="G74" i="1"/>
  <c r="H74" i="1"/>
  <c r="J74" i="1"/>
  <c r="E75" i="1"/>
  <c r="F75" i="1"/>
  <c r="G75" i="1"/>
  <c r="H75" i="1"/>
  <c r="J75" i="1"/>
  <c r="E76" i="1"/>
  <c r="F76" i="1"/>
  <c r="G76" i="1"/>
  <c r="H76" i="1"/>
  <c r="J76" i="1"/>
  <c r="E77" i="1"/>
  <c r="F77" i="1"/>
  <c r="G77" i="1"/>
  <c r="H77" i="1"/>
  <c r="J77" i="1"/>
  <c r="E78" i="1"/>
  <c r="F78" i="1"/>
  <c r="G78" i="1"/>
  <c r="H78" i="1"/>
  <c r="J78" i="1"/>
  <c r="E79" i="1"/>
  <c r="F79" i="1"/>
  <c r="G79" i="1"/>
  <c r="H79" i="1"/>
  <c r="J79" i="1"/>
  <c r="E80" i="1"/>
  <c r="F80" i="1"/>
  <c r="G80" i="1"/>
  <c r="H80" i="1"/>
  <c r="J80" i="1"/>
  <c r="E81" i="1"/>
  <c r="F81" i="1"/>
  <c r="G81" i="1"/>
  <c r="H81" i="1"/>
  <c r="J81" i="1"/>
  <c r="E82" i="1"/>
  <c r="F82" i="1"/>
  <c r="G82" i="1"/>
  <c r="H82" i="1"/>
  <c r="J82" i="1"/>
  <c r="E83" i="1"/>
  <c r="F83" i="1"/>
  <c r="G83" i="1"/>
  <c r="H83" i="1"/>
  <c r="J83" i="1"/>
  <c r="E84" i="1"/>
  <c r="F84" i="1"/>
  <c r="G84" i="1"/>
  <c r="H84" i="1"/>
  <c r="J84" i="1"/>
  <c r="E85" i="1"/>
  <c r="F85" i="1"/>
  <c r="G85" i="1"/>
  <c r="H85" i="1"/>
  <c r="J85" i="1"/>
  <c r="E86" i="1"/>
  <c r="F86" i="1"/>
  <c r="G86" i="1"/>
  <c r="H86" i="1"/>
  <c r="J86" i="1"/>
  <c r="E87" i="1"/>
  <c r="F87" i="1"/>
  <c r="G87" i="1"/>
  <c r="H87" i="1"/>
  <c r="J87" i="1"/>
  <c r="E88" i="1"/>
  <c r="F88" i="1"/>
  <c r="G88" i="1"/>
  <c r="H88" i="1"/>
  <c r="J88" i="1"/>
  <c r="E89" i="1"/>
  <c r="F89" i="1"/>
  <c r="G89" i="1"/>
  <c r="H89" i="1"/>
  <c r="J89" i="1"/>
  <c r="E90" i="1"/>
  <c r="F90" i="1"/>
  <c r="G90" i="1"/>
  <c r="H90" i="1"/>
  <c r="J90" i="1"/>
  <c r="E91" i="1"/>
  <c r="F91" i="1"/>
  <c r="G91" i="1"/>
  <c r="H91" i="1"/>
  <c r="J91" i="1"/>
  <c r="E92" i="1"/>
  <c r="F92" i="1"/>
  <c r="G92" i="1"/>
  <c r="H92" i="1"/>
  <c r="J92" i="1"/>
  <c r="E93" i="1"/>
  <c r="F93" i="1"/>
  <c r="G93" i="1"/>
  <c r="H93" i="1"/>
  <c r="J93" i="1"/>
  <c r="E94" i="1"/>
  <c r="F94" i="1"/>
  <c r="G94" i="1"/>
  <c r="H94" i="1"/>
  <c r="J94" i="1"/>
  <c r="E95" i="1"/>
  <c r="F95" i="1"/>
  <c r="G95" i="1"/>
  <c r="H95" i="1"/>
  <c r="J95" i="1"/>
  <c r="E96" i="1"/>
  <c r="F96" i="1"/>
  <c r="G96" i="1"/>
  <c r="H96" i="1"/>
  <c r="J96" i="1"/>
  <c r="E97" i="1"/>
  <c r="F97" i="1"/>
  <c r="G97" i="1"/>
  <c r="H97" i="1"/>
  <c r="J97" i="1"/>
  <c r="E98" i="1"/>
  <c r="F98" i="1"/>
  <c r="G98" i="1"/>
  <c r="H98" i="1"/>
  <c r="J98" i="1"/>
  <c r="E99" i="1"/>
  <c r="F99" i="1"/>
  <c r="G99" i="1"/>
  <c r="H99" i="1"/>
  <c r="J99" i="1"/>
  <c r="E100" i="1"/>
  <c r="F100" i="1"/>
  <c r="G100" i="1"/>
  <c r="H100" i="1"/>
  <c r="J100" i="1"/>
  <c r="E101" i="1"/>
  <c r="F101" i="1"/>
  <c r="G101" i="1"/>
  <c r="H101" i="1"/>
  <c r="J101" i="1"/>
  <c r="E102" i="1"/>
  <c r="F102" i="1"/>
  <c r="G102" i="1"/>
  <c r="H102" i="1"/>
  <c r="J102" i="1"/>
  <c r="E103" i="1"/>
  <c r="F103" i="1"/>
  <c r="G103" i="1"/>
  <c r="H103" i="1"/>
  <c r="J103" i="1"/>
  <c r="E104" i="1"/>
  <c r="F104" i="1"/>
  <c r="G104" i="1"/>
  <c r="H104" i="1"/>
  <c r="J104" i="1"/>
  <c r="E105" i="1"/>
  <c r="F105" i="1"/>
  <c r="G105" i="1"/>
  <c r="H105" i="1"/>
  <c r="J105" i="1"/>
  <c r="E106" i="1"/>
  <c r="F106" i="1"/>
  <c r="G106" i="1"/>
  <c r="H106" i="1"/>
  <c r="J106" i="1"/>
  <c r="E107" i="1"/>
  <c r="F107" i="1"/>
  <c r="G107" i="1"/>
  <c r="H107" i="1"/>
  <c r="J107" i="1"/>
  <c r="E108" i="1"/>
  <c r="F108" i="1"/>
  <c r="G108" i="1"/>
  <c r="H108" i="1"/>
  <c r="J108" i="1"/>
  <c r="E109" i="1"/>
  <c r="F109" i="1"/>
  <c r="G109" i="1"/>
  <c r="H109" i="1"/>
  <c r="J109" i="1"/>
  <c r="E110" i="1"/>
  <c r="F110" i="1"/>
  <c r="G110" i="1"/>
  <c r="H110" i="1"/>
  <c r="J110" i="1"/>
  <c r="E111" i="1"/>
  <c r="F111" i="1"/>
  <c r="G111" i="1"/>
  <c r="H111" i="1"/>
  <c r="J111" i="1"/>
  <c r="E112" i="1"/>
  <c r="F112" i="1"/>
  <c r="G112" i="1"/>
  <c r="H112" i="1"/>
  <c r="J112" i="1"/>
  <c r="E113" i="1"/>
  <c r="F113" i="1"/>
  <c r="G113" i="1"/>
  <c r="H113" i="1"/>
  <c r="J113" i="1"/>
  <c r="E114" i="1"/>
  <c r="F114" i="1"/>
  <c r="G114" i="1"/>
  <c r="H114" i="1"/>
  <c r="J114" i="1"/>
  <c r="E115" i="1"/>
  <c r="F115" i="1"/>
  <c r="G115" i="1"/>
  <c r="H115" i="1"/>
  <c r="J115" i="1"/>
  <c r="E116" i="1"/>
  <c r="F116" i="1"/>
  <c r="G116" i="1"/>
  <c r="H116" i="1"/>
  <c r="J116" i="1"/>
  <c r="E117" i="1"/>
  <c r="F117" i="1"/>
  <c r="G117" i="1"/>
  <c r="H117" i="1"/>
  <c r="J117" i="1"/>
  <c r="E118" i="1"/>
  <c r="F118" i="1"/>
  <c r="G118" i="1"/>
  <c r="H118" i="1"/>
  <c r="J118" i="1"/>
  <c r="E119" i="1"/>
  <c r="F119" i="1"/>
  <c r="G119" i="1"/>
  <c r="H119" i="1"/>
  <c r="J119" i="1"/>
  <c r="E120" i="1"/>
  <c r="F120" i="1"/>
  <c r="G120" i="1"/>
  <c r="H120" i="1"/>
  <c r="J120" i="1"/>
  <c r="E121" i="1"/>
  <c r="F121" i="1"/>
  <c r="G121" i="1"/>
  <c r="H121" i="1"/>
  <c r="J121" i="1"/>
  <c r="E122" i="1"/>
  <c r="F122" i="1"/>
  <c r="G122" i="1"/>
  <c r="H122" i="1"/>
  <c r="J122" i="1"/>
  <c r="E123" i="1"/>
  <c r="F123" i="1"/>
  <c r="G123" i="1"/>
  <c r="H123" i="1"/>
  <c r="J123" i="1"/>
  <c r="E124" i="1"/>
  <c r="F124" i="1"/>
  <c r="G124" i="1"/>
  <c r="H124" i="1"/>
  <c r="J124" i="1"/>
  <c r="E125" i="1"/>
  <c r="F125" i="1"/>
  <c r="G125" i="1"/>
  <c r="H125" i="1"/>
  <c r="J125" i="1"/>
  <c r="E126" i="1"/>
  <c r="F126" i="1"/>
  <c r="G126" i="1"/>
  <c r="H126" i="1"/>
  <c r="J126" i="1"/>
  <c r="E127" i="1"/>
  <c r="F127" i="1"/>
  <c r="G127" i="1"/>
  <c r="H127" i="1"/>
  <c r="J127" i="1"/>
  <c r="E128" i="1"/>
  <c r="F128" i="1"/>
  <c r="G128" i="1"/>
  <c r="H128" i="1"/>
  <c r="J128" i="1"/>
  <c r="E129" i="1"/>
  <c r="F129" i="1"/>
  <c r="G129" i="1"/>
  <c r="H129" i="1"/>
  <c r="J129" i="1"/>
  <c r="E130" i="1"/>
  <c r="F130" i="1"/>
  <c r="G130" i="1"/>
  <c r="H130" i="1"/>
  <c r="J130" i="1"/>
  <c r="E131" i="1"/>
  <c r="F131" i="1"/>
  <c r="G131" i="1"/>
  <c r="H131" i="1"/>
  <c r="J131" i="1"/>
  <c r="E132" i="1"/>
  <c r="F132" i="1"/>
  <c r="G132" i="1"/>
  <c r="H132" i="1"/>
  <c r="J132" i="1"/>
  <c r="E133" i="1"/>
  <c r="F133" i="1"/>
  <c r="G133" i="1"/>
  <c r="H133" i="1"/>
  <c r="J133" i="1"/>
  <c r="E134" i="1"/>
  <c r="F134" i="1"/>
  <c r="G134" i="1"/>
  <c r="H134" i="1"/>
  <c r="J134" i="1"/>
  <c r="E135" i="1"/>
  <c r="F135" i="1"/>
  <c r="G135" i="1"/>
  <c r="H135" i="1"/>
  <c r="J135" i="1"/>
  <c r="E136" i="1"/>
  <c r="F136" i="1"/>
  <c r="G136" i="1"/>
  <c r="H136" i="1"/>
  <c r="J136" i="1"/>
  <c r="E137" i="1"/>
  <c r="F137" i="1"/>
  <c r="G137" i="1"/>
  <c r="H137" i="1"/>
  <c r="J137" i="1"/>
  <c r="E138" i="1"/>
  <c r="F138" i="1"/>
  <c r="G138" i="1"/>
  <c r="H138" i="1"/>
  <c r="J138" i="1"/>
  <c r="E139" i="1"/>
  <c r="F139" i="1"/>
  <c r="G139" i="1"/>
  <c r="H139" i="1"/>
  <c r="J139" i="1"/>
  <c r="E140" i="1"/>
  <c r="F140" i="1"/>
  <c r="G140" i="1"/>
  <c r="H140" i="1"/>
  <c r="J140" i="1"/>
  <c r="E141" i="1"/>
  <c r="F141" i="1"/>
  <c r="G141" i="1"/>
  <c r="H141" i="1"/>
  <c r="J141" i="1"/>
  <c r="E142" i="1"/>
  <c r="F142" i="1"/>
  <c r="G142" i="1"/>
  <c r="H142" i="1"/>
  <c r="J142" i="1"/>
  <c r="E143" i="1"/>
  <c r="F143" i="1"/>
  <c r="G143" i="1"/>
  <c r="H143" i="1"/>
  <c r="J143" i="1"/>
  <c r="E144" i="1"/>
  <c r="F144" i="1"/>
  <c r="G144" i="1"/>
  <c r="H144" i="1"/>
  <c r="J144" i="1"/>
  <c r="E145" i="1"/>
  <c r="F145" i="1"/>
  <c r="G145" i="1"/>
  <c r="H145" i="1"/>
  <c r="J145" i="1"/>
  <c r="E146" i="1"/>
  <c r="F146" i="1"/>
  <c r="G146" i="1"/>
  <c r="H146" i="1"/>
  <c r="J146" i="1"/>
  <c r="E147" i="1"/>
  <c r="F147" i="1"/>
  <c r="G147" i="1"/>
  <c r="H147" i="1"/>
  <c r="J147" i="1"/>
  <c r="E148" i="1"/>
  <c r="F148" i="1"/>
  <c r="G148" i="1"/>
  <c r="H148" i="1"/>
  <c r="J148" i="1"/>
  <c r="E149" i="1"/>
  <c r="F149" i="1"/>
  <c r="G149" i="1"/>
  <c r="H149" i="1"/>
  <c r="J149" i="1"/>
  <c r="E150" i="1"/>
  <c r="F150" i="1"/>
  <c r="G150" i="1"/>
  <c r="H150" i="1"/>
  <c r="J150" i="1"/>
  <c r="E151" i="1"/>
  <c r="F151" i="1"/>
  <c r="G151" i="1"/>
  <c r="H151" i="1"/>
  <c r="J151" i="1"/>
  <c r="E152" i="1"/>
  <c r="F152" i="1"/>
  <c r="G152" i="1"/>
  <c r="H152" i="1"/>
  <c r="J152" i="1"/>
  <c r="E153" i="1"/>
  <c r="F153" i="1"/>
  <c r="G153" i="1"/>
  <c r="H153" i="1"/>
  <c r="J153" i="1"/>
  <c r="E154" i="1"/>
  <c r="F154" i="1"/>
  <c r="G154" i="1"/>
  <c r="H154" i="1"/>
  <c r="J154" i="1"/>
  <c r="E155" i="1"/>
  <c r="F155" i="1"/>
  <c r="G155" i="1"/>
  <c r="H155" i="1"/>
  <c r="J155" i="1"/>
  <c r="E156" i="1"/>
  <c r="F156" i="1"/>
  <c r="G156" i="1"/>
  <c r="H156" i="1"/>
  <c r="J156" i="1"/>
  <c r="E157" i="1"/>
  <c r="F157" i="1"/>
  <c r="G157" i="1"/>
  <c r="H157" i="1"/>
  <c r="J157" i="1"/>
  <c r="E158" i="1"/>
  <c r="F158" i="1"/>
  <c r="G158" i="1"/>
  <c r="H158" i="1"/>
  <c r="J158" i="1"/>
  <c r="E159" i="1"/>
  <c r="F159" i="1"/>
  <c r="G159" i="1"/>
  <c r="H159" i="1"/>
  <c r="J159" i="1"/>
  <c r="E160" i="1"/>
  <c r="F160" i="1"/>
  <c r="G160" i="1"/>
  <c r="H160" i="1"/>
  <c r="J160" i="1"/>
  <c r="E161" i="1"/>
  <c r="F161" i="1"/>
  <c r="G161" i="1"/>
  <c r="H161" i="1"/>
  <c r="J161" i="1"/>
  <c r="E162" i="1"/>
  <c r="F162" i="1"/>
  <c r="G162" i="1"/>
  <c r="H162" i="1"/>
  <c r="J162" i="1"/>
  <c r="E163" i="1"/>
  <c r="F163" i="1"/>
  <c r="G163" i="1"/>
  <c r="H163" i="1"/>
  <c r="J163" i="1"/>
  <c r="E164" i="1"/>
  <c r="F164" i="1"/>
  <c r="G164" i="1"/>
  <c r="H164" i="1"/>
  <c r="J164" i="1"/>
  <c r="E165" i="1"/>
  <c r="F165" i="1"/>
  <c r="G165" i="1"/>
  <c r="H165" i="1"/>
  <c r="J165" i="1"/>
  <c r="E166" i="1"/>
  <c r="F166" i="1"/>
  <c r="G166" i="1"/>
  <c r="H166" i="1"/>
  <c r="J166" i="1"/>
  <c r="E167" i="1"/>
  <c r="F167" i="1"/>
  <c r="G167" i="1"/>
  <c r="H167" i="1"/>
  <c r="J167" i="1"/>
  <c r="E168" i="1"/>
  <c r="F168" i="1"/>
  <c r="G168" i="1"/>
  <c r="H168" i="1"/>
  <c r="J168" i="1"/>
  <c r="E169" i="1"/>
  <c r="F169" i="1"/>
  <c r="G169" i="1"/>
  <c r="H169" i="1"/>
  <c r="J169" i="1"/>
  <c r="E170" i="1"/>
  <c r="F170" i="1"/>
  <c r="G170" i="1"/>
  <c r="H170" i="1"/>
  <c r="J170" i="1"/>
  <c r="E171" i="1"/>
  <c r="F171" i="1"/>
  <c r="G171" i="1"/>
  <c r="H171" i="1"/>
  <c r="J171" i="1"/>
  <c r="E172" i="1"/>
  <c r="F172" i="1"/>
  <c r="G172" i="1"/>
  <c r="H172" i="1"/>
  <c r="J172" i="1"/>
  <c r="E173" i="1"/>
  <c r="F173" i="1"/>
  <c r="G173" i="1"/>
  <c r="H173" i="1"/>
  <c r="J173" i="1"/>
  <c r="E174" i="1"/>
  <c r="F174" i="1"/>
  <c r="G174" i="1"/>
  <c r="H174" i="1"/>
  <c r="J174" i="1"/>
  <c r="E175" i="1"/>
  <c r="F175" i="1"/>
  <c r="G175" i="1"/>
  <c r="H175" i="1"/>
  <c r="J175" i="1"/>
  <c r="E176" i="1"/>
  <c r="F176" i="1"/>
  <c r="G176" i="1"/>
  <c r="H176" i="1"/>
  <c r="J176" i="1"/>
  <c r="E177" i="1"/>
  <c r="F177" i="1"/>
  <c r="G177" i="1"/>
  <c r="H177" i="1"/>
  <c r="J177" i="1"/>
  <c r="E178" i="1"/>
  <c r="F178" i="1"/>
  <c r="G178" i="1"/>
  <c r="H178" i="1"/>
  <c r="J178" i="1"/>
  <c r="E179" i="1"/>
  <c r="F179" i="1"/>
  <c r="G179" i="1"/>
  <c r="H179" i="1"/>
  <c r="J179" i="1"/>
  <c r="E180" i="1"/>
  <c r="F180" i="1"/>
  <c r="G180" i="1"/>
  <c r="H180" i="1"/>
  <c r="J180" i="1"/>
  <c r="E181" i="1"/>
  <c r="F181" i="1"/>
  <c r="G181" i="1"/>
  <c r="H181" i="1"/>
  <c r="J181" i="1"/>
  <c r="E182" i="1"/>
  <c r="F182" i="1"/>
  <c r="G182" i="1"/>
  <c r="H182" i="1"/>
  <c r="J182" i="1"/>
  <c r="E183" i="1"/>
  <c r="F183" i="1"/>
  <c r="G183" i="1"/>
  <c r="H183" i="1"/>
  <c r="J183" i="1"/>
  <c r="E184" i="1"/>
  <c r="F184" i="1"/>
  <c r="G184" i="1"/>
  <c r="H184" i="1"/>
  <c r="J184" i="1"/>
  <c r="E185" i="1"/>
  <c r="F185" i="1"/>
  <c r="G185" i="1"/>
  <c r="H185" i="1"/>
  <c r="J185" i="1"/>
  <c r="E186" i="1"/>
  <c r="F186" i="1"/>
  <c r="G186" i="1"/>
  <c r="H186" i="1"/>
  <c r="J186" i="1"/>
  <c r="E187" i="1"/>
  <c r="F187" i="1"/>
  <c r="G187" i="1"/>
  <c r="H187" i="1"/>
  <c r="J187" i="1"/>
  <c r="E188" i="1"/>
  <c r="F188" i="1"/>
  <c r="G188" i="1"/>
  <c r="H188" i="1"/>
  <c r="J188" i="1"/>
  <c r="E189" i="1"/>
  <c r="F189" i="1"/>
  <c r="G189" i="1"/>
  <c r="H189" i="1"/>
  <c r="J189" i="1"/>
  <c r="E190" i="1"/>
  <c r="F190" i="1"/>
  <c r="G190" i="1"/>
  <c r="H190" i="1"/>
  <c r="J190" i="1"/>
  <c r="E191" i="1"/>
  <c r="F191" i="1"/>
  <c r="G191" i="1"/>
  <c r="H191" i="1"/>
  <c r="J191" i="1"/>
  <c r="E192" i="1"/>
  <c r="F192" i="1"/>
  <c r="G192" i="1"/>
  <c r="H192" i="1"/>
  <c r="J192" i="1"/>
  <c r="E193" i="1"/>
  <c r="F193" i="1"/>
  <c r="G193" i="1"/>
  <c r="H193" i="1"/>
  <c r="J193" i="1"/>
  <c r="E194" i="1"/>
  <c r="F194" i="1"/>
  <c r="G194" i="1"/>
  <c r="H194" i="1"/>
  <c r="J194" i="1"/>
  <c r="E195" i="1"/>
  <c r="F195" i="1"/>
  <c r="G195" i="1"/>
  <c r="H195" i="1"/>
  <c r="J195" i="1"/>
  <c r="E196" i="1"/>
  <c r="F196" i="1"/>
  <c r="G196" i="1"/>
  <c r="H196" i="1"/>
  <c r="J196" i="1"/>
  <c r="E197" i="1"/>
  <c r="F197" i="1"/>
  <c r="G197" i="1"/>
  <c r="H197" i="1"/>
  <c r="J197" i="1"/>
  <c r="E198" i="1"/>
  <c r="F198" i="1"/>
  <c r="G198" i="1"/>
  <c r="H198" i="1"/>
  <c r="J198" i="1"/>
  <c r="E199" i="1"/>
  <c r="F199" i="1"/>
  <c r="G199" i="1"/>
  <c r="H199" i="1"/>
  <c r="J199" i="1"/>
  <c r="E200" i="1"/>
  <c r="F200" i="1"/>
  <c r="G200" i="1"/>
  <c r="H200" i="1"/>
  <c r="J200" i="1"/>
  <c r="E201" i="1"/>
  <c r="F201" i="1"/>
  <c r="G201" i="1"/>
  <c r="H201" i="1"/>
  <c r="J201" i="1"/>
  <c r="E202" i="1"/>
  <c r="F202" i="1"/>
  <c r="G202" i="1"/>
  <c r="H202" i="1"/>
  <c r="J202" i="1"/>
  <c r="E203" i="1"/>
  <c r="F203" i="1"/>
  <c r="G203" i="1"/>
  <c r="H203" i="1"/>
  <c r="J203" i="1"/>
  <c r="E204" i="1"/>
  <c r="F204" i="1"/>
  <c r="G204" i="1"/>
  <c r="H204" i="1"/>
  <c r="J204" i="1"/>
  <c r="E205" i="1"/>
  <c r="F205" i="1"/>
  <c r="G205" i="1"/>
  <c r="H205" i="1"/>
  <c r="J205" i="1"/>
  <c r="E206" i="1"/>
  <c r="F206" i="1"/>
  <c r="G206" i="1"/>
  <c r="H206" i="1"/>
  <c r="J206" i="1"/>
  <c r="E207" i="1"/>
  <c r="F207" i="1"/>
  <c r="G207" i="1"/>
  <c r="H207" i="1"/>
  <c r="J207" i="1"/>
  <c r="E208" i="1"/>
  <c r="F208" i="1"/>
  <c r="G208" i="1"/>
  <c r="H208" i="1"/>
  <c r="J208" i="1"/>
  <c r="E209" i="1"/>
  <c r="F209" i="1"/>
  <c r="G209" i="1"/>
  <c r="H209" i="1"/>
  <c r="J209" i="1"/>
  <c r="E210" i="1"/>
  <c r="F210" i="1"/>
  <c r="G210" i="1"/>
  <c r="H210" i="1"/>
  <c r="J210" i="1"/>
  <c r="E211" i="1"/>
  <c r="F211" i="1"/>
  <c r="G211" i="1"/>
  <c r="H211" i="1"/>
  <c r="J211" i="1"/>
  <c r="E212" i="1"/>
  <c r="F212" i="1"/>
  <c r="G212" i="1"/>
  <c r="H212" i="1"/>
  <c r="J212" i="1"/>
  <c r="E213" i="1"/>
  <c r="F213" i="1"/>
  <c r="G213" i="1"/>
  <c r="H213" i="1"/>
  <c r="J213" i="1"/>
  <c r="E214" i="1"/>
  <c r="F214" i="1"/>
  <c r="G214" i="1"/>
  <c r="H214" i="1"/>
  <c r="J214" i="1"/>
  <c r="E215" i="1"/>
  <c r="F215" i="1"/>
  <c r="G215" i="1"/>
  <c r="H215" i="1"/>
  <c r="J215" i="1"/>
  <c r="E216" i="1"/>
  <c r="F216" i="1"/>
  <c r="G216" i="1"/>
  <c r="H216" i="1"/>
  <c r="J216" i="1"/>
  <c r="E217" i="1"/>
  <c r="F217" i="1"/>
  <c r="G217" i="1"/>
  <c r="H217" i="1"/>
  <c r="J217" i="1"/>
  <c r="E218" i="1"/>
  <c r="F218" i="1"/>
  <c r="G218" i="1"/>
  <c r="H218" i="1"/>
  <c r="J218" i="1"/>
  <c r="E219" i="1"/>
  <c r="F219" i="1"/>
  <c r="G219" i="1"/>
  <c r="H219" i="1"/>
  <c r="J219" i="1"/>
  <c r="E220" i="1"/>
  <c r="F220" i="1"/>
  <c r="G220" i="1"/>
  <c r="H220" i="1"/>
  <c r="J220" i="1"/>
  <c r="E221" i="1"/>
  <c r="F221" i="1"/>
  <c r="G221" i="1"/>
  <c r="H221" i="1"/>
  <c r="J221" i="1"/>
  <c r="E222" i="1"/>
  <c r="F222" i="1"/>
  <c r="G222" i="1"/>
  <c r="H222" i="1"/>
  <c r="J222" i="1"/>
  <c r="E223" i="1"/>
  <c r="F223" i="1"/>
  <c r="G223" i="1"/>
  <c r="H223" i="1"/>
  <c r="J223" i="1"/>
  <c r="E224" i="1"/>
  <c r="F224" i="1"/>
  <c r="G224" i="1"/>
  <c r="H224" i="1"/>
  <c r="J224" i="1"/>
  <c r="E225" i="1"/>
  <c r="F225" i="1"/>
  <c r="G225" i="1"/>
  <c r="H225" i="1"/>
  <c r="J225" i="1"/>
  <c r="E226" i="1"/>
  <c r="F226" i="1"/>
  <c r="G226" i="1"/>
  <c r="H226" i="1"/>
  <c r="J226" i="1"/>
  <c r="E227" i="1"/>
  <c r="F227" i="1"/>
  <c r="G227" i="1"/>
  <c r="H227" i="1"/>
  <c r="J227" i="1"/>
  <c r="E228" i="1"/>
  <c r="F228" i="1"/>
  <c r="G228" i="1"/>
  <c r="H228" i="1"/>
  <c r="J228" i="1"/>
  <c r="E229" i="1"/>
  <c r="F229" i="1"/>
  <c r="G229" i="1"/>
  <c r="H229" i="1"/>
  <c r="J229" i="1"/>
  <c r="E230" i="1"/>
  <c r="F230" i="1"/>
  <c r="G230" i="1"/>
  <c r="H230" i="1"/>
  <c r="J230" i="1"/>
  <c r="E231" i="1"/>
  <c r="F231" i="1"/>
  <c r="G231" i="1"/>
  <c r="H231" i="1"/>
  <c r="J231" i="1"/>
  <c r="E232" i="1"/>
  <c r="F232" i="1"/>
  <c r="G232" i="1"/>
  <c r="H232" i="1"/>
  <c r="J232" i="1"/>
  <c r="E233" i="1"/>
  <c r="F233" i="1"/>
  <c r="G233" i="1"/>
  <c r="H233" i="1"/>
  <c r="J233" i="1"/>
  <c r="E234" i="1"/>
  <c r="F234" i="1"/>
  <c r="G234" i="1"/>
  <c r="H234" i="1"/>
  <c r="J234" i="1"/>
  <c r="E235" i="1"/>
  <c r="F235" i="1"/>
  <c r="G235" i="1"/>
  <c r="H235" i="1"/>
  <c r="J235" i="1"/>
  <c r="E236" i="1"/>
  <c r="F236" i="1"/>
  <c r="G236" i="1"/>
  <c r="H236" i="1"/>
  <c r="J236" i="1"/>
  <c r="E237" i="1"/>
  <c r="F237" i="1"/>
  <c r="G237" i="1"/>
  <c r="H237" i="1"/>
  <c r="J237" i="1"/>
  <c r="E238" i="1"/>
  <c r="F238" i="1"/>
  <c r="G238" i="1"/>
  <c r="H238" i="1"/>
  <c r="J238" i="1"/>
  <c r="E239" i="1"/>
  <c r="F239" i="1"/>
  <c r="G239" i="1"/>
  <c r="H239" i="1"/>
  <c r="J239" i="1"/>
  <c r="E240" i="1"/>
  <c r="F240" i="1"/>
  <c r="G240" i="1"/>
  <c r="H240" i="1"/>
  <c r="J240" i="1"/>
  <c r="E241" i="1"/>
  <c r="F241" i="1"/>
  <c r="G241" i="1"/>
  <c r="H241" i="1"/>
  <c r="J241" i="1"/>
  <c r="E242" i="1"/>
  <c r="F242" i="1"/>
  <c r="G242" i="1"/>
  <c r="H242" i="1"/>
  <c r="J242" i="1"/>
  <c r="E243" i="1"/>
  <c r="F243" i="1"/>
  <c r="G243" i="1"/>
  <c r="H243" i="1"/>
  <c r="J243" i="1"/>
  <c r="E244" i="1"/>
  <c r="F244" i="1"/>
  <c r="G244" i="1"/>
  <c r="H244" i="1"/>
  <c r="J244" i="1"/>
  <c r="E245" i="1"/>
  <c r="F245" i="1"/>
  <c r="G245" i="1"/>
  <c r="H245" i="1"/>
  <c r="J245" i="1"/>
  <c r="E246" i="1"/>
  <c r="F246" i="1"/>
  <c r="G246" i="1"/>
  <c r="H246" i="1"/>
  <c r="J246" i="1"/>
  <c r="E247" i="1"/>
  <c r="F247" i="1"/>
  <c r="G247" i="1"/>
  <c r="H247" i="1"/>
  <c r="J247" i="1"/>
  <c r="E248" i="1"/>
  <c r="F248" i="1"/>
  <c r="G248" i="1"/>
  <c r="H248" i="1"/>
  <c r="J248" i="1"/>
  <c r="E249" i="1"/>
  <c r="F249" i="1"/>
  <c r="G249" i="1"/>
  <c r="H249" i="1"/>
  <c r="J249" i="1"/>
  <c r="E250" i="1"/>
  <c r="F250" i="1"/>
  <c r="G250" i="1"/>
  <c r="H250" i="1"/>
  <c r="J250" i="1"/>
  <c r="E251" i="1"/>
  <c r="F251" i="1"/>
  <c r="G251" i="1"/>
  <c r="H251" i="1"/>
  <c r="J251" i="1"/>
  <c r="E252" i="1"/>
  <c r="F252" i="1"/>
  <c r="G252" i="1"/>
  <c r="H252" i="1"/>
  <c r="J252" i="1"/>
  <c r="E253" i="1"/>
  <c r="F253" i="1"/>
  <c r="G253" i="1"/>
  <c r="H253" i="1"/>
  <c r="J253" i="1"/>
  <c r="E254" i="1"/>
  <c r="F254" i="1"/>
  <c r="G254" i="1"/>
  <c r="H254" i="1"/>
  <c r="J254" i="1"/>
  <c r="E255" i="1"/>
  <c r="F255" i="1"/>
  <c r="G255" i="1"/>
  <c r="H255" i="1"/>
  <c r="J255" i="1"/>
  <c r="E256" i="1"/>
  <c r="F256" i="1"/>
  <c r="G256" i="1"/>
  <c r="H256" i="1"/>
  <c r="J256" i="1"/>
  <c r="E257" i="1"/>
  <c r="F257" i="1"/>
  <c r="G257" i="1"/>
  <c r="H257" i="1"/>
  <c r="J257" i="1"/>
  <c r="E258" i="1"/>
  <c r="F258" i="1"/>
  <c r="G258" i="1"/>
  <c r="H258" i="1"/>
  <c r="J258" i="1"/>
  <c r="E259" i="1"/>
  <c r="F259" i="1"/>
  <c r="G259" i="1"/>
  <c r="H259" i="1"/>
  <c r="J259" i="1"/>
  <c r="E260" i="1"/>
  <c r="F260" i="1"/>
  <c r="G260" i="1"/>
  <c r="H260" i="1"/>
  <c r="J260" i="1"/>
  <c r="E261" i="1"/>
  <c r="F261" i="1"/>
  <c r="G261" i="1"/>
  <c r="H261" i="1"/>
  <c r="J261" i="1"/>
  <c r="E262" i="1"/>
  <c r="F262" i="1"/>
  <c r="G262" i="1"/>
  <c r="H262" i="1"/>
  <c r="J262" i="1"/>
  <c r="E263" i="1"/>
  <c r="F263" i="1"/>
  <c r="G263" i="1"/>
  <c r="H263" i="1"/>
  <c r="J263" i="1"/>
  <c r="E264" i="1"/>
  <c r="F264" i="1"/>
  <c r="G264" i="1"/>
  <c r="H264" i="1"/>
  <c r="J264" i="1"/>
  <c r="E265" i="1"/>
  <c r="F265" i="1"/>
  <c r="G265" i="1"/>
  <c r="H265" i="1"/>
  <c r="J265" i="1"/>
  <c r="E266" i="1"/>
  <c r="F266" i="1"/>
  <c r="G266" i="1"/>
  <c r="H266" i="1"/>
  <c r="J266" i="1"/>
  <c r="E267" i="1"/>
  <c r="F267" i="1"/>
  <c r="G267" i="1"/>
  <c r="H267" i="1"/>
  <c r="J267" i="1"/>
  <c r="E268" i="1"/>
  <c r="F268" i="1"/>
  <c r="G268" i="1"/>
  <c r="H268" i="1"/>
  <c r="J268" i="1"/>
  <c r="E269" i="1"/>
  <c r="F269" i="1"/>
  <c r="G269" i="1"/>
  <c r="H269" i="1"/>
  <c r="J269" i="1"/>
  <c r="E270" i="1"/>
  <c r="F270" i="1"/>
  <c r="G270" i="1"/>
  <c r="H270" i="1"/>
  <c r="J270" i="1"/>
  <c r="E271" i="1"/>
  <c r="F271" i="1"/>
  <c r="G271" i="1"/>
  <c r="H271" i="1"/>
  <c r="J271" i="1"/>
  <c r="E272" i="1"/>
  <c r="F272" i="1"/>
  <c r="G272" i="1"/>
  <c r="H272" i="1"/>
  <c r="J272" i="1"/>
  <c r="E273" i="1"/>
  <c r="F273" i="1"/>
  <c r="G273" i="1"/>
  <c r="H273" i="1"/>
  <c r="J273" i="1"/>
  <c r="E274" i="1"/>
  <c r="F274" i="1"/>
  <c r="G274" i="1"/>
  <c r="H274" i="1"/>
  <c r="J274" i="1"/>
  <c r="E275" i="1"/>
  <c r="F275" i="1"/>
  <c r="G275" i="1"/>
  <c r="H275" i="1"/>
  <c r="J275" i="1"/>
  <c r="E276" i="1"/>
  <c r="F276" i="1"/>
  <c r="G276" i="1"/>
  <c r="H276" i="1"/>
  <c r="J276" i="1"/>
  <c r="E277" i="1"/>
  <c r="F277" i="1"/>
  <c r="G277" i="1"/>
  <c r="H277" i="1"/>
  <c r="J277" i="1"/>
  <c r="E278" i="1"/>
  <c r="F278" i="1"/>
  <c r="G278" i="1"/>
  <c r="H278" i="1"/>
  <c r="J278" i="1"/>
  <c r="E279" i="1"/>
  <c r="F279" i="1"/>
  <c r="G279" i="1"/>
  <c r="H279" i="1"/>
  <c r="J279" i="1"/>
  <c r="E280" i="1"/>
  <c r="F280" i="1"/>
  <c r="G280" i="1"/>
  <c r="H280" i="1"/>
  <c r="J280" i="1"/>
  <c r="E281" i="1"/>
  <c r="F281" i="1"/>
  <c r="G281" i="1"/>
  <c r="H281" i="1"/>
  <c r="J281" i="1"/>
  <c r="E282" i="1"/>
  <c r="F282" i="1"/>
  <c r="G282" i="1"/>
  <c r="H282" i="1"/>
  <c r="J282" i="1"/>
  <c r="E283" i="1"/>
  <c r="F283" i="1"/>
  <c r="G283" i="1"/>
  <c r="H283" i="1"/>
  <c r="J283" i="1"/>
  <c r="E284" i="1"/>
  <c r="F284" i="1"/>
  <c r="G284" i="1"/>
  <c r="H284" i="1"/>
  <c r="J284" i="1"/>
  <c r="E285" i="1"/>
  <c r="F285" i="1"/>
  <c r="G285" i="1"/>
  <c r="H285" i="1"/>
  <c r="J285" i="1"/>
  <c r="E286" i="1"/>
  <c r="F286" i="1"/>
  <c r="G286" i="1"/>
  <c r="H286" i="1"/>
  <c r="J286" i="1"/>
  <c r="E287" i="1"/>
  <c r="F287" i="1"/>
  <c r="G287" i="1"/>
  <c r="H287" i="1"/>
  <c r="J287" i="1"/>
  <c r="E288" i="1"/>
  <c r="F288" i="1"/>
  <c r="G288" i="1"/>
  <c r="H288" i="1"/>
  <c r="J288" i="1"/>
  <c r="E289" i="1"/>
  <c r="F289" i="1"/>
  <c r="G289" i="1"/>
  <c r="H289" i="1"/>
  <c r="J289" i="1"/>
  <c r="E290" i="1"/>
  <c r="F290" i="1"/>
  <c r="G290" i="1"/>
  <c r="H290" i="1"/>
  <c r="J290" i="1"/>
  <c r="E291" i="1"/>
  <c r="F291" i="1"/>
  <c r="G291" i="1"/>
  <c r="H291" i="1"/>
  <c r="J291" i="1"/>
  <c r="E292" i="1"/>
  <c r="F292" i="1"/>
  <c r="G292" i="1"/>
  <c r="H292" i="1"/>
  <c r="J292" i="1"/>
  <c r="E293" i="1"/>
  <c r="F293" i="1"/>
  <c r="G293" i="1"/>
  <c r="H293" i="1"/>
  <c r="J293" i="1"/>
  <c r="E294" i="1"/>
  <c r="F294" i="1"/>
  <c r="G294" i="1"/>
  <c r="H294" i="1"/>
  <c r="J294" i="1"/>
  <c r="E295" i="1"/>
  <c r="F295" i="1"/>
  <c r="G295" i="1"/>
  <c r="H295" i="1"/>
  <c r="J295" i="1"/>
  <c r="E296" i="1"/>
  <c r="F296" i="1"/>
  <c r="G296" i="1"/>
  <c r="H296" i="1"/>
  <c r="J296" i="1"/>
  <c r="E297" i="1"/>
  <c r="F297" i="1"/>
  <c r="G297" i="1"/>
  <c r="H297" i="1"/>
  <c r="J297" i="1"/>
  <c r="E298" i="1"/>
  <c r="F298" i="1"/>
  <c r="G298" i="1"/>
  <c r="H298" i="1"/>
  <c r="J298" i="1"/>
  <c r="E299" i="1"/>
  <c r="F299" i="1"/>
  <c r="G299" i="1"/>
  <c r="H299" i="1"/>
  <c r="J299" i="1"/>
  <c r="E300" i="1"/>
  <c r="F300" i="1"/>
  <c r="G300" i="1"/>
  <c r="H300" i="1"/>
  <c r="J300" i="1"/>
  <c r="E301" i="1"/>
  <c r="F301" i="1"/>
  <c r="G301" i="1"/>
  <c r="H301" i="1"/>
  <c r="J301" i="1"/>
  <c r="E302" i="1"/>
  <c r="F302" i="1"/>
  <c r="G302" i="1"/>
  <c r="H302" i="1"/>
  <c r="J302" i="1"/>
  <c r="E303" i="1"/>
  <c r="F303" i="1"/>
  <c r="G303" i="1"/>
  <c r="H303" i="1"/>
  <c r="J303" i="1"/>
  <c r="E304" i="1"/>
  <c r="F304" i="1"/>
  <c r="G304" i="1"/>
  <c r="H304" i="1"/>
  <c r="J304" i="1"/>
  <c r="E305" i="1"/>
  <c r="F305" i="1"/>
  <c r="G305" i="1"/>
  <c r="H305" i="1"/>
  <c r="J305" i="1"/>
  <c r="E306" i="1"/>
  <c r="F306" i="1"/>
  <c r="G306" i="1"/>
  <c r="H306" i="1"/>
  <c r="J306" i="1"/>
  <c r="E307" i="1"/>
  <c r="F307" i="1"/>
  <c r="G307" i="1"/>
  <c r="H307" i="1"/>
  <c r="J307" i="1"/>
  <c r="J2" i="1"/>
  <c r="H2" i="1"/>
  <c r="G2" i="1"/>
  <c r="F2" i="1"/>
  <c r="E2" i="1"/>
  <c r="C3" i="6" l="1"/>
  <c r="I12" i="1" s="1"/>
  <c r="D3" i="6"/>
  <c r="I13" i="1" s="1"/>
  <c r="E3" i="6"/>
  <c r="I14" i="1" s="1"/>
  <c r="F3" i="6"/>
  <c r="I15" i="1" s="1"/>
  <c r="G3" i="6"/>
  <c r="I16" i="1" s="1"/>
  <c r="H3" i="6"/>
  <c r="I17" i="1" s="1"/>
  <c r="I3" i="6"/>
  <c r="I18" i="1" s="1"/>
  <c r="J3" i="6"/>
  <c r="I19" i="1" s="1"/>
  <c r="C4" i="6"/>
  <c r="I21" i="1" s="1"/>
  <c r="D4" i="6"/>
  <c r="I22" i="1" s="1"/>
  <c r="E4" i="6"/>
  <c r="I23" i="1" s="1"/>
  <c r="F4" i="6"/>
  <c r="I24" i="1" s="1"/>
  <c r="G4" i="6"/>
  <c r="I25" i="1" s="1"/>
  <c r="H4" i="6"/>
  <c r="I26" i="1" s="1"/>
  <c r="I4" i="6"/>
  <c r="I27" i="1" s="1"/>
  <c r="J4" i="6"/>
  <c r="I28" i="1" s="1"/>
  <c r="C5" i="6"/>
  <c r="I30" i="1" s="1"/>
  <c r="D5" i="6"/>
  <c r="I31" i="1" s="1"/>
  <c r="E5" i="6"/>
  <c r="I32" i="1" s="1"/>
  <c r="F5" i="6"/>
  <c r="I33" i="1" s="1"/>
  <c r="G5" i="6"/>
  <c r="I34" i="1" s="1"/>
  <c r="H5" i="6"/>
  <c r="I35" i="1" s="1"/>
  <c r="I5" i="6"/>
  <c r="I36" i="1" s="1"/>
  <c r="J5" i="6"/>
  <c r="I37" i="1" s="1"/>
  <c r="C6" i="6"/>
  <c r="I39" i="1" s="1"/>
  <c r="D6" i="6"/>
  <c r="I40" i="1" s="1"/>
  <c r="E6" i="6"/>
  <c r="I41" i="1" s="1"/>
  <c r="F6" i="6"/>
  <c r="I42" i="1" s="1"/>
  <c r="G6" i="6"/>
  <c r="I43" i="1" s="1"/>
  <c r="H6" i="6"/>
  <c r="I44" i="1" s="1"/>
  <c r="I6" i="6"/>
  <c r="I45" i="1" s="1"/>
  <c r="J6" i="6"/>
  <c r="I46" i="1" s="1"/>
  <c r="C7" i="6"/>
  <c r="I48" i="1" s="1"/>
  <c r="D7" i="6"/>
  <c r="I49" i="1" s="1"/>
  <c r="E7" i="6"/>
  <c r="I50" i="1" s="1"/>
  <c r="F7" i="6"/>
  <c r="I51" i="1" s="1"/>
  <c r="G7" i="6"/>
  <c r="I52" i="1" s="1"/>
  <c r="H7" i="6"/>
  <c r="I53" i="1" s="1"/>
  <c r="I7" i="6"/>
  <c r="I54" i="1" s="1"/>
  <c r="J7" i="6"/>
  <c r="I55" i="1" s="1"/>
  <c r="C8" i="6"/>
  <c r="I57" i="1" s="1"/>
  <c r="D8" i="6"/>
  <c r="I58" i="1" s="1"/>
  <c r="E8" i="6"/>
  <c r="I59" i="1" s="1"/>
  <c r="F8" i="6"/>
  <c r="I60" i="1" s="1"/>
  <c r="G8" i="6"/>
  <c r="I61" i="1" s="1"/>
  <c r="H8" i="6"/>
  <c r="I62" i="1" s="1"/>
  <c r="I8" i="6"/>
  <c r="I63" i="1" s="1"/>
  <c r="J8" i="6"/>
  <c r="I64" i="1" s="1"/>
  <c r="C9" i="6"/>
  <c r="I66" i="1" s="1"/>
  <c r="D9" i="6"/>
  <c r="I67" i="1" s="1"/>
  <c r="E9" i="6"/>
  <c r="I68" i="1" s="1"/>
  <c r="F9" i="6"/>
  <c r="I69" i="1" s="1"/>
  <c r="G9" i="6"/>
  <c r="I70" i="1" s="1"/>
  <c r="H9" i="6"/>
  <c r="I71" i="1" s="1"/>
  <c r="I9" i="6"/>
  <c r="I72" i="1" s="1"/>
  <c r="J9" i="6"/>
  <c r="I73" i="1" s="1"/>
  <c r="C10" i="6"/>
  <c r="I75" i="1" s="1"/>
  <c r="D10" i="6"/>
  <c r="I76" i="1" s="1"/>
  <c r="E10" i="6"/>
  <c r="I77" i="1" s="1"/>
  <c r="F10" i="6"/>
  <c r="I78" i="1" s="1"/>
  <c r="G10" i="6"/>
  <c r="I79" i="1" s="1"/>
  <c r="H10" i="6"/>
  <c r="I80" i="1" s="1"/>
  <c r="I10" i="6"/>
  <c r="I81" i="1" s="1"/>
  <c r="J10" i="6"/>
  <c r="I82" i="1" s="1"/>
  <c r="C11" i="6"/>
  <c r="I84" i="1" s="1"/>
  <c r="D11" i="6"/>
  <c r="I85" i="1" s="1"/>
  <c r="E11" i="6"/>
  <c r="I86" i="1" s="1"/>
  <c r="F11" i="6"/>
  <c r="I87" i="1" s="1"/>
  <c r="G11" i="6"/>
  <c r="I88" i="1" s="1"/>
  <c r="H11" i="6"/>
  <c r="I89" i="1" s="1"/>
  <c r="I11" i="6"/>
  <c r="I90" i="1" s="1"/>
  <c r="J11" i="6"/>
  <c r="I91" i="1" s="1"/>
  <c r="C12" i="6"/>
  <c r="I93" i="1" s="1"/>
  <c r="D12" i="6"/>
  <c r="I94" i="1" s="1"/>
  <c r="E12" i="6"/>
  <c r="I95" i="1" s="1"/>
  <c r="F12" i="6"/>
  <c r="I96" i="1" s="1"/>
  <c r="G12" i="6"/>
  <c r="I97" i="1" s="1"/>
  <c r="H12" i="6"/>
  <c r="I98" i="1" s="1"/>
  <c r="I12" i="6"/>
  <c r="I99" i="1" s="1"/>
  <c r="J12" i="6"/>
  <c r="I100" i="1" s="1"/>
  <c r="C13" i="6"/>
  <c r="I102" i="1" s="1"/>
  <c r="D13" i="6"/>
  <c r="I103" i="1" s="1"/>
  <c r="E13" i="6"/>
  <c r="I104" i="1" s="1"/>
  <c r="F13" i="6"/>
  <c r="I105" i="1" s="1"/>
  <c r="G13" i="6"/>
  <c r="I106" i="1" s="1"/>
  <c r="H13" i="6"/>
  <c r="I107" i="1" s="1"/>
  <c r="I13" i="6"/>
  <c r="I108" i="1" s="1"/>
  <c r="J13" i="6"/>
  <c r="I109" i="1" s="1"/>
  <c r="C14" i="6"/>
  <c r="I111" i="1" s="1"/>
  <c r="D14" i="6"/>
  <c r="I112" i="1" s="1"/>
  <c r="E14" i="6"/>
  <c r="I113" i="1" s="1"/>
  <c r="F14" i="6"/>
  <c r="I114" i="1" s="1"/>
  <c r="G14" i="6"/>
  <c r="I115" i="1" s="1"/>
  <c r="H14" i="6"/>
  <c r="I116" i="1" s="1"/>
  <c r="I14" i="6"/>
  <c r="I117" i="1" s="1"/>
  <c r="J14" i="6"/>
  <c r="I118" i="1" s="1"/>
  <c r="C15" i="6"/>
  <c r="I120" i="1" s="1"/>
  <c r="D15" i="6"/>
  <c r="I121" i="1" s="1"/>
  <c r="E15" i="6"/>
  <c r="I122" i="1" s="1"/>
  <c r="F15" i="6"/>
  <c r="I123" i="1" s="1"/>
  <c r="G15" i="6"/>
  <c r="I124" i="1" s="1"/>
  <c r="H15" i="6"/>
  <c r="I125" i="1" s="1"/>
  <c r="I15" i="6"/>
  <c r="I126" i="1" s="1"/>
  <c r="J15" i="6"/>
  <c r="I127" i="1" s="1"/>
  <c r="C16" i="6"/>
  <c r="I129" i="1" s="1"/>
  <c r="D16" i="6"/>
  <c r="I130" i="1" s="1"/>
  <c r="E16" i="6"/>
  <c r="I131" i="1" s="1"/>
  <c r="F16" i="6"/>
  <c r="I132" i="1" s="1"/>
  <c r="G16" i="6"/>
  <c r="I133" i="1" s="1"/>
  <c r="H16" i="6"/>
  <c r="I134" i="1" s="1"/>
  <c r="I16" i="6"/>
  <c r="I135" i="1" s="1"/>
  <c r="J16" i="6"/>
  <c r="I136" i="1" s="1"/>
  <c r="C17" i="6"/>
  <c r="I138" i="1" s="1"/>
  <c r="D17" i="6"/>
  <c r="I139" i="1" s="1"/>
  <c r="E17" i="6"/>
  <c r="I140" i="1" s="1"/>
  <c r="F17" i="6"/>
  <c r="I141" i="1" s="1"/>
  <c r="G17" i="6"/>
  <c r="I142" i="1" s="1"/>
  <c r="H17" i="6"/>
  <c r="I143" i="1" s="1"/>
  <c r="I17" i="6"/>
  <c r="I144" i="1" s="1"/>
  <c r="J17" i="6"/>
  <c r="I145" i="1" s="1"/>
  <c r="C18" i="6"/>
  <c r="I147" i="1" s="1"/>
  <c r="D18" i="6"/>
  <c r="I148" i="1" s="1"/>
  <c r="E18" i="6"/>
  <c r="I149" i="1" s="1"/>
  <c r="F18" i="6"/>
  <c r="I150" i="1" s="1"/>
  <c r="G18" i="6"/>
  <c r="I151" i="1" s="1"/>
  <c r="H18" i="6"/>
  <c r="I152" i="1" s="1"/>
  <c r="I18" i="6"/>
  <c r="I153" i="1" s="1"/>
  <c r="J18" i="6"/>
  <c r="I154" i="1" s="1"/>
  <c r="C19" i="6"/>
  <c r="I156" i="1" s="1"/>
  <c r="D19" i="6"/>
  <c r="I157" i="1" s="1"/>
  <c r="E19" i="6"/>
  <c r="I158" i="1" s="1"/>
  <c r="F19" i="6"/>
  <c r="I159" i="1" s="1"/>
  <c r="G19" i="6"/>
  <c r="I160" i="1" s="1"/>
  <c r="H19" i="6"/>
  <c r="I161" i="1" s="1"/>
  <c r="I19" i="6"/>
  <c r="I162" i="1" s="1"/>
  <c r="J19" i="6"/>
  <c r="I163" i="1" s="1"/>
  <c r="C20" i="6"/>
  <c r="I165" i="1" s="1"/>
  <c r="D20" i="6"/>
  <c r="I166" i="1" s="1"/>
  <c r="E20" i="6"/>
  <c r="I167" i="1" s="1"/>
  <c r="F20" i="6"/>
  <c r="I168" i="1" s="1"/>
  <c r="G20" i="6"/>
  <c r="I169" i="1" s="1"/>
  <c r="H20" i="6"/>
  <c r="I170" i="1" s="1"/>
  <c r="I20" i="6"/>
  <c r="I171" i="1" s="1"/>
  <c r="J20" i="6"/>
  <c r="I172" i="1" s="1"/>
  <c r="C21" i="6"/>
  <c r="I174" i="1" s="1"/>
  <c r="D21" i="6"/>
  <c r="I175" i="1" s="1"/>
  <c r="E21" i="6"/>
  <c r="I176" i="1" s="1"/>
  <c r="F21" i="6"/>
  <c r="I177" i="1" s="1"/>
  <c r="G21" i="6"/>
  <c r="I178" i="1" s="1"/>
  <c r="H21" i="6"/>
  <c r="I179" i="1" s="1"/>
  <c r="I21" i="6"/>
  <c r="I180" i="1" s="1"/>
  <c r="J21" i="6"/>
  <c r="I181" i="1" s="1"/>
  <c r="C22" i="6"/>
  <c r="I183" i="1" s="1"/>
  <c r="D22" i="6"/>
  <c r="I184" i="1" s="1"/>
  <c r="E22" i="6"/>
  <c r="I185" i="1" s="1"/>
  <c r="F22" i="6"/>
  <c r="I186" i="1" s="1"/>
  <c r="G22" i="6"/>
  <c r="I187" i="1" s="1"/>
  <c r="H22" i="6"/>
  <c r="I188" i="1" s="1"/>
  <c r="I22" i="6"/>
  <c r="I189" i="1" s="1"/>
  <c r="J22" i="6"/>
  <c r="I190" i="1" s="1"/>
  <c r="C23" i="6"/>
  <c r="I192" i="1" s="1"/>
  <c r="D23" i="6"/>
  <c r="I193" i="1" s="1"/>
  <c r="E23" i="6"/>
  <c r="I194" i="1" s="1"/>
  <c r="F23" i="6"/>
  <c r="I195" i="1" s="1"/>
  <c r="G23" i="6"/>
  <c r="I196" i="1" s="1"/>
  <c r="H23" i="6"/>
  <c r="I197" i="1" s="1"/>
  <c r="I23" i="6"/>
  <c r="I198" i="1" s="1"/>
  <c r="J23" i="6"/>
  <c r="I199" i="1" s="1"/>
  <c r="C24" i="6"/>
  <c r="I201" i="1" s="1"/>
  <c r="D24" i="6"/>
  <c r="I202" i="1" s="1"/>
  <c r="E24" i="6"/>
  <c r="I203" i="1" s="1"/>
  <c r="F24" i="6"/>
  <c r="I204" i="1" s="1"/>
  <c r="G24" i="6"/>
  <c r="I205" i="1" s="1"/>
  <c r="H24" i="6"/>
  <c r="I206" i="1" s="1"/>
  <c r="I24" i="6"/>
  <c r="I207" i="1" s="1"/>
  <c r="J24" i="6"/>
  <c r="I208" i="1" s="1"/>
  <c r="C25" i="6"/>
  <c r="I210" i="1" s="1"/>
  <c r="D25" i="6"/>
  <c r="I211" i="1" s="1"/>
  <c r="E25" i="6"/>
  <c r="I212" i="1" s="1"/>
  <c r="F25" i="6"/>
  <c r="I213" i="1" s="1"/>
  <c r="G25" i="6"/>
  <c r="I214" i="1" s="1"/>
  <c r="H25" i="6"/>
  <c r="I215" i="1" s="1"/>
  <c r="I25" i="6"/>
  <c r="I216" i="1" s="1"/>
  <c r="J25" i="6"/>
  <c r="I217" i="1" s="1"/>
  <c r="C26" i="6"/>
  <c r="I219" i="1" s="1"/>
  <c r="D26" i="6"/>
  <c r="I220" i="1" s="1"/>
  <c r="E26" i="6"/>
  <c r="I221" i="1" s="1"/>
  <c r="F26" i="6"/>
  <c r="I222" i="1" s="1"/>
  <c r="G26" i="6"/>
  <c r="I223" i="1" s="1"/>
  <c r="H26" i="6"/>
  <c r="I224" i="1" s="1"/>
  <c r="I26" i="6"/>
  <c r="I225" i="1" s="1"/>
  <c r="J26" i="6"/>
  <c r="I226" i="1" s="1"/>
  <c r="C27" i="6"/>
  <c r="I228" i="1" s="1"/>
  <c r="D27" i="6"/>
  <c r="I229" i="1" s="1"/>
  <c r="E27" i="6"/>
  <c r="I230" i="1" s="1"/>
  <c r="F27" i="6"/>
  <c r="I231" i="1" s="1"/>
  <c r="G27" i="6"/>
  <c r="I232" i="1" s="1"/>
  <c r="H27" i="6"/>
  <c r="I233" i="1" s="1"/>
  <c r="I27" i="6"/>
  <c r="I234" i="1" s="1"/>
  <c r="J27" i="6"/>
  <c r="I235" i="1" s="1"/>
  <c r="C28" i="6"/>
  <c r="I237" i="1" s="1"/>
  <c r="D28" i="6"/>
  <c r="I238" i="1" s="1"/>
  <c r="E28" i="6"/>
  <c r="I239" i="1" s="1"/>
  <c r="F28" i="6"/>
  <c r="I240" i="1" s="1"/>
  <c r="G28" i="6"/>
  <c r="I241" i="1" s="1"/>
  <c r="H28" i="6"/>
  <c r="I242" i="1" s="1"/>
  <c r="I28" i="6"/>
  <c r="I243" i="1" s="1"/>
  <c r="J28" i="6"/>
  <c r="I244" i="1" s="1"/>
  <c r="C29" i="6"/>
  <c r="I246" i="1" s="1"/>
  <c r="D29" i="6"/>
  <c r="I247" i="1" s="1"/>
  <c r="E29" i="6"/>
  <c r="I248" i="1" s="1"/>
  <c r="F29" i="6"/>
  <c r="I249" i="1" s="1"/>
  <c r="G29" i="6"/>
  <c r="I250" i="1" s="1"/>
  <c r="H29" i="6"/>
  <c r="I251" i="1" s="1"/>
  <c r="I29" i="6"/>
  <c r="I252" i="1" s="1"/>
  <c r="J29" i="6"/>
  <c r="I253" i="1" s="1"/>
  <c r="C30" i="6"/>
  <c r="I255" i="1" s="1"/>
  <c r="D30" i="6"/>
  <c r="I256" i="1" s="1"/>
  <c r="E30" i="6"/>
  <c r="I257" i="1" s="1"/>
  <c r="F30" i="6"/>
  <c r="I258" i="1" s="1"/>
  <c r="G30" i="6"/>
  <c r="I259" i="1" s="1"/>
  <c r="H30" i="6"/>
  <c r="I260" i="1" s="1"/>
  <c r="I30" i="6"/>
  <c r="I261" i="1" s="1"/>
  <c r="J30" i="6"/>
  <c r="I262" i="1" s="1"/>
  <c r="C31" i="6"/>
  <c r="I264" i="1" s="1"/>
  <c r="D31" i="6"/>
  <c r="I265" i="1" s="1"/>
  <c r="E31" i="6"/>
  <c r="I266" i="1" s="1"/>
  <c r="F31" i="6"/>
  <c r="I267" i="1" s="1"/>
  <c r="G31" i="6"/>
  <c r="I268" i="1" s="1"/>
  <c r="H31" i="6"/>
  <c r="I269" i="1" s="1"/>
  <c r="I31" i="6"/>
  <c r="I270" i="1" s="1"/>
  <c r="J31" i="6"/>
  <c r="I271" i="1" s="1"/>
  <c r="C32" i="6"/>
  <c r="I273" i="1" s="1"/>
  <c r="D32" i="6"/>
  <c r="I274" i="1" s="1"/>
  <c r="E32" i="6"/>
  <c r="I275" i="1" s="1"/>
  <c r="F32" i="6"/>
  <c r="I276" i="1" s="1"/>
  <c r="G32" i="6"/>
  <c r="I277" i="1" s="1"/>
  <c r="H32" i="6"/>
  <c r="I278" i="1" s="1"/>
  <c r="I32" i="6"/>
  <c r="I279" i="1" s="1"/>
  <c r="J32" i="6"/>
  <c r="I280" i="1" s="1"/>
  <c r="C33" i="6"/>
  <c r="I282" i="1" s="1"/>
  <c r="D33" i="6"/>
  <c r="I283" i="1" s="1"/>
  <c r="E33" i="6"/>
  <c r="I284" i="1" s="1"/>
  <c r="F33" i="6"/>
  <c r="I285" i="1" s="1"/>
  <c r="G33" i="6"/>
  <c r="I286" i="1" s="1"/>
  <c r="H33" i="6"/>
  <c r="I287" i="1" s="1"/>
  <c r="I33" i="6"/>
  <c r="I288" i="1" s="1"/>
  <c r="J33" i="6"/>
  <c r="I289" i="1" s="1"/>
  <c r="C34" i="6"/>
  <c r="I291" i="1" s="1"/>
  <c r="D34" i="6"/>
  <c r="I292" i="1" s="1"/>
  <c r="E34" i="6"/>
  <c r="I293" i="1" s="1"/>
  <c r="F34" i="6"/>
  <c r="I294" i="1" s="1"/>
  <c r="G34" i="6"/>
  <c r="I295" i="1" s="1"/>
  <c r="H34" i="6"/>
  <c r="I296" i="1" s="1"/>
  <c r="I34" i="6"/>
  <c r="I297" i="1" s="1"/>
  <c r="J34" i="6"/>
  <c r="I298" i="1" s="1"/>
  <c r="C35" i="6"/>
  <c r="I300" i="1" s="1"/>
  <c r="D35" i="6"/>
  <c r="I301" i="1" s="1"/>
  <c r="E35" i="6"/>
  <c r="I302" i="1" s="1"/>
  <c r="F35" i="6"/>
  <c r="I303" i="1" s="1"/>
  <c r="G35" i="6"/>
  <c r="I304" i="1" s="1"/>
  <c r="H35" i="6"/>
  <c r="I305" i="1" s="1"/>
  <c r="I35" i="6"/>
  <c r="I306" i="1" s="1"/>
  <c r="J35" i="6"/>
  <c r="I307" i="1" s="1"/>
  <c r="J2" i="6"/>
  <c r="I10" i="1" s="1"/>
  <c r="I2" i="6"/>
  <c r="I9" i="1" s="1"/>
  <c r="H2" i="6"/>
  <c r="I8" i="1" s="1"/>
  <c r="G2" i="6"/>
  <c r="I7" i="1" s="1"/>
  <c r="F2" i="6"/>
  <c r="I6" i="1" s="1"/>
  <c r="E2" i="6"/>
  <c r="I5" i="1" s="1"/>
  <c r="D2" i="6"/>
  <c r="I4" i="1" s="1"/>
  <c r="C2" i="6"/>
  <c r="I3" i="1" s="1"/>
  <c r="B2" i="6"/>
  <c r="I2" i="1" s="1"/>
  <c r="B3" i="6"/>
  <c r="I11" i="1" s="1"/>
  <c r="B4" i="6"/>
  <c r="I20" i="1" s="1"/>
  <c r="B5" i="6"/>
  <c r="I29" i="1" s="1"/>
  <c r="B6" i="6"/>
  <c r="I38" i="1" s="1"/>
  <c r="B7" i="6"/>
  <c r="I47" i="1" s="1"/>
  <c r="B8" i="6"/>
  <c r="I56" i="1" s="1"/>
  <c r="B9" i="6"/>
  <c r="I65" i="1" s="1"/>
  <c r="B10" i="6"/>
  <c r="I74" i="1" s="1"/>
  <c r="B11" i="6"/>
  <c r="I83" i="1" s="1"/>
  <c r="B12" i="6"/>
  <c r="I92" i="1" s="1"/>
  <c r="B13" i="6"/>
  <c r="I101" i="1" s="1"/>
  <c r="B14" i="6"/>
  <c r="I110" i="1" s="1"/>
  <c r="B15" i="6"/>
  <c r="I119" i="1" s="1"/>
  <c r="B16" i="6"/>
  <c r="I128" i="1" s="1"/>
  <c r="B17" i="6"/>
  <c r="I137" i="1" s="1"/>
  <c r="B18" i="6"/>
  <c r="I146" i="1" s="1"/>
  <c r="B19" i="6"/>
  <c r="I155" i="1" s="1"/>
  <c r="B20" i="6"/>
  <c r="I164" i="1" s="1"/>
  <c r="B21" i="6"/>
  <c r="I173" i="1" s="1"/>
  <c r="B22" i="6"/>
  <c r="I182" i="1" s="1"/>
  <c r="B23" i="6"/>
  <c r="I191" i="1" s="1"/>
  <c r="B24" i="6"/>
  <c r="I200" i="1" s="1"/>
  <c r="B25" i="6"/>
  <c r="I209" i="1" s="1"/>
  <c r="B26" i="6"/>
  <c r="I218" i="1" s="1"/>
  <c r="B27" i="6"/>
  <c r="I227" i="1" s="1"/>
  <c r="B28" i="6"/>
  <c r="I236" i="1" s="1"/>
  <c r="B29" i="6"/>
  <c r="I245" i="1" s="1"/>
  <c r="B30" i="6"/>
  <c r="I254" i="1" s="1"/>
  <c r="B31" i="6"/>
  <c r="I263" i="1" s="1"/>
  <c r="B32" i="6"/>
  <c r="I272" i="1" s="1"/>
  <c r="B33" i="6"/>
  <c r="I281" i="1" s="1"/>
  <c r="B34" i="6"/>
  <c r="I290" i="1" s="1"/>
  <c r="B35" i="6"/>
  <c r="I299" i="1" s="1"/>
</calcChain>
</file>

<file path=xl/sharedStrings.xml><?xml version="1.0" encoding="utf-8"?>
<sst xmlns="http://schemas.openxmlformats.org/spreadsheetml/2006/main" count="646" uniqueCount="61">
  <si>
    <t>prov</t>
  </si>
  <si>
    <t>ACEH</t>
  </si>
  <si>
    <t>SUMATERA UTARA</t>
  </si>
  <si>
    <t>SUMATERA BARAT</t>
  </si>
  <si>
    <t>RIAU</t>
  </si>
  <si>
    <t>JAMBI</t>
  </si>
  <si>
    <t>SUMATERA SELATAN</t>
  </si>
  <si>
    <t>BENGKULU</t>
  </si>
  <si>
    <t>LAMPUNG</t>
  </si>
  <si>
    <t>KEP. BANGKA BELITUNG</t>
  </si>
  <si>
    <t>KEP. RIAU</t>
  </si>
  <si>
    <t>DKI JAKARTA</t>
  </si>
  <si>
    <t>JAWA BARAT</t>
  </si>
  <si>
    <t>JAWA TENGAH</t>
  </si>
  <si>
    <t>DI YOGYAKARTA</t>
  </si>
  <si>
    <t>JAWA TIMUR</t>
  </si>
  <si>
    <t>BANTEN</t>
  </si>
  <si>
    <t>BALI</t>
  </si>
  <si>
    <t>NUSA TENGGARA BARAT</t>
  </si>
  <si>
    <t>NUSA TENGGARA TIMUR</t>
  </si>
  <si>
    <t>KALIMANTAN BARAT</t>
  </si>
  <si>
    <t>KALIMANTAN TENGAH</t>
  </si>
  <si>
    <t>KALIMANTAN SELATAN</t>
  </si>
  <si>
    <t>KALIMANTAN TIMUR</t>
  </si>
  <si>
    <t>KALIMANTAN UTARA</t>
  </si>
  <si>
    <t>SULAWESI UTARA</t>
  </si>
  <si>
    <t>SULAWESI TENGAH</t>
  </si>
  <si>
    <t>SULAWESI SELATAN</t>
  </si>
  <si>
    <t>SULAWESI TENGGARA</t>
  </si>
  <si>
    <t>GORONTALO</t>
  </si>
  <si>
    <t>SULAWESI BARAT</t>
  </si>
  <si>
    <t>MALUKU</t>
  </si>
  <si>
    <t>MALUKU UTARA</t>
  </si>
  <si>
    <t>PAPUA BARAT</t>
  </si>
  <si>
    <t>PAPUA</t>
  </si>
  <si>
    <t>D I YOGYAKARTA</t>
  </si>
  <si>
    <t>KEPULAUAN RIAU</t>
  </si>
  <si>
    <t>KEPULAUAN BANGKA BELITUNG</t>
  </si>
  <si>
    <t>LATITUDE</t>
  </si>
  <si>
    <t>LONGITUDE</t>
  </si>
  <si>
    <t>ID</t>
  </si>
  <si>
    <t>NO</t>
  </si>
  <si>
    <t>PROV</t>
  </si>
  <si>
    <t>TAHUN</t>
  </si>
  <si>
    <t>FDI</t>
  </si>
  <si>
    <t>PDRB</t>
  </si>
  <si>
    <t>PDRBK</t>
  </si>
  <si>
    <t>INTERNET</t>
  </si>
  <si>
    <t>PNS</t>
  </si>
  <si>
    <t>LAT</t>
  </si>
  <si>
    <t>LONG</t>
  </si>
  <si>
    <t>QWEN</t>
  </si>
  <si>
    <t>STUDY</t>
  </si>
  <si>
    <t>Column Labels</t>
  </si>
  <si>
    <t>Grand Total</t>
  </si>
  <si>
    <t>Row Labels</t>
  </si>
  <si>
    <t>id</t>
  </si>
  <si>
    <t>lpdrb15</t>
  </si>
  <si>
    <t>bljr15</t>
  </si>
  <si>
    <t>Sum of PNS</t>
  </si>
  <si>
    <t>pns15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</si>
</sst>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\ ###\ ##0"/>
    <numFmt numFmtId="165" formatCode="0.00000"/>
    <numFmt numFmtId="167" formatCode="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Tahoma"/>
      <family val="2"/>
    </font>
    <font>
      <sz val="10"/>
      <name val="Arial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7">
    <xf numFmtId="0" fontId="0" fillId="0" borderId="0" xfId="0"/>
    <xf numFmtId="0" fontId="0" fillId="0" borderId="0" xfId="0" applyNumberFormat="1"/>
    <xf numFmtId="164" fontId="2" fillId="0" borderId="0" xfId="1" applyNumberFormat="1" applyFont="1" applyBorder="1" applyAlignment="1">
      <alignment horizontal="right"/>
    </xf>
    <xf numFmtId="16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7" fontId="0" fillId="0" borderId="0" xfId="0" applyNumberFormat="1"/>
  </cellXfs>
  <cellStyles count="3">
    <cellStyle name="Normal" xfId="0" builtinId="0"/>
    <cellStyle name="Normal 2" xfId="2" xr:uid="{00000000-0005-0000-0000-000032000000}"/>
    <cellStyle name="Normal 3" xfId="1" xr:uid="{00000000-0005-0000-0000-00003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lama%20sekolah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1"/>
    </sheetNames>
    <sheetDataSet>
      <sheetData sheetId="0">
        <row r="1">
          <cell r="A1" t="str">
            <v>Provinsi/Kabupaten/Kota</v>
          </cell>
          <cell r="B1" t="str">
            <v>[Metode Baru] Rata-rata Lama Sekolah (Tahun)</v>
          </cell>
          <cell r="C1"/>
          <cell r="D1"/>
          <cell r="E1"/>
          <cell r="F1"/>
          <cell r="G1"/>
          <cell r="H1"/>
          <cell r="I1"/>
          <cell r="J1"/>
          <cell r="K1"/>
          <cell r="L1"/>
          <cell r="M1"/>
          <cell r="N1"/>
          <cell r="O1"/>
          <cell r="P1"/>
        </row>
        <row r="2">
          <cell r="A2"/>
          <cell r="B2">
            <v>2010</v>
          </cell>
          <cell r="C2">
            <v>2011</v>
          </cell>
          <cell r="D2">
            <v>2012</v>
          </cell>
          <cell r="E2">
            <v>2013</v>
          </cell>
          <cell r="F2">
            <v>2014</v>
          </cell>
          <cell r="G2">
            <v>2015</v>
          </cell>
          <cell r="H2">
            <v>2016</v>
          </cell>
          <cell r="I2">
            <v>2017</v>
          </cell>
          <cell r="J2">
            <v>2018</v>
          </cell>
          <cell r="K2">
            <v>2019</v>
          </cell>
          <cell r="L2">
            <v>2020</v>
          </cell>
          <cell r="M2">
            <v>2021</v>
          </cell>
          <cell r="N2">
            <v>2022</v>
          </cell>
          <cell r="O2">
            <v>2023</v>
          </cell>
          <cell r="P2">
            <v>2024</v>
          </cell>
        </row>
        <row r="3">
          <cell r="A3" t="str">
            <v>ACEH</v>
          </cell>
          <cell r="B3">
            <v>8.2799999999999994</v>
          </cell>
          <cell r="C3">
            <v>8.32</v>
          </cell>
          <cell r="D3">
            <v>8.36</v>
          </cell>
          <cell r="E3">
            <v>8.44</v>
          </cell>
          <cell r="F3">
            <v>8.7100000000000009</v>
          </cell>
          <cell r="G3">
            <v>8.77</v>
          </cell>
          <cell r="H3">
            <v>8.86</v>
          </cell>
          <cell r="I3">
            <v>8.98</v>
          </cell>
          <cell r="J3">
            <v>9.09</v>
          </cell>
          <cell r="K3">
            <v>9.18</v>
          </cell>
          <cell r="L3">
            <v>9.33</v>
          </cell>
          <cell r="M3">
            <v>9.3699999999999992</v>
          </cell>
          <cell r="N3">
            <v>9.44</v>
          </cell>
          <cell r="O3">
            <v>9.5500000000000007</v>
          </cell>
          <cell r="P3">
            <v>9.64</v>
          </cell>
        </row>
        <row r="4">
          <cell r="A4" t="str">
            <v>SUMATERA UTARA</v>
          </cell>
          <cell r="B4">
            <v>8.51</v>
          </cell>
          <cell r="C4">
            <v>8.61</v>
          </cell>
          <cell r="D4">
            <v>8.7200000000000006</v>
          </cell>
          <cell r="E4">
            <v>8.7899999999999991</v>
          </cell>
          <cell r="F4">
            <v>8.93</v>
          </cell>
          <cell r="G4">
            <v>9.0299999999999994</v>
          </cell>
          <cell r="H4">
            <v>9.1199999999999992</v>
          </cell>
          <cell r="I4">
            <v>9.25</v>
          </cell>
          <cell r="J4">
            <v>9.34</v>
          </cell>
          <cell r="K4">
            <v>9.4499999999999993</v>
          </cell>
          <cell r="L4">
            <v>9.5399999999999991</v>
          </cell>
          <cell r="M4">
            <v>9.58</v>
          </cell>
          <cell r="N4">
            <v>9.7100000000000009</v>
          </cell>
          <cell r="O4">
            <v>9.82</v>
          </cell>
          <cell r="P4">
            <v>9.93</v>
          </cell>
        </row>
        <row r="5">
          <cell r="A5" t="str">
            <v>Samosir</v>
          </cell>
          <cell r="B5">
            <v>8.36</v>
          </cell>
          <cell r="C5">
            <v>8.41</v>
          </cell>
          <cell r="D5">
            <v>8.4600000000000009</v>
          </cell>
          <cell r="E5">
            <v>8.52</v>
          </cell>
          <cell r="F5">
            <v>8.57</v>
          </cell>
          <cell r="G5">
            <v>8.84</v>
          </cell>
          <cell r="H5">
            <v>8.94</v>
          </cell>
          <cell r="I5">
            <v>8.9499999999999993</v>
          </cell>
          <cell r="J5">
            <v>9.14</v>
          </cell>
          <cell r="K5">
            <v>9.15</v>
          </cell>
          <cell r="L5">
            <v>9.43</v>
          </cell>
          <cell r="M5">
            <v>9.44</v>
          </cell>
          <cell r="N5">
            <v>9.4600000000000009</v>
          </cell>
          <cell r="O5">
            <v>9.4700000000000006</v>
          </cell>
          <cell r="P5">
            <v>9.61</v>
          </cell>
        </row>
        <row r="6">
          <cell r="A6" t="str">
            <v>Serdang Bedagai</v>
          </cell>
          <cell r="B6">
            <v>7.69</v>
          </cell>
          <cell r="C6">
            <v>7.74</v>
          </cell>
          <cell r="D6">
            <v>7.78</v>
          </cell>
          <cell r="E6">
            <v>8.02</v>
          </cell>
          <cell r="F6">
            <v>8.0399999999999991</v>
          </cell>
          <cell r="G6">
            <v>8.08</v>
          </cell>
          <cell r="H6">
            <v>8.34</v>
          </cell>
          <cell r="I6">
            <v>8.35</v>
          </cell>
          <cell r="J6">
            <v>8.51</v>
          </cell>
          <cell r="K6">
            <v>8.5299999999999994</v>
          </cell>
          <cell r="L6">
            <v>8.5399999999999991</v>
          </cell>
          <cell r="M6">
            <v>8.69</v>
          </cell>
          <cell r="N6">
            <v>8.7100000000000009</v>
          </cell>
          <cell r="O6">
            <v>8.85</v>
          </cell>
          <cell r="P6">
            <v>9.1199999999999992</v>
          </cell>
        </row>
        <row r="7">
          <cell r="A7" t="str">
            <v>Batu Bara</v>
          </cell>
          <cell r="B7">
            <v>7.41</v>
          </cell>
          <cell r="C7">
            <v>7.47</v>
          </cell>
          <cell r="D7">
            <v>7.53</v>
          </cell>
          <cell r="E7">
            <v>7.7</v>
          </cell>
          <cell r="F7">
            <v>7.72</v>
          </cell>
          <cell r="G7">
            <v>7.74</v>
          </cell>
          <cell r="H7">
            <v>7.75</v>
          </cell>
          <cell r="I7">
            <v>7.83</v>
          </cell>
          <cell r="J7">
            <v>7.84</v>
          </cell>
          <cell r="K7">
            <v>8.02</v>
          </cell>
          <cell r="L7">
            <v>8.06</v>
          </cell>
          <cell r="M7">
            <v>8.07</v>
          </cell>
          <cell r="N7">
            <v>8.26</v>
          </cell>
          <cell r="O7">
            <v>8.5</v>
          </cell>
          <cell r="P7">
            <v>8.51</v>
          </cell>
        </row>
        <row r="8">
          <cell r="A8" t="str">
            <v>Padang Lawas Utara</v>
          </cell>
          <cell r="B8">
            <v>8.3699999999999992</v>
          </cell>
          <cell r="C8">
            <v>8.39</v>
          </cell>
          <cell r="D8">
            <v>8.4</v>
          </cell>
          <cell r="E8">
            <v>8.41</v>
          </cell>
          <cell r="F8">
            <v>8.44</v>
          </cell>
          <cell r="G8">
            <v>8.91</v>
          </cell>
          <cell r="H8">
            <v>8.92</v>
          </cell>
          <cell r="I8">
            <v>8.93</v>
          </cell>
          <cell r="J8">
            <v>9.06</v>
          </cell>
          <cell r="K8">
            <v>9.1</v>
          </cell>
          <cell r="L8">
            <v>9.3699999999999992</v>
          </cell>
          <cell r="M8">
            <v>9.3800000000000008</v>
          </cell>
          <cell r="N8">
            <v>9.4600000000000009</v>
          </cell>
          <cell r="O8">
            <v>9.5500000000000007</v>
          </cell>
          <cell r="P8">
            <v>9.82</v>
          </cell>
        </row>
        <row r="9">
          <cell r="A9" t="str">
            <v>Padang Lawas</v>
          </cell>
          <cell r="B9">
            <v>7.65</v>
          </cell>
          <cell r="C9">
            <v>7.97</v>
          </cell>
          <cell r="D9">
            <v>8.1300000000000008</v>
          </cell>
          <cell r="E9">
            <v>8.14</v>
          </cell>
          <cell r="F9">
            <v>8.16</v>
          </cell>
          <cell r="G9">
            <v>8.4</v>
          </cell>
          <cell r="H9">
            <v>8.41</v>
          </cell>
          <cell r="I9">
            <v>8.43</v>
          </cell>
          <cell r="J9">
            <v>8.67</v>
          </cell>
          <cell r="K9">
            <v>8.69</v>
          </cell>
          <cell r="L9">
            <v>9.01</v>
          </cell>
          <cell r="M9">
            <v>9.02</v>
          </cell>
          <cell r="N9">
            <v>9.31</v>
          </cell>
          <cell r="O9">
            <v>9.43</v>
          </cell>
          <cell r="P9">
            <v>9.6300000000000008</v>
          </cell>
        </row>
        <row r="10">
          <cell r="A10" t="str">
            <v>Labuhan Batu Selatan</v>
          </cell>
          <cell r="B10">
            <v>7.49</v>
          </cell>
          <cell r="C10">
            <v>7.73</v>
          </cell>
          <cell r="D10">
            <v>7.95</v>
          </cell>
          <cell r="E10">
            <v>8.25</v>
          </cell>
          <cell r="F10">
            <v>8.67</v>
          </cell>
          <cell r="G10">
            <v>8.68</v>
          </cell>
          <cell r="H10">
            <v>8.69</v>
          </cell>
          <cell r="I10">
            <v>8.6999999999999993</v>
          </cell>
          <cell r="J10">
            <v>8.7100000000000009</v>
          </cell>
          <cell r="K10">
            <v>8.74</v>
          </cell>
          <cell r="L10">
            <v>8.75</v>
          </cell>
          <cell r="M10">
            <v>8.9</v>
          </cell>
          <cell r="N10">
            <v>8.92</v>
          </cell>
          <cell r="O10">
            <v>8.93</v>
          </cell>
          <cell r="P10">
            <v>9.19</v>
          </cell>
        </row>
        <row r="11">
          <cell r="A11" t="str">
            <v>Labuhan Batu Utara</v>
          </cell>
          <cell r="B11">
            <v>7.44</v>
          </cell>
          <cell r="C11">
            <v>7.75</v>
          </cell>
          <cell r="D11">
            <v>7.92</v>
          </cell>
          <cell r="E11">
            <v>8.1</v>
          </cell>
          <cell r="F11">
            <v>8.27</v>
          </cell>
          <cell r="G11">
            <v>8.31</v>
          </cell>
          <cell r="H11">
            <v>8.33</v>
          </cell>
          <cell r="I11">
            <v>8.34</v>
          </cell>
          <cell r="J11">
            <v>8.35</v>
          </cell>
          <cell r="K11">
            <v>8.36</v>
          </cell>
          <cell r="L11">
            <v>8.4</v>
          </cell>
          <cell r="M11">
            <v>8.41</v>
          </cell>
          <cell r="N11">
            <v>8.64</v>
          </cell>
          <cell r="O11">
            <v>8.8699999999999992</v>
          </cell>
          <cell r="P11">
            <v>9.14</v>
          </cell>
        </row>
        <row r="12">
          <cell r="A12" t="str">
            <v>Nias Utara</v>
          </cell>
          <cell r="B12" t="str">
            <v>-</v>
          </cell>
          <cell r="C12">
            <v>5.36</v>
          </cell>
          <cell r="D12">
            <v>5.46</v>
          </cell>
          <cell r="E12">
            <v>5.55</v>
          </cell>
          <cell r="F12">
            <v>6.05</v>
          </cell>
          <cell r="G12">
            <v>6.06</v>
          </cell>
          <cell r="H12">
            <v>6.07</v>
          </cell>
          <cell r="I12">
            <v>6.08</v>
          </cell>
          <cell r="J12">
            <v>6.09</v>
          </cell>
          <cell r="K12">
            <v>6.25</v>
          </cell>
          <cell r="L12">
            <v>6.58</v>
          </cell>
          <cell r="M12">
            <v>6.77</v>
          </cell>
          <cell r="N12">
            <v>6.78</v>
          </cell>
          <cell r="O12">
            <v>6.85</v>
          </cell>
          <cell r="P12">
            <v>7.05</v>
          </cell>
        </row>
        <row r="13">
          <cell r="A13" t="str">
            <v>Nias Barat</v>
          </cell>
          <cell r="B13" t="str">
            <v>-</v>
          </cell>
          <cell r="C13">
            <v>4.78</v>
          </cell>
          <cell r="D13">
            <v>5.18</v>
          </cell>
          <cell r="E13">
            <v>5.25</v>
          </cell>
          <cell r="F13">
            <v>5.73</v>
          </cell>
          <cell r="G13">
            <v>5.74</v>
          </cell>
          <cell r="H13">
            <v>5.77</v>
          </cell>
          <cell r="I13">
            <v>5.78</v>
          </cell>
          <cell r="J13">
            <v>6</v>
          </cell>
          <cell r="K13">
            <v>6.14</v>
          </cell>
          <cell r="L13">
            <v>6.49</v>
          </cell>
          <cell r="M13">
            <v>6.69</v>
          </cell>
          <cell r="N13">
            <v>6.97</v>
          </cell>
          <cell r="O13">
            <v>7.07</v>
          </cell>
          <cell r="P13">
            <v>7.26</v>
          </cell>
        </row>
        <row r="14">
          <cell r="A14" t="str">
            <v>Kota Sibolga</v>
          </cell>
          <cell r="B14">
            <v>9.33</v>
          </cell>
          <cell r="C14">
            <v>9.5299999999999994</v>
          </cell>
          <cell r="D14">
            <v>9.5299999999999994</v>
          </cell>
          <cell r="E14">
            <v>9.73</v>
          </cell>
          <cell r="F14">
            <v>9.83</v>
          </cell>
          <cell r="G14">
            <v>9.85</v>
          </cell>
          <cell r="H14">
            <v>9.86</v>
          </cell>
          <cell r="I14">
            <v>9.8699999999999992</v>
          </cell>
          <cell r="J14">
            <v>9.91</v>
          </cell>
          <cell r="K14">
            <v>10.18</v>
          </cell>
          <cell r="L14">
            <v>10.4</v>
          </cell>
          <cell r="M14">
            <v>10.41</v>
          </cell>
          <cell r="N14">
            <v>10.43</v>
          </cell>
          <cell r="O14">
            <v>10.44</v>
          </cell>
          <cell r="P14">
            <v>10.45</v>
          </cell>
        </row>
        <row r="15">
          <cell r="A15" t="str">
            <v>Kota Tanjung Balai</v>
          </cell>
          <cell r="B15">
            <v>8.5299999999999994</v>
          </cell>
          <cell r="C15">
            <v>8.66</v>
          </cell>
          <cell r="D15">
            <v>8.8800000000000008</v>
          </cell>
          <cell r="E15">
            <v>8.9</v>
          </cell>
          <cell r="F15">
            <v>9.0299999999999994</v>
          </cell>
          <cell r="G15">
            <v>9.1199999999999992</v>
          </cell>
          <cell r="H15">
            <v>9.1300000000000008</v>
          </cell>
          <cell r="I15">
            <v>9.14</v>
          </cell>
          <cell r="J15">
            <v>9.24</v>
          </cell>
          <cell r="K15">
            <v>9.26</v>
          </cell>
          <cell r="L15">
            <v>9.44</v>
          </cell>
          <cell r="M15">
            <v>9.4499999999999993</v>
          </cell>
          <cell r="N15">
            <v>9.5500000000000007</v>
          </cell>
          <cell r="O15">
            <v>9.68</v>
          </cell>
          <cell r="P15">
            <v>9.69</v>
          </cell>
        </row>
        <row r="16">
          <cell r="A16" t="str">
            <v>Kota Pematang Siantar</v>
          </cell>
          <cell r="B16">
            <v>10.39</v>
          </cell>
          <cell r="C16">
            <v>10.43</v>
          </cell>
          <cell r="D16">
            <v>10.62</v>
          </cell>
          <cell r="E16">
            <v>10.62</v>
          </cell>
          <cell r="F16">
            <v>10.7</v>
          </cell>
          <cell r="G16">
            <v>10.73</v>
          </cell>
          <cell r="H16">
            <v>10.75</v>
          </cell>
          <cell r="I16">
            <v>11.06</v>
          </cell>
          <cell r="J16">
            <v>11.08</v>
          </cell>
          <cell r="K16">
            <v>11.15</v>
          </cell>
          <cell r="L16">
            <v>11.16</v>
          </cell>
          <cell r="M16">
            <v>11.29</v>
          </cell>
          <cell r="N16">
            <v>11.31</v>
          </cell>
          <cell r="O16">
            <v>11.58</v>
          </cell>
          <cell r="P16">
            <v>11.82</v>
          </cell>
        </row>
        <row r="17">
          <cell r="A17" t="str">
            <v>Kota Tebing Tinggi</v>
          </cell>
          <cell r="B17">
            <v>9.5</v>
          </cell>
          <cell r="C17">
            <v>9.69</v>
          </cell>
          <cell r="D17">
            <v>9.86</v>
          </cell>
          <cell r="E17">
            <v>10.039999999999999</v>
          </cell>
          <cell r="F17">
            <v>10.050000000000001</v>
          </cell>
          <cell r="G17">
            <v>10.06</v>
          </cell>
          <cell r="H17">
            <v>10.07</v>
          </cell>
          <cell r="I17">
            <v>10.09</v>
          </cell>
          <cell r="J17">
            <v>10.24</v>
          </cell>
          <cell r="K17">
            <v>10.28</v>
          </cell>
          <cell r="L17">
            <v>10.31</v>
          </cell>
          <cell r="M17">
            <v>10.44</v>
          </cell>
          <cell r="N17">
            <v>10.65</v>
          </cell>
          <cell r="O17">
            <v>10.86</v>
          </cell>
          <cell r="P17">
            <v>10.87</v>
          </cell>
        </row>
        <row r="18">
          <cell r="A18" t="str">
            <v>Kota Medan</v>
          </cell>
          <cell r="B18">
            <v>10.54</v>
          </cell>
          <cell r="C18">
            <v>10.63</v>
          </cell>
          <cell r="D18">
            <v>10.72</v>
          </cell>
          <cell r="E18">
            <v>10.76</v>
          </cell>
          <cell r="F18">
            <v>10.88</v>
          </cell>
          <cell r="G18">
            <v>11</v>
          </cell>
          <cell r="H18">
            <v>11.18</v>
          </cell>
          <cell r="I18">
            <v>11.25</v>
          </cell>
          <cell r="J18">
            <v>11.37</v>
          </cell>
          <cell r="K18">
            <v>11.38</v>
          </cell>
          <cell r="L18">
            <v>11.39</v>
          </cell>
          <cell r="M18">
            <v>11.48</v>
          </cell>
          <cell r="N18">
            <v>11.5</v>
          </cell>
          <cell r="O18">
            <v>11.62</v>
          </cell>
          <cell r="P18">
            <v>11.79</v>
          </cell>
        </row>
        <row r="19">
          <cell r="A19" t="str">
            <v>Kota Binjai</v>
          </cell>
          <cell r="B19">
            <v>9.48</v>
          </cell>
          <cell r="C19">
            <v>9.61</v>
          </cell>
          <cell r="D19">
            <v>9.74</v>
          </cell>
          <cell r="E19">
            <v>9.75</v>
          </cell>
          <cell r="F19">
            <v>9.77</v>
          </cell>
          <cell r="G19">
            <v>10.28</v>
          </cell>
          <cell r="H19">
            <v>10.28</v>
          </cell>
          <cell r="I19">
            <v>10.58</v>
          </cell>
          <cell r="J19">
            <v>10.75</v>
          </cell>
          <cell r="K19">
            <v>10.77</v>
          </cell>
          <cell r="L19">
            <v>10.93</v>
          </cell>
          <cell r="M19">
            <v>10.94</v>
          </cell>
          <cell r="N19">
            <v>11.18</v>
          </cell>
          <cell r="O19">
            <v>11.19</v>
          </cell>
          <cell r="P19">
            <v>11.2</v>
          </cell>
        </row>
        <row r="20">
          <cell r="A20" t="str">
            <v>Kota Padangsidimpuan</v>
          </cell>
          <cell r="B20">
            <v>10.02</v>
          </cell>
          <cell r="C20">
            <v>10.039999999999999</v>
          </cell>
          <cell r="D20">
            <v>10.050000000000001</v>
          </cell>
          <cell r="E20">
            <v>10.1</v>
          </cell>
          <cell r="F20">
            <v>10.130000000000001</v>
          </cell>
          <cell r="G20">
            <v>10.47</v>
          </cell>
          <cell r="H20">
            <v>10.48</v>
          </cell>
          <cell r="I20">
            <v>10.56</v>
          </cell>
          <cell r="J20">
            <v>10.63</v>
          </cell>
          <cell r="K20">
            <v>10.7</v>
          </cell>
          <cell r="L20">
            <v>11</v>
          </cell>
          <cell r="M20">
            <v>11.09</v>
          </cell>
          <cell r="N20">
            <v>11.11</v>
          </cell>
          <cell r="O20">
            <v>11.12</v>
          </cell>
          <cell r="P20">
            <v>11.13</v>
          </cell>
        </row>
        <row r="21">
          <cell r="A21" t="str">
            <v>Kota Gunungsitoli</v>
          </cell>
          <cell r="B21" t="str">
            <v>-</v>
          </cell>
          <cell r="C21">
            <v>7.2</v>
          </cell>
          <cell r="D21">
            <v>7.55</v>
          </cell>
          <cell r="E21">
            <v>8.16</v>
          </cell>
          <cell r="F21">
            <v>8.17</v>
          </cell>
          <cell r="G21">
            <v>8.18</v>
          </cell>
          <cell r="H21">
            <v>8.1999999999999993</v>
          </cell>
          <cell r="I21">
            <v>8.4</v>
          </cell>
          <cell r="J21">
            <v>8.41</v>
          </cell>
          <cell r="K21">
            <v>8.58</v>
          </cell>
          <cell r="L21">
            <v>8.61</v>
          </cell>
          <cell r="M21">
            <v>8.6199999999999992</v>
          </cell>
          <cell r="N21">
            <v>8.64</v>
          </cell>
          <cell r="O21">
            <v>8.65</v>
          </cell>
          <cell r="P21">
            <v>8.76</v>
          </cell>
        </row>
        <row r="22">
          <cell r="A22" t="str">
            <v>SUMATERA BARAT</v>
          </cell>
          <cell r="B22">
            <v>8.1300000000000008</v>
          </cell>
          <cell r="C22">
            <v>8.1999999999999993</v>
          </cell>
          <cell r="D22">
            <v>8.27</v>
          </cell>
          <cell r="E22">
            <v>8.2799999999999994</v>
          </cell>
          <cell r="F22">
            <v>8.2899999999999991</v>
          </cell>
          <cell r="G22">
            <v>8.42</v>
          </cell>
          <cell r="H22">
            <v>8.59</v>
          </cell>
          <cell r="I22">
            <v>8.7200000000000006</v>
          </cell>
          <cell r="J22">
            <v>8.76</v>
          </cell>
          <cell r="K22">
            <v>8.92</v>
          </cell>
          <cell r="L22">
            <v>8.99</v>
          </cell>
          <cell r="M22">
            <v>9.07</v>
          </cell>
          <cell r="N22">
            <v>9.18</v>
          </cell>
          <cell r="O22">
            <v>9.2799999999999994</v>
          </cell>
          <cell r="P22">
            <v>9.44</v>
          </cell>
        </row>
        <row r="23">
          <cell r="A23" t="str">
            <v>Kepulauan Mentawai</v>
          </cell>
          <cell r="B23">
            <v>6.14</v>
          </cell>
          <cell r="C23">
            <v>6.15</v>
          </cell>
          <cell r="D23">
            <v>6.16</v>
          </cell>
          <cell r="E23">
            <v>6.17</v>
          </cell>
          <cell r="F23">
            <v>6.19</v>
          </cell>
          <cell r="G23">
            <v>6.27</v>
          </cell>
          <cell r="H23">
            <v>6.52</v>
          </cell>
          <cell r="I23">
            <v>6.69</v>
          </cell>
          <cell r="J23">
            <v>6.95</v>
          </cell>
          <cell r="K23">
            <v>7.08</v>
          </cell>
          <cell r="L23">
            <v>7.09</v>
          </cell>
          <cell r="M23">
            <v>7.2</v>
          </cell>
          <cell r="N23">
            <v>7.48</v>
          </cell>
          <cell r="O23">
            <v>7.76</v>
          </cell>
          <cell r="P23">
            <v>8.0299999999999994</v>
          </cell>
        </row>
        <row r="24">
          <cell r="A24" t="str">
            <v>Pesisir Selatan</v>
          </cell>
          <cell r="B24">
            <v>7.34</v>
          </cell>
          <cell r="C24">
            <v>7.57</v>
          </cell>
          <cell r="D24">
            <v>7.79</v>
          </cell>
          <cell r="E24">
            <v>8.0500000000000007</v>
          </cell>
          <cell r="F24">
            <v>8.1</v>
          </cell>
          <cell r="G24">
            <v>8.11</v>
          </cell>
          <cell r="H24">
            <v>8.1199999999999992</v>
          </cell>
          <cell r="I24">
            <v>8.1300000000000008</v>
          </cell>
          <cell r="J24">
            <v>8.14</v>
          </cell>
          <cell r="K24">
            <v>8.25</v>
          </cell>
          <cell r="L24">
            <v>8.26</v>
          </cell>
          <cell r="M24">
            <v>8.27</v>
          </cell>
          <cell r="N24">
            <v>8.43</v>
          </cell>
          <cell r="O24">
            <v>8.58</v>
          </cell>
          <cell r="P24">
            <v>8.81</v>
          </cell>
        </row>
        <row r="25">
          <cell r="A25" t="str">
            <v>Solok</v>
          </cell>
          <cell r="B25">
            <v>7.16</v>
          </cell>
          <cell r="C25">
            <v>7.3</v>
          </cell>
          <cell r="D25">
            <v>7.44</v>
          </cell>
          <cell r="E25">
            <v>7.53</v>
          </cell>
          <cell r="F25">
            <v>7.56</v>
          </cell>
          <cell r="G25">
            <v>7.57</v>
          </cell>
          <cell r="H25">
            <v>7.58</v>
          </cell>
          <cell r="I25">
            <v>7.6</v>
          </cell>
          <cell r="J25">
            <v>7.84</v>
          </cell>
          <cell r="K25">
            <v>7.85</v>
          </cell>
          <cell r="L25">
            <v>7.86</v>
          </cell>
          <cell r="M25">
            <v>7.87</v>
          </cell>
          <cell r="N25">
            <v>7.89</v>
          </cell>
          <cell r="O25">
            <v>7.9</v>
          </cell>
          <cell r="P25">
            <v>7.91</v>
          </cell>
        </row>
        <row r="26">
          <cell r="A26" t="str">
            <v>Sijunjung</v>
          </cell>
          <cell r="B26">
            <v>7.09</v>
          </cell>
          <cell r="C26">
            <v>7.1</v>
          </cell>
          <cell r="D26">
            <v>7.2</v>
          </cell>
          <cell r="E26">
            <v>7.3</v>
          </cell>
          <cell r="F26">
            <v>7.32</v>
          </cell>
          <cell r="G26">
            <v>7.33</v>
          </cell>
          <cell r="H26">
            <v>7.5</v>
          </cell>
          <cell r="I26">
            <v>7.72</v>
          </cell>
          <cell r="J26">
            <v>7.77</v>
          </cell>
          <cell r="K26">
            <v>8.1</v>
          </cell>
          <cell r="L26">
            <v>8.11</v>
          </cell>
          <cell r="M26">
            <v>8.1199999999999992</v>
          </cell>
          <cell r="N26">
            <v>8.3000000000000007</v>
          </cell>
          <cell r="O26">
            <v>8.57</v>
          </cell>
          <cell r="P26">
            <v>8.6199999999999992</v>
          </cell>
        </row>
        <row r="27">
          <cell r="A27" t="str">
            <v>Tanah Datar</v>
          </cell>
          <cell r="B27">
            <v>7.48</v>
          </cell>
          <cell r="C27">
            <v>7.58</v>
          </cell>
          <cell r="D27">
            <v>7.63</v>
          </cell>
          <cell r="E27">
            <v>7.78</v>
          </cell>
          <cell r="F27">
            <v>7.8</v>
          </cell>
          <cell r="G27">
            <v>7.93</v>
          </cell>
          <cell r="H27">
            <v>8.1199999999999992</v>
          </cell>
          <cell r="I27">
            <v>8.14</v>
          </cell>
          <cell r="J27">
            <v>8.44</v>
          </cell>
          <cell r="K27">
            <v>8.4499999999999993</v>
          </cell>
          <cell r="L27">
            <v>8.61</v>
          </cell>
          <cell r="M27">
            <v>8.6199999999999992</v>
          </cell>
          <cell r="N27">
            <v>8.9</v>
          </cell>
          <cell r="O27">
            <v>9.02</v>
          </cell>
          <cell r="P27">
            <v>9.2899999999999991</v>
          </cell>
        </row>
        <row r="28">
          <cell r="A28" t="str">
            <v>Padang Pariaman</v>
          </cell>
          <cell r="B28">
            <v>6.62</v>
          </cell>
          <cell r="C28">
            <v>6.68</v>
          </cell>
          <cell r="D28">
            <v>6.77</v>
          </cell>
          <cell r="E28">
            <v>6.86</v>
          </cell>
          <cell r="F28">
            <v>6.88</v>
          </cell>
          <cell r="G28">
            <v>6.89</v>
          </cell>
          <cell r="H28">
            <v>7</v>
          </cell>
          <cell r="I28">
            <v>7.21</v>
          </cell>
          <cell r="J28">
            <v>7.5</v>
          </cell>
          <cell r="K28">
            <v>7.86</v>
          </cell>
          <cell r="L28">
            <v>7.87</v>
          </cell>
          <cell r="M28">
            <v>7.88</v>
          </cell>
          <cell r="N28">
            <v>8.16</v>
          </cell>
          <cell r="O28">
            <v>8.41</v>
          </cell>
          <cell r="P28">
            <v>8.42</v>
          </cell>
        </row>
        <row r="29">
          <cell r="A29" t="str">
            <v>Agam</v>
          </cell>
          <cell r="B29">
            <v>7.56</v>
          </cell>
          <cell r="C29">
            <v>7.68</v>
          </cell>
          <cell r="D29">
            <v>7.91</v>
          </cell>
          <cell r="E29">
            <v>8.09</v>
          </cell>
          <cell r="F29">
            <v>8.1</v>
          </cell>
          <cell r="G29">
            <v>8.17</v>
          </cell>
          <cell r="H29">
            <v>8.18</v>
          </cell>
          <cell r="I29">
            <v>8.39</v>
          </cell>
          <cell r="J29">
            <v>8.69</v>
          </cell>
          <cell r="K29">
            <v>8.85</v>
          </cell>
          <cell r="L29">
            <v>8.9600000000000009</v>
          </cell>
          <cell r="M29">
            <v>8.9700000000000006</v>
          </cell>
          <cell r="N29">
            <v>8.98</v>
          </cell>
          <cell r="O29">
            <v>9.2200000000000006</v>
          </cell>
          <cell r="P29">
            <v>9.23</v>
          </cell>
        </row>
        <row r="30">
          <cell r="A30" t="str">
            <v>Lima Puluh Kota</v>
          </cell>
          <cell r="B30">
            <v>7.37</v>
          </cell>
          <cell r="C30">
            <v>7.4</v>
          </cell>
          <cell r="D30">
            <v>7.52</v>
          </cell>
          <cell r="E30">
            <v>7.58</v>
          </cell>
          <cell r="F30">
            <v>7.59</v>
          </cell>
          <cell r="G30">
            <v>7.91</v>
          </cell>
          <cell r="H30">
            <v>7.92</v>
          </cell>
          <cell r="I30">
            <v>7.96</v>
          </cell>
          <cell r="J30">
            <v>7.97</v>
          </cell>
          <cell r="K30">
            <v>7.98</v>
          </cell>
          <cell r="L30">
            <v>7.99</v>
          </cell>
          <cell r="M30">
            <v>8.07</v>
          </cell>
          <cell r="N30">
            <v>8.08</v>
          </cell>
          <cell r="O30">
            <v>8.1199999999999992</v>
          </cell>
          <cell r="P30">
            <v>8.1300000000000008</v>
          </cell>
        </row>
        <row r="31">
          <cell r="A31" t="str">
            <v>Pasaman</v>
          </cell>
          <cell r="B31">
            <v>7.26</v>
          </cell>
          <cell r="C31">
            <v>7.37</v>
          </cell>
          <cell r="D31">
            <v>7.48</v>
          </cell>
          <cell r="E31">
            <v>7.6</v>
          </cell>
          <cell r="F31">
            <v>7.62</v>
          </cell>
          <cell r="G31">
            <v>7.63</v>
          </cell>
          <cell r="H31">
            <v>7.64</v>
          </cell>
          <cell r="I31">
            <v>7.65</v>
          </cell>
          <cell r="J31">
            <v>7.66</v>
          </cell>
          <cell r="K31">
            <v>7.86</v>
          </cell>
          <cell r="L31">
            <v>8.09</v>
          </cell>
          <cell r="M31">
            <v>8.1</v>
          </cell>
          <cell r="N31">
            <v>8.11</v>
          </cell>
          <cell r="O31">
            <v>8.1300000000000008</v>
          </cell>
          <cell r="P31">
            <v>8.14</v>
          </cell>
        </row>
        <row r="32">
          <cell r="A32" t="str">
            <v>Solok Selatan</v>
          </cell>
          <cell r="B32">
            <v>7.37</v>
          </cell>
          <cell r="C32">
            <v>7.4</v>
          </cell>
          <cell r="D32">
            <v>7.44</v>
          </cell>
          <cell r="E32">
            <v>7.8</v>
          </cell>
          <cell r="F32">
            <v>7.97</v>
          </cell>
          <cell r="G32">
            <v>7.98</v>
          </cell>
          <cell r="H32">
            <v>7.99</v>
          </cell>
          <cell r="I32">
            <v>8</v>
          </cell>
          <cell r="J32">
            <v>8.15</v>
          </cell>
          <cell r="K32">
            <v>8.16</v>
          </cell>
          <cell r="L32">
            <v>8.2799999999999994</v>
          </cell>
          <cell r="M32">
            <v>8.32</v>
          </cell>
          <cell r="N32">
            <v>8.41</v>
          </cell>
          <cell r="O32">
            <v>8.69</v>
          </cell>
          <cell r="P32">
            <v>8.85</v>
          </cell>
        </row>
        <row r="33">
          <cell r="A33" t="str">
            <v>Dharmasraya</v>
          </cell>
          <cell r="B33">
            <v>7.43</v>
          </cell>
          <cell r="C33">
            <v>7.83</v>
          </cell>
          <cell r="D33">
            <v>7.88</v>
          </cell>
          <cell r="E33">
            <v>7.94</v>
          </cell>
          <cell r="F33">
            <v>7.99</v>
          </cell>
          <cell r="G33">
            <v>8.0299999999999994</v>
          </cell>
          <cell r="H33">
            <v>8.23</v>
          </cell>
          <cell r="I33">
            <v>8.24</v>
          </cell>
          <cell r="J33">
            <v>8.25</v>
          </cell>
          <cell r="K33">
            <v>8.4600000000000009</v>
          </cell>
          <cell r="L33">
            <v>8.4700000000000006</v>
          </cell>
          <cell r="M33">
            <v>8.5500000000000007</v>
          </cell>
          <cell r="N33">
            <v>8.56</v>
          </cell>
          <cell r="O33">
            <v>8.7100000000000009</v>
          </cell>
          <cell r="P33">
            <v>8.98</v>
          </cell>
        </row>
        <row r="34">
          <cell r="A34" t="str">
            <v>Pasaman Barat</v>
          </cell>
          <cell r="B34">
            <v>7.08</v>
          </cell>
          <cell r="C34">
            <v>7.24</v>
          </cell>
          <cell r="D34">
            <v>7.39</v>
          </cell>
          <cell r="E34">
            <v>7.5</v>
          </cell>
          <cell r="F34">
            <v>7.53</v>
          </cell>
          <cell r="G34">
            <v>7.83</v>
          </cell>
          <cell r="H34">
            <v>7.84</v>
          </cell>
          <cell r="I34">
            <v>7.85</v>
          </cell>
          <cell r="J34">
            <v>7.86</v>
          </cell>
          <cell r="K34">
            <v>8.06</v>
          </cell>
          <cell r="L34">
            <v>8.19</v>
          </cell>
          <cell r="M34">
            <v>8.27</v>
          </cell>
          <cell r="N34">
            <v>8.5500000000000007</v>
          </cell>
          <cell r="O34">
            <v>8.81</v>
          </cell>
          <cell r="P34">
            <v>8.99</v>
          </cell>
        </row>
        <row r="35">
          <cell r="A35" t="str">
            <v>Kota Padang</v>
          </cell>
          <cell r="B35">
            <v>10.34</v>
          </cell>
          <cell r="C35">
            <v>10.52</v>
          </cell>
          <cell r="D35">
            <v>10.75</v>
          </cell>
          <cell r="E35">
            <v>10.89</v>
          </cell>
          <cell r="F35">
            <v>10.93</v>
          </cell>
          <cell r="G35">
            <v>10.97</v>
          </cell>
          <cell r="H35">
            <v>11.24</v>
          </cell>
          <cell r="I35">
            <v>11.32</v>
          </cell>
          <cell r="J35">
            <v>11.33</v>
          </cell>
          <cell r="K35">
            <v>11.34</v>
          </cell>
          <cell r="L35">
            <v>11.58</v>
          </cell>
          <cell r="M35">
            <v>11.59</v>
          </cell>
          <cell r="N35">
            <v>11.6</v>
          </cell>
          <cell r="O35">
            <v>11.62</v>
          </cell>
          <cell r="P35">
            <v>11.63</v>
          </cell>
        </row>
        <row r="36">
          <cell r="A36" t="str">
            <v>Kota Solok</v>
          </cell>
          <cell r="B36">
            <v>10.28</v>
          </cell>
          <cell r="C36">
            <v>10.3</v>
          </cell>
          <cell r="D36">
            <v>10.35</v>
          </cell>
          <cell r="E36">
            <v>10.72</v>
          </cell>
          <cell r="F36">
            <v>10.75</v>
          </cell>
          <cell r="G36">
            <v>10.77</v>
          </cell>
          <cell r="H36">
            <v>10.79</v>
          </cell>
          <cell r="I36">
            <v>10.95</v>
          </cell>
          <cell r="J36">
            <v>11.01</v>
          </cell>
          <cell r="K36">
            <v>11.02</v>
          </cell>
          <cell r="L36">
            <v>11.03</v>
          </cell>
          <cell r="M36">
            <v>11.04</v>
          </cell>
          <cell r="N36">
            <v>11.35</v>
          </cell>
          <cell r="O36">
            <v>11.36</v>
          </cell>
          <cell r="P36">
            <v>11.37</v>
          </cell>
        </row>
        <row r="37">
          <cell r="A37" t="str">
            <v>Kota Sawah Lunto</v>
          </cell>
          <cell r="B37">
            <v>8.9600000000000009</v>
          </cell>
          <cell r="C37">
            <v>9.0500000000000007</v>
          </cell>
          <cell r="D37">
            <v>9.32</v>
          </cell>
          <cell r="E37">
            <v>9.4499999999999993</v>
          </cell>
          <cell r="F37">
            <v>9.65</v>
          </cell>
          <cell r="G37">
            <v>9.66</v>
          </cell>
          <cell r="H37">
            <v>9.92</v>
          </cell>
          <cell r="I37">
            <v>9.93</v>
          </cell>
          <cell r="J37">
            <v>9.94</v>
          </cell>
          <cell r="K37">
            <v>9.9700000000000006</v>
          </cell>
          <cell r="L37">
            <v>10.17</v>
          </cell>
          <cell r="M37">
            <v>10.32</v>
          </cell>
          <cell r="N37">
            <v>10.43</v>
          </cell>
          <cell r="O37">
            <v>10.44</v>
          </cell>
          <cell r="P37">
            <v>10.53</v>
          </cell>
        </row>
        <row r="38">
          <cell r="A38" t="str">
            <v>Kota Padang Panjang</v>
          </cell>
          <cell r="B38">
            <v>10</v>
          </cell>
          <cell r="C38">
            <v>10.19</v>
          </cell>
          <cell r="D38">
            <v>10.36</v>
          </cell>
          <cell r="E38">
            <v>10.53</v>
          </cell>
          <cell r="F38">
            <v>10.79</v>
          </cell>
          <cell r="G38">
            <v>11.09</v>
          </cell>
          <cell r="H38">
            <v>11.42</v>
          </cell>
          <cell r="I38">
            <v>11.43</v>
          </cell>
          <cell r="J38">
            <v>11.44</v>
          </cell>
          <cell r="K38">
            <v>11.45</v>
          </cell>
          <cell r="L38">
            <v>11.62</v>
          </cell>
          <cell r="M38">
            <v>11.63</v>
          </cell>
          <cell r="N38">
            <v>11.92</v>
          </cell>
          <cell r="O38">
            <v>11.94</v>
          </cell>
          <cell r="P38">
            <v>12</v>
          </cell>
        </row>
        <row r="39">
          <cell r="A39" t="str">
            <v>Kota Bukittinggi</v>
          </cell>
          <cell r="B39">
            <v>10.5</v>
          </cell>
          <cell r="C39">
            <v>10.56</v>
          </cell>
          <cell r="D39">
            <v>10.62</v>
          </cell>
          <cell r="E39">
            <v>10.66</v>
          </cell>
          <cell r="F39">
            <v>10.71</v>
          </cell>
          <cell r="G39">
            <v>10.79</v>
          </cell>
          <cell r="H39">
            <v>10.98</v>
          </cell>
          <cell r="I39">
            <v>11.3</v>
          </cell>
          <cell r="J39">
            <v>11.31</v>
          </cell>
          <cell r="K39">
            <v>11.32</v>
          </cell>
          <cell r="L39">
            <v>11.33</v>
          </cell>
          <cell r="M39">
            <v>11.34</v>
          </cell>
          <cell r="N39">
            <v>11.63</v>
          </cell>
          <cell r="O39">
            <v>11.64</v>
          </cell>
          <cell r="P39">
            <v>11.65</v>
          </cell>
        </row>
        <row r="40">
          <cell r="A40" t="str">
            <v>Kota Payakumbuh</v>
          </cell>
          <cell r="B40">
            <v>9.5299999999999994</v>
          </cell>
          <cell r="C40">
            <v>9.68</v>
          </cell>
          <cell r="D40">
            <v>9.83</v>
          </cell>
          <cell r="E40">
            <v>9.93</v>
          </cell>
          <cell r="F40">
            <v>9.9600000000000009</v>
          </cell>
          <cell r="G40">
            <v>10.29</v>
          </cell>
          <cell r="H40">
            <v>10.3</v>
          </cell>
          <cell r="I40">
            <v>10.45</v>
          </cell>
          <cell r="J40">
            <v>10.46</v>
          </cell>
          <cell r="K40">
            <v>10.72</v>
          </cell>
          <cell r="L40">
            <v>10.73</v>
          </cell>
          <cell r="M40">
            <v>10.81</v>
          </cell>
          <cell r="N40">
            <v>10.82</v>
          </cell>
          <cell r="O40">
            <v>10.88</v>
          </cell>
          <cell r="P40">
            <v>10.89</v>
          </cell>
        </row>
        <row r="41">
          <cell r="A41" t="str">
            <v>Kota Pariaman</v>
          </cell>
          <cell r="B41">
            <v>8.98</v>
          </cell>
          <cell r="C41">
            <v>9.27</v>
          </cell>
          <cell r="D41">
            <v>9.32</v>
          </cell>
          <cell r="E41">
            <v>9.8800000000000008</v>
          </cell>
          <cell r="F41">
            <v>9.94</v>
          </cell>
          <cell r="G41">
            <v>9.9600000000000009</v>
          </cell>
          <cell r="H41">
            <v>10.09</v>
          </cell>
          <cell r="I41">
            <v>10.1</v>
          </cell>
          <cell r="J41">
            <v>10.36</v>
          </cell>
          <cell r="K41">
            <v>10.37</v>
          </cell>
          <cell r="L41">
            <v>10.59</v>
          </cell>
          <cell r="M41">
            <v>10.67</v>
          </cell>
          <cell r="N41">
            <v>10.78</v>
          </cell>
          <cell r="O41">
            <v>10.79</v>
          </cell>
          <cell r="P41">
            <v>11.06</v>
          </cell>
        </row>
        <row r="42">
          <cell r="A42" t="str">
            <v>RIAU</v>
          </cell>
          <cell r="B42">
            <v>8.25</v>
          </cell>
          <cell r="C42">
            <v>8.2899999999999991</v>
          </cell>
          <cell r="D42">
            <v>8.34</v>
          </cell>
          <cell r="E42">
            <v>8.3800000000000008</v>
          </cell>
          <cell r="F42">
            <v>8.4700000000000006</v>
          </cell>
          <cell r="G42">
            <v>8.49</v>
          </cell>
          <cell r="H42">
            <v>8.59</v>
          </cell>
          <cell r="I42">
            <v>8.76</v>
          </cell>
          <cell r="J42">
            <v>8.92</v>
          </cell>
          <cell r="K42">
            <v>9.0299999999999994</v>
          </cell>
          <cell r="L42">
            <v>9.14</v>
          </cell>
          <cell r="M42">
            <v>9.19</v>
          </cell>
          <cell r="N42">
            <v>9.2200000000000006</v>
          </cell>
          <cell r="O42">
            <v>9.32</v>
          </cell>
          <cell r="P42">
            <v>9.43</v>
          </cell>
        </row>
        <row r="43">
          <cell r="A43" t="str">
            <v>Kuantan Singingi</v>
          </cell>
          <cell r="B43">
            <v>7.19</v>
          </cell>
          <cell r="C43">
            <v>7.46</v>
          </cell>
          <cell r="D43">
            <v>7.68</v>
          </cell>
          <cell r="E43">
            <v>7.7</v>
          </cell>
          <cell r="F43">
            <v>8.17</v>
          </cell>
          <cell r="G43">
            <v>8.18</v>
          </cell>
          <cell r="H43">
            <v>8.19</v>
          </cell>
          <cell r="I43">
            <v>8.1999999999999993</v>
          </cell>
          <cell r="J43">
            <v>8.31</v>
          </cell>
          <cell r="K43">
            <v>8.58</v>
          </cell>
          <cell r="L43">
            <v>8.59</v>
          </cell>
          <cell r="M43">
            <v>8.75</v>
          </cell>
          <cell r="N43">
            <v>8.76</v>
          </cell>
          <cell r="O43">
            <v>8.9</v>
          </cell>
          <cell r="P43">
            <v>9.14</v>
          </cell>
        </row>
        <row r="44">
          <cell r="A44" t="str">
            <v>Indragiri Hulu</v>
          </cell>
          <cell r="B44">
            <v>7.2</v>
          </cell>
          <cell r="C44">
            <v>7.31</v>
          </cell>
          <cell r="D44">
            <v>7.38</v>
          </cell>
          <cell r="E44">
            <v>7.46</v>
          </cell>
          <cell r="F44">
            <v>7.55</v>
          </cell>
          <cell r="G44">
            <v>7.82</v>
          </cell>
          <cell r="H44">
            <v>7.83</v>
          </cell>
          <cell r="I44">
            <v>7.89</v>
          </cell>
          <cell r="J44">
            <v>8.16</v>
          </cell>
          <cell r="K44">
            <v>8.17</v>
          </cell>
          <cell r="L44">
            <v>8.3800000000000008</v>
          </cell>
          <cell r="M44">
            <v>8.39</v>
          </cell>
          <cell r="N44">
            <v>8.4</v>
          </cell>
          <cell r="O44">
            <v>8.42</v>
          </cell>
          <cell r="P44">
            <v>8.43</v>
          </cell>
        </row>
        <row r="45">
          <cell r="A45" t="str">
            <v>Indragiri Hilir</v>
          </cell>
          <cell r="B45">
            <v>6.54</v>
          </cell>
          <cell r="C45">
            <v>6.66</v>
          </cell>
          <cell r="D45">
            <v>6.7</v>
          </cell>
          <cell r="E45">
            <v>6.74</v>
          </cell>
          <cell r="F45">
            <v>6.81</v>
          </cell>
          <cell r="G45">
            <v>6.82</v>
          </cell>
          <cell r="H45">
            <v>6.94</v>
          </cell>
          <cell r="I45">
            <v>7.18</v>
          </cell>
          <cell r="J45">
            <v>7.19</v>
          </cell>
          <cell r="K45">
            <v>7.22</v>
          </cell>
          <cell r="L45">
            <v>7.23</v>
          </cell>
          <cell r="M45">
            <v>7.24</v>
          </cell>
          <cell r="N45">
            <v>7.26</v>
          </cell>
          <cell r="O45">
            <v>7.31</v>
          </cell>
          <cell r="P45">
            <v>7.32</v>
          </cell>
        </row>
        <row r="46">
          <cell r="A46" t="str">
            <v>Pelalawan</v>
          </cell>
          <cell r="B46">
            <v>6.94</v>
          </cell>
          <cell r="C46">
            <v>7.2</v>
          </cell>
          <cell r="D46">
            <v>7.41</v>
          </cell>
          <cell r="E46">
            <v>7.74</v>
          </cell>
          <cell r="F46">
            <v>7.82</v>
          </cell>
          <cell r="G46">
            <v>8.17</v>
          </cell>
          <cell r="H46">
            <v>8.18</v>
          </cell>
          <cell r="I46">
            <v>8.19</v>
          </cell>
          <cell r="J46">
            <v>8.44</v>
          </cell>
          <cell r="K46">
            <v>8.49</v>
          </cell>
          <cell r="L46">
            <v>8.5</v>
          </cell>
          <cell r="M46">
            <v>8.6999999999999993</v>
          </cell>
          <cell r="N46">
            <v>8.7200000000000006</v>
          </cell>
          <cell r="O46">
            <v>8.73</v>
          </cell>
          <cell r="P46">
            <v>8.9600000000000009</v>
          </cell>
        </row>
        <row r="47">
          <cell r="A47" t="str">
            <v>Siak</v>
          </cell>
          <cell r="B47">
            <v>8.6</v>
          </cell>
          <cell r="C47">
            <v>8.7200000000000006</v>
          </cell>
          <cell r="D47">
            <v>8.77</v>
          </cell>
          <cell r="E47">
            <v>8.81</v>
          </cell>
          <cell r="F47">
            <v>9.0500000000000007</v>
          </cell>
          <cell r="G47">
            <v>9.1999999999999993</v>
          </cell>
          <cell r="H47">
            <v>9.2100000000000009</v>
          </cell>
          <cell r="I47">
            <v>9.4</v>
          </cell>
          <cell r="J47">
            <v>9.64</v>
          </cell>
          <cell r="K47">
            <v>9.65</v>
          </cell>
          <cell r="L47">
            <v>9.66</v>
          </cell>
          <cell r="M47">
            <v>9.86</v>
          </cell>
          <cell r="N47">
            <v>9.8699999999999992</v>
          </cell>
          <cell r="O47">
            <v>9.8800000000000008</v>
          </cell>
          <cell r="P47">
            <v>9.92</v>
          </cell>
        </row>
        <row r="48">
          <cell r="A48" t="str">
            <v>Kampar</v>
          </cell>
          <cell r="B48">
            <v>8.08</v>
          </cell>
          <cell r="C48">
            <v>8.56</v>
          </cell>
          <cell r="D48">
            <v>8.59</v>
          </cell>
          <cell r="E48">
            <v>8.6199999999999992</v>
          </cell>
          <cell r="F48">
            <v>8.6199999999999992</v>
          </cell>
          <cell r="G48">
            <v>8.84</v>
          </cell>
          <cell r="H48">
            <v>8.85</v>
          </cell>
          <cell r="I48">
            <v>9.09</v>
          </cell>
          <cell r="J48">
            <v>9.1</v>
          </cell>
          <cell r="K48">
            <v>9.25</v>
          </cell>
          <cell r="L48">
            <v>9.26</v>
          </cell>
          <cell r="M48">
            <v>9.27</v>
          </cell>
          <cell r="N48">
            <v>9.39</v>
          </cell>
          <cell r="O48">
            <v>9.4</v>
          </cell>
          <cell r="P48">
            <v>9.58</v>
          </cell>
        </row>
        <row r="49">
          <cell r="A49" t="str">
            <v>Rokan Hulu</v>
          </cell>
          <cell r="B49">
            <v>7.18</v>
          </cell>
          <cell r="C49">
            <v>7.24</v>
          </cell>
          <cell r="D49">
            <v>7.31</v>
          </cell>
          <cell r="E49">
            <v>7.38</v>
          </cell>
          <cell r="F49">
            <v>7.83</v>
          </cell>
          <cell r="G49">
            <v>7.84</v>
          </cell>
          <cell r="H49">
            <v>7.97</v>
          </cell>
          <cell r="I49">
            <v>8.18</v>
          </cell>
          <cell r="J49">
            <v>8.3699999999999992</v>
          </cell>
          <cell r="K49">
            <v>8.3800000000000008</v>
          </cell>
          <cell r="L49">
            <v>8.39</v>
          </cell>
          <cell r="M49">
            <v>8.5399999999999991</v>
          </cell>
          <cell r="N49">
            <v>8.5500000000000007</v>
          </cell>
          <cell r="O49">
            <v>8.81</v>
          </cell>
          <cell r="P49">
            <v>8.94</v>
          </cell>
        </row>
        <row r="50">
          <cell r="A50" t="str">
            <v>Bengkalis</v>
          </cell>
          <cell r="B50">
            <v>8.14</v>
          </cell>
          <cell r="C50">
            <v>8.34</v>
          </cell>
          <cell r="D50">
            <v>8.64</v>
          </cell>
          <cell r="E50">
            <v>8.76</v>
          </cell>
          <cell r="F50">
            <v>8.8000000000000007</v>
          </cell>
          <cell r="G50">
            <v>8.82</v>
          </cell>
          <cell r="H50">
            <v>8.83</v>
          </cell>
          <cell r="I50">
            <v>8.89</v>
          </cell>
          <cell r="J50">
            <v>9.2100000000000009</v>
          </cell>
          <cell r="K50">
            <v>9.41</v>
          </cell>
          <cell r="L50">
            <v>9.69</v>
          </cell>
          <cell r="M50">
            <v>9.6999999999999993</v>
          </cell>
          <cell r="N50">
            <v>9.7100000000000009</v>
          </cell>
          <cell r="O50">
            <v>9.73</v>
          </cell>
          <cell r="P50">
            <v>9.74</v>
          </cell>
        </row>
        <row r="51">
          <cell r="A51" t="str">
            <v>Rokan Hilir</v>
          </cell>
          <cell r="B51">
            <v>7.24</v>
          </cell>
          <cell r="C51">
            <v>7.3</v>
          </cell>
          <cell r="D51">
            <v>7.36</v>
          </cell>
          <cell r="E51">
            <v>7.42</v>
          </cell>
          <cell r="F51">
            <v>7.62</v>
          </cell>
          <cell r="G51">
            <v>7.62</v>
          </cell>
          <cell r="H51">
            <v>7.88</v>
          </cell>
          <cell r="I51">
            <v>7.89</v>
          </cell>
          <cell r="J51">
            <v>8.15</v>
          </cell>
          <cell r="K51">
            <v>8.24</v>
          </cell>
          <cell r="L51">
            <v>8.25</v>
          </cell>
          <cell r="M51">
            <v>8.26</v>
          </cell>
          <cell r="N51">
            <v>8.2799999999999994</v>
          </cell>
          <cell r="O51">
            <v>8.52</v>
          </cell>
          <cell r="P51">
            <v>8.5299999999999994</v>
          </cell>
        </row>
        <row r="52">
          <cell r="A52" t="str">
            <v>Kepulauan Meranti</v>
          </cell>
          <cell r="B52">
            <v>6.12</v>
          </cell>
          <cell r="C52">
            <v>6.27</v>
          </cell>
          <cell r="D52">
            <v>6.8</v>
          </cell>
          <cell r="E52">
            <v>7.33</v>
          </cell>
          <cell r="F52">
            <v>7.44</v>
          </cell>
          <cell r="G52">
            <v>7.45</v>
          </cell>
          <cell r="H52">
            <v>7.46</v>
          </cell>
          <cell r="I52">
            <v>7.47</v>
          </cell>
          <cell r="J52">
            <v>7.48</v>
          </cell>
          <cell r="K52">
            <v>7.51</v>
          </cell>
          <cell r="L52">
            <v>7.7</v>
          </cell>
          <cell r="M52">
            <v>7.84</v>
          </cell>
          <cell r="N52">
            <v>7.88</v>
          </cell>
          <cell r="O52">
            <v>7.99</v>
          </cell>
          <cell r="P52">
            <v>8.1199999999999992</v>
          </cell>
        </row>
        <row r="53">
          <cell r="A53" t="str">
            <v>Kota Pekanbaru</v>
          </cell>
          <cell r="B53">
            <v>10.67</v>
          </cell>
          <cell r="C53">
            <v>10.84</v>
          </cell>
          <cell r="D53">
            <v>10.88</v>
          </cell>
          <cell r="E53">
            <v>10.93</v>
          </cell>
          <cell r="F53">
            <v>10.95</v>
          </cell>
          <cell r="G53">
            <v>10.97</v>
          </cell>
          <cell r="H53">
            <v>11.2</v>
          </cell>
          <cell r="I53">
            <v>11.21</v>
          </cell>
          <cell r="J53">
            <v>11.22</v>
          </cell>
          <cell r="K53">
            <v>11.43</v>
          </cell>
          <cell r="L53">
            <v>11.68</v>
          </cell>
          <cell r="M53">
            <v>11.92</v>
          </cell>
          <cell r="N53">
            <v>11.93</v>
          </cell>
          <cell r="O53">
            <v>11.94</v>
          </cell>
          <cell r="P53">
            <v>11.96</v>
          </cell>
        </row>
        <row r="54">
          <cell r="A54" t="str">
            <v>Kota Dumai</v>
          </cell>
          <cell r="B54">
            <v>9.36</v>
          </cell>
          <cell r="C54">
            <v>9.42</v>
          </cell>
          <cell r="D54">
            <v>9.48</v>
          </cell>
          <cell r="E54">
            <v>9.5399999999999991</v>
          </cell>
          <cell r="F54">
            <v>9.56</v>
          </cell>
          <cell r="G54">
            <v>9.57</v>
          </cell>
          <cell r="H54">
            <v>9.58</v>
          </cell>
          <cell r="I54">
            <v>9.67</v>
          </cell>
          <cell r="J54">
            <v>9.84</v>
          </cell>
          <cell r="K54">
            <v>9.85</v>
          </cell>
          <cell r="L54">
            <v>10.07</v>
          </cell>
          <cell r="M54">
            <v>10.14</v>
          </cell>
          <cell r="N54">
            <v>10.15</v>
          </cell>
          <cell r="O54">
            <v>10.16</v>
          </cell>
          <cell r="P54">
            <v>10.29</v>
          </cell>
        </row>
        <row r="55">
          <cell r="A55" t="str">
            <v>JAMBI</v>
          </cell>
          <cell r="B55">
            <v>7.34</v>
          </cell>
          <cell r="C55">
            <v>7.48</v>
          </cell>
          <cell r="D55">
            <v>7.69</v>
          </cell>
          <cell r="E55">
            <v>7.8</v>
          </cell>
          <cell r="F55">
            <v>7.92</v>
          </cell>
          <cell r="G55">
            <v>7.96</v>
          </cell>
          <cell r="H55">
            <v>8.07</v>
          </cell>
          <cell r="I55">
            <v>8.15</v>
          </cell>
          <cell r="J55">
            <v>8.23</v>
          </cell>
          <cell r="K55">
            <v>8.4499999999999993</v>
          </cell>
          <cell r="L55">
            <v>8.5500000000000007</v>
          </cell>
          <cell r="M55">
            <v>8.6</v>
          </cell>
          <cell r="N55">
            <v>8.68</v>
          </cell>
          <cell r="O55">
            <v>8.81</v>
          </cell>
          <cell r="P55">
            <v>8.9</v>
          </cell>
        </row>
        <row r="56">
          <cell r="A56" t="str">
            <v>Kerinci</v>
          </cell>
          <cell r="B56">
            <v>6.85</v>
          </cell>
          <cell r="C56">
            <v>7.05</v>
          </cell>
          <cell r="D56">
            <v>7.36</v>
          </cell>
          <cell r="E56">
            <v>7.71</v>
          </cell>
          <cell r="F56">
            <v>7.77</v>
          </cell>
          <cell r="G56">
            <v>7.78</v>
          </cell>
          <cell r="H56">
            <v>8.06</v>
          </cell>
          <cell r="I56">
            <v>8.19</v>
          </cell>
          <cell r="J56">
            <v>8.1999999999999993</v>
          </cell>
          <cell r="K56">
            <v>8.2100000000000009</v>
          </cell>
          <cell r="L56">
            <v>8.5500000000000007</v>
          </cell>
          <cell r="M56">
            <v>8.56</v>
          </cell>
          <cell r="N56">
            <v>8.57</v>
          </cell>
          <cell r="O56">
            <v>8.59</v>
          </cell>
          <cell r="P56">
            <v>8.6</v>
          </cell>
        </row>
        <row r="57">
          <cell r="A57" t="str">
            <v>Merangin</v>
          </cell>
          <cell r="B57">
            <v>6.58</v>
          </cell>
          <cell r="C57">
            <v>6.71</v>
          </cell>
          <cell r="D57">
            <v>6.89</v>
          </cell>
          <cell r="E57">
            <v>7</v>
          </cell>
          <cell r="F57">
            <v>7.04</v>
          </cell>
          <cell r="G57">
            <v>7.08</v>
          </cell>
          <cell r="H57">
            <v>7.44</v>
          </cell>
          <cell r="I57">
            <v>7.62</v>
          </cell>
          <cell r="J57">
            <v>7.67</v>
          </cell>
          <cell r="K57">
            <v>7.68</v>
          </cell>
          <cell r="L57">
            <v>7.76</v>
          </cell>
          <cell r="M57">
            <v>7.9</v>
          </cell>
          <cell r="N57">
            <v>7.91</v>
          </cell>
          <cell r="O57">
            <v>8.1300000000000008</v>
          </cell>
          <cell r="P57">
            <v>8.4</v>
          </cell>
        </row>
        <row r="58">
          <cell r="A58" t="str">
            <v>Sarolangun</v>
          </cell>
          <cell r="B58">
            <v>6.59</v>
          </cell>
          <cell r="C58">
            <v>6.64</v>
          </cell>
          <cell r="D58">
            <v>6.93</v>
          </cell>
          <cell r="E58">
            <v>7.12</v>
          </cell>
          <cell r="F58">
            <v>7.23</v>
          </cell>
          <cell r="G58">
            <v>7.24</v>
          </cell>
          <cell r="H58">
            <v>7.34</v>
          </cell>
          <cell r="I58">
            <v>7.47</v>
          </cell>
          <cell r="J58">
            <v>7.63</v>
          </cell>
          <cell r="K58">
            <v>7.76</v>
          </cell>
          <cell r="L58">
            <v>7.87</v>
          </cell>
          <cell r="M58">
            <v>8.0399999999999991</v>
          </cell>
          <cell r="N58">
            <v>8.1199999999999992</v>
          </cell>
          <cell r="O58">
            <v>8.14</v>
          </cell>
          <cell r="P58">
            <v>8.35</v>
          </cell>
        </row>
        <row r="59">
          <cell r="A59" t="str">
            <v>Batang Hari</v>
          </cell>
          <cell r="B59">
            <v>7.18</v>
          </cell>
          <cell r="C59">
            <v>7.35</v>
          </cell>
          <cell r="D59">
            <v>7.38</v>
          </cell>
          <cell r="E59">
            <v>7.41</v>
          </cell>
          <cell r="F59">
            <v>7.43</v>
          </cell>
          <cell r="G59">
            <v>7.44</v>
          </cell>
          <cell r="H59">
            <v>7.69</v>
          </cell>
          <cell r="I59">
            <v>7.77</v>
          </cell>
          <cell r="J59">
            <v>7.82</v>
          </cell>
          <cell r="K59">
            <v>7.85</v>
          </cell>
          <cell r="L59">
            <v>8.11</v>
          </cell>
          <cell r="M59">
            <v>8.1199999999999992</v>
          </cell>
          <cell r="N59">
            <v>8.2100000000000009</v>
          </cell>
          <cell r="O59">
            <v>8.2200000000000006</v>
          </cell>
          <cell r="P59">
            <v>8.35</v>
          </cell>
        </row>
        <row r="60">
          <cell r="A60" t="str">
            <v>Muaro Jambi</v>
          </cell>
          <cell r="B60">
            <v>7.39</v>
          </cell>
          <cell r="C60">
            <v>7.44</v>
          </cell>
          <cell r="D60">
            <v>7.5</v>
          </cell>
          <cell r="E60">
            <v>7.56</v>
          </cell>
          <cell r="F60">
            <v>7.68</v>
          </cell>
          <cell r="G60">
            <v>8.01</v>
          </cell>
          <cell r="H60">
            <v>8.02</v>
          </cell>
          <cell r="I60">
            <v>8.08</v>
          </cell>
          <cell r="J60">
            <v>8.09</v>
          </cell>
          <cell r="K60">
            <v>8.33</v>
          </cell>
          <cell r="L60">
            <v>8.57</v>
          </cell>
          <cell r="M60">
            <v>8.58</v>
          </cell>
          <cell r="N60">
            <v>8.59</v>
          </cell>
          <cell r="O60">
            <v>8.69</v>
          </cell>
          <cell r="P60">
            <v>8.6999999999999993</v>
          </cell>
        </row>
        <row r="61">
          <cell r="A61" t="str">
            <v>Tanjung Jabung Timur</v>
          </cell>
          <cell r="B61">
            <v>4.87</v>
          </cell>
          <cell r="C61">
            <v>5.1100000000000003</v>
          </cell>
          <cell r="D61">
            <v>5.57</v>
          </cell>
          <cell r="E61">
            <v>5.9</v>
          </cell>
          <cell r="F61">
            <v>5.93</v>
          </cell>
          <cell r="G61">
            <v>6.26</v>
          </cell>
          <cell r="H61">
            <v>6.32</v>
          </cell>
          <cell r="I61">
            <v>6.33</v>
          </cell>
          <cell r="J61">
            <v>6.34</v>
          </cell>
          <cell r="K61">
            <v>6.35</v>
          </cell>
          <cell r="L61">
            <v>6.7</v>
          </cell>
          <cell r="M61">
            <v>6.92</v>
          </cell>
          <cell r="N61">
            <v>7.19</v>
          </cell>
          <cell r="O61">
            <v>7.43</v>
          </cell>
          <cell r="P61">
            <v>7.7</v>
          </cell>
        </row>
        <row r="62">
          <cell r="A62" t="str">
            <v>Tanjung Jabung Barat</v>
          </cell>
          <cell r="B62">
            <v>6.72</v>
          </cell>
          <cell r="C62">
            <v>6.86</v>
          </cell>
          <cell r="D62">
            <v>7</v>
          </cell>
          <cell r="E62">
            <v>7.24</v>
          </cell>
          <cell r="F62">
            <v>7.28</v>
          </cell>
          <cell r="G62">
            <v>7.37</v>
          </cell>
          <cell r="H62">
            <v>7.43</v>
          </cell>
          <cell r="I62">
            <v>7.44</v>
          </cell>
          <cell r="J62">
            <v>7.56</v>
          </cell>
          <cell r="K62">
            <v>7.7</v>
          </cell>
          <cell r="L62">
            <v>7.71</v>
          </cell>
          <cell r="M62">
            <v>8</v>
          </cell>
          <cell r="N62">
            <v>8.18</v>
          </cell>
          <cell r="O62">
            <v>8.31</v>
          </cell>
          <cell r="P62">
            <v>8.32</v>
          </cell>
        </row>
        <row r="63">
          <cell r="A63" t="str">
            <v>Tebo</v>
          </cell>
          <cell r="B63">
            <v>6.58</v>
          </cell>
          <cell r="C63">
            <v>6.87</v>
          </cell>
          <cell r="D63">
            <v>6.98</v>
          </cell>
          <cell r="E63">
            <v>7.27</v>
          </cell>
          <cell r="F63">
            <v>7.48</v>
          </cell>
          <cell r="G63">
            <v>7.53</v>
          </cell>
          <cell r="H63">
            <v>7.54</v>
          </cell>
          <cell r="I63">
            <v>7.55</v>
          </cell>
          <cell r="J63">
            <v>7.56</v>
          </cell>
          <cell r="K63">
            <v>7.57</v>
          </cell>
          <cell r="L63">
            <v>7.58</v>
          </cell>
          <cell r="M63">
            <v>7.59</v>
          </cell>
          <cell r="N63">
            <v>7.7</v>
          </cell>
          <cell r="O63">
            <v>7.94</v>
          </cell>
          <cell r="P63">
            <v>8.0399999999999991</v>
          </cell>
        </row>
        <row r="64">
          <cell r="A64" t="str">
            <v>Bungo</v>
          </cell>
          <cell r="B64">
            <v>7.77</v>
          </cell>
          <cell r="C64">
            <v>7.79</v>
          </cell>
          <cell r="D64">
            <v>7.82</v>
          </cell>
          <cell r="E64">
            <v>7.85</v>
          </cell>
          <cell r="F64">
            <v>7.86</v>
          </cell>
          <cell r="G64">
            <v>7.87</v>
          </cell>
          <cell r="H64">
            <v>7.99</v>
          </cell>
          <cell r="I64">
            <v>8.08</v>
          </cell>
          <cell r="J64">
            <v>8.09</v>
          </cell>
          <cell r="K64">
            <v>8.15</v>
          </cell>
          <cell r="L64">
            <v>8.27</v>
          </cell>
          <cell r="M64">
            <v>8.2799999999999994</v>
          </cell>
          <cell r="N64">
            <v>8.2899999999999991</v>
          </cell>
          <cell r="O64">
            <v>8.39</v>
          </cell>
          <cell r="P64">
            <v>8.6</v>
          </cell>
        </row>
        <row r="65">
          <cell r="A65" t="str">
            <v>Kota Jambi</v>
          </cell>
          <cell r="B65">
            <v>9.6199999999999992</v>
          </cell>
          <cell r="C65">
            <v>9.86</v>
          </cell>
          <cell r="D65">
            <v>10.3</v>
          </cell>
          <cell r="E65">
            <v>10.55</v>
          </cell>
          <cell r="F65">
            <v>10.62</v>
          </cell>
          <cell r="G65">
            <v>10.63</v>
          </cell>
          <cell r="H65">
            <v>10.65</v>
          </cell>
          <cell r="I65">
            <v>10.66</v>
          </cell>
          <cell r="J65">
            <v>10.67</v>
          </cell>
          <cell r="K65">
            <v>10.91</v>
          </cell>
          <cell r="L65">
            <v>10.92</v>
          </cell>
          <cell r="M65">
            <v>11.2</v>
          </cell>
          <cell r="N65">
            <v>11.21</v>
          </cell>
          <cell r="O65">
            <v>11.32</v>
          </cell>
          <cell r="P65">
            <v>11.51</v>
          </cell>
        </row>
        <row r="66">
          <cell r="A66" t="str">
            <v>Kota Sungai Penuh</v>
          </cell>
          <cell r="B66">
            <v>8.7200000000000006</v>
          </cell>
          <cell r="C66">
            <v>8.84</v>
          </cell>
          <cell r="D66">
            <v>8.9</v>
          </cell>
          <cell r="E66">
            <v>8.9700000000000006</v>
          </cell>
          <cell r="F66">
            <v>9.0500000000000007</v>
          </cell>
          <cell r="G66">
            <v>9.17</v>
          </cell>
          <cell r="H66">
            <v>9.33</v>
          </cell>
          <cell r="I66">
            <v>9.5500000000000007</v>
          </cell>
          <cell r="J66">
            <v>9.84</v>
          </cell>
          <cell r="K66">
            <v>10.08</v>
          </cell>
          <cell r="L66">
            <v>10.32</v>
          </cell>
          <cell r="M66">
            <v>10.33</v>
          </cell>
          <cell r="N66">
            <v>10.34</v>
          </cell>
          <cell r="O66">
            <v>10.36</v>
          </cell>
          <cell r="P66">
            <v>10.48</v>
          </cell>
        </row>
        <row r="67">
          <cell r="A67" t="str">
            <v>SUMATERA SELATAN</v>
          </cell>
          <cell r="B67">
            <v>7.34</v>
          </cell>
          <cell r="C67">
            <v>7.42</v>
          </cell>
          <cell r="D67">
            <v>7.5</v>
          </cell>
          <cell r="E67">
            <v>7.53</v>
          </cell>
          <cell r="F67">
            <v>7.66</v>
          </cell>
          <cell r="G67">
            <v>7.77</v>
          </cell>
          <cell r="H67">
            <v>7.83</v>
          </cell>
          <cell r="I67">
            <v>7.99</v>
          </cell>
          <cell r="J67">
            <v>8</v>
          </cell>
          <cell r="K67">
            <v>8.18</v>
          </cell>
          <cell r="L67">
            <v>8.24</v>
          </cell>
          <cell r="M67">
            <v>8.3000000000000007</v>
          </cell>
          <cell r="N67">
            <v>8.3699999999999992</v>
          </cell>
          <cell r="O67">
            <v>8.5</v>
          </cell>
          <cell r="P67">
            <v>8.57</v>
          </cell>
        </row>
        <row r="68">
          <cell r="A68" t="str">
            <v>Ogan Komering Ulu</v>
          </cell>
          <cell r="B68">
            <v>7.34</v>
          </cell>
          <cell r="C68">
            <v>7.42</v>
          </cell>
          <cell r="D68">
            <v>7.57</v>
          </cell>
          <cell r="E68">
            <v>7.57</v>
          </cell>
          <cell r="F68">
            <v>7.91</v>
          </cell>
          <cell r="G68">
            <v>8.17</v>
          </cell>
          <cell r="H68">
            <v>8.33</v>
          </cell>
          <cell r="I68">
            <v>8.67</v>
          </cell>
          <cell r="J68">
            <v>8.68</v>
          </cell>
          <cell r="K68">
            <v>8.69</v>
          </cell>
          <cell r="L68">
            <v>8.6999999999999993</v>
          </cell>
          <cell r="M68">
            <v>8.7100000000000009</v>
          </cell>
          <cell r="N68">
            <v>8.73</v>
          </cell>
          <cell r="O68">
            <v>8.85</v>
          </cell>
          <cell r="P68">
            <v>8.86</v>
          </cell>
        </row>
        <row r="69">
          <cell r="A69" t="str">
            <v>Ogan Komering Ilir</v>
          </cell>
          <cell r="B69">
            <v>5.88</v>
          </cell>
          <cell r="C69">
            <v>5.89</v>
          </cell>
          <cell r="D69">
            <v>5.93</v>
          </cell>
          <cell r="E69">
            <v>6.41</v>
          </cell>
          <cell r="F69">
            <v>6.44</v>
          </cell>
          <cell r="G69">
            <v>6.45</v>
          </cell>
          <cell r="H69">
            <v>6.74</v>
          </cell>
          <cell r="I69">
            <v>7.01</v>
          </cell>
          <cell r="J69">
            <v>7.02</v>
          </cell>
          <cell r="K69">
            <v>7.03</v>
          </cell>
          <cell r="L69">
            <v>7.04</v>
          </cell>
          <cell r="M69">
            <v>7.05</v>
          </cell>
          <cell r="N69">
            <v>7.07</v>
          </cell>
          <cell r="O69">
            <v>7.08</v>
          </cell>
          <cell r="P69">
            <v>7.19</v>
          </cell>
        </row>
        <row r="70">
          <cell r="A70" t="str">
            <v>Muara Enim</v>
          </cell>
          <cell r="B70">
            <v>6.77</v>
          </cell>
          <cell r="C70">
            <v>6.97</v>
          </cell>
          <cell r="D70">
            <v>6.97</v>
          </cell>
          <cell r="E70">
            <v>7.16</v>
          </cell>
          <cell r="F70">
            <v>7.19</v>
          </cell>
          <cell r="G70">
            <v>7.4</v>
          </cell>
          <cell r="H70">
            <v>7.41</v>
          </cell>
          <cell r="I70">
            <v>7.49</v>
          </cell>
          <cell r="J70">
            <v>7.6</v>
          </cell>
          <cell r="K70">
            <v>7.78</v>
          </cell>
          <cell r="L70">
            <v>7.79</v>
          </cell>
          <cell r="M70">
            <v>7.8</v>
          </cell>
          <cell r="N70">
            <v>7.9</v>
          </cell>
          <cell r="O70">
            <v>8.14</v>
          </cell>
          <cell r="P70">
            <v>8.27</v>
          </cell>
        </row>
        <row r="71">
          <cell r="A71" t="str">
            <v>Lahat</v>
          </cell>
          <cell r="B71">
            <v>7.25</v>
          </cell>
          <cell r="C71">
            <v>7.42</v>
          </cell>
          <cell r="D71">
            <v>7.74</v>
          </cell>
          <cell r="E71">
            <v>7.76</v>
          </cell>
          <cell r="F71">
            <v>7.86</v>
          </cell>
          <cell r="G71">
            <v>8.09</v>
          </cell>
          <cell r="H71">
            <v>8.1</v>
          </cell>
          <cell r="I71">
            <v>8.43</v>
          </cell>
          <cell r="J71">
            <v>8.44</v>
          </cell>
          <cell r="K71">
            <v>8.4499999999999993</v>
          </cell>
          <cell r="L71">
            <v>8.4600000000000009</v>
          </cell>
          <cell r="M71">
            <v>8.52</v>
          </cell>
          <cell r="N71">
            <v>8.5299999999999994</v>
          </cell>
          <cell r="O71">
            <v>8.56</v>
          </cell>
          <cell r="P71">
            <v>8.69</v>
          </cell>
        </row>
        <row r="72">
          <cell r="A72" t="str">
            <v>Musi Rawas</v>
          </cell>
          <cell r="B72">
            <v>5.82</v>
          </cell>
          <cell r="C72">
            <v>6.07</v>
          </cell>
          <cell r="D72">
            <v>6.11</v>
          </cell>
          <cell r="E72">
            <v>6.16</v>
          </cell>
          <cell r="F72">
            <v>6.61</v>
          </cell>
          <cell r="G72">
            <v>6.69</v>
          </cell>
          <cell r="H72">
            <v>6.85</v>
          </cell>
          <cell r="I72">
            <v>7.18</v>
          </cell>
          <cell r="J72">
            <v>7.28</v>
          </cell>
          <cell r="K72">
            <v>7.51</v>
          </cell>
          <cell r="L72">
            <v>7.52</v>
          </cell>
          <cell r="M72">
            <v>7.53</v>
          </cell>
          <cell r="N72">
            <v>7.55</v>
          </cell>
          <cell r="O72">
            <v>7.56</v>
          </cell>
          <cell r="P72">
            <v>7.57</v>
          </cell>
        </row>
        <row r="73">
          <cell r="A73" t="str">
            <v>Musi Banyuasin</v>
          </cell>
          <cell r="B73">
            <v>7.03</v>
          </cell>
          <cell r="C73">
            <v>7.08</v>
          </cell>
          <cell r="D73">
            <v>7.12</v>
          </cell>
          <cell r="E73">
            <v>7.17</v>
          </cell>
          <cell r="F73">
            <v>7.18</v>
          </cell>
          <cell r="G73">
            <v>7.54</v>
          </cell>
          <cell r="H73">
            <v>7.55</v>
          </cell>
          <cell r="I73">
            <v>7.59</v>
          </cell>
          <cell r="J73">
            <v>7.6</v>
          </cell>
          <cell r="K73">
            <v>7.61</v>
          </cell>
          <cell r="L73">
            <v>7.62</v>
          </cell>
          <cell r="M73">
            <v>7.63</v>
          </cell>
          <cell r="N73">
            <v>7.65</v>
          </cell>
          <cell r="O73">
            <v>7.68</v>
          </cell>
          <cell r="P73">
            <v>7.95</v>
          </cell>
        </row>
        <row r="74">
          <cell r="A74" t="str">
            <v>Banyu Asin</v>
          </cell>
          <cell r="B74">
            <v>6.18</v>
          </cell>
          <cell r="C74">
            <v>6.21</v>
          </cell>
          <cell r="D74">
            <v>6.49</v>
          </cell>
          <cell r="E74">
            <v>6.55</v>
          </cell>
          <cell r="F74">
            <v>6.87</v>
          </cell>
          <cell r="G74">
            <v>6.88</v>
          </cell>
          <cell r="H74">
            <v>6.89</v>
          </cell>
          <cell r="I74">
            <v>7.16</v>
          </cell>
          <cell r="J74">
            <v>7.17</v>
          </cell>
          <cell r="K74">
            <v>7.19</v>
          </cell>
          <cell r="L74">
            <v>7.2</v>
          </cell>
          <cell r="M74">
            <v>7.44</v>
          </cell>
          <cell r="N74">
            <v>7.45</v>
          </cell>
          <cell r="O74">
            <v>7.46</v>
          </cell>
          <cell r="P74">
            <v>7.48</v>
          </cell>
        </row>
        <row r="75">
          <cell r="A75" t="str">
            <v>Ogan Komering Ulu Selatan</v>
          </cell>
          <cell r="B75">
            <v>6.7</v>
          </cell>
          <cell r="C75">
            <v>6.88</v>
          </cell>
          <cell r="D75">
            <v>6.92</v>
          </cell>
          <cell r="E75">
            <v>7.26</v>
          </cell>
          <cell r="F75">
            <v>7.3</v>
          </cell>
          <cell r="G75">
            <v>7.46</v>
          </cell>
          <cell r="H75">
            <v>7.47</v>
          </cell>
          <cell r="I75">
            <v>7.66</v>
          </cell>
          <cell r="J75">
            <v>7.82</v>
          </cell>
          <cell r="K75">
            <v>7.83</v>
          </cell>
          <cell r="L75">
            <v>7.84</v>
          </cell>
          <cell r="M75">
            <v>7.85</v>
          </cell>
          <cell r="N75">
            <v>7.86</v>
          </cell>
          <cell r="O75">
            <v>8.0500000000000007</v>
          </cell>
          <cell r="P75">
            <v>8.25</v>
          </cell>
        </row>
        <row r="76">
          <cell r="A76" t="str">
            <v>Ogan Komering Ulu Timur</v>
          </cell>
          <cell r="B76">
            <v>6.16</v>
          </cell>
          <cell r="C76">
            <v>6.5</v>
          </cell>
          <cell r="D76">
            <v>6.66</v>
          </cell>
          <cell r="E76">
            <v>6.82</v>
          </cell>
          <cell r="F76">
            <v>7.05</v>
          </cell>
          <cell r="G76">
            <v>7.05</v>
          </cell>
          <cell r="H76">
            <v>7.06</v>
          </cell>
          <cell r="I76">
            <v>7.12</v>
          </cell>
          <cell r="J76">
            <v>7.27</v>
          </cell>
          <cell r="K76">
            <v>7.54</v>
          </cell>
          <cell r="L76">
            <v>7.55</v>
          </cell>
          <cell r="M76">
            <v>7.56</v>
          </cell>
          <cell r="N76">
            <v>7.8</v>
          </cell>
          <cell r="O76">
            <v>8.07</v>
          </cell>
          <cell r="P76">
            <v>8.08</v>
          </cell>
        </row>
        <row r="77">
          <cell r="A77" t="str">
            <v>Ogan Ilir</v>
          </cell>
          <cell r="B77">
            <v>6.41</v>
          </cell>
          <cell r="C77">
            <v>6.72</v>
          </cell>
          <cell r="D77">
            <v>6.87</v>
          </cell>
          <cell r="E77">
            <v>7.01</v>
          </cell>
          <cell r="F77">
            <v>7.34</v>
          </cell>
          <cell r="G77">
            <v>7.35</v>
          </cell>
          <cell r="H77">
            <v>7.36</v>
          </cell>
          <cell r="I77">
            <v>7.37</v>
          </cell>
          <cell r="J77">
            <v>7.58</v>
          </cell>
          <cell r="K77">
            <v>7.85</v>
          </cell>
          <cell r="L77">
            <v>7.86</v>
          </cell>
          <cell r="M77">
            <v>7.87</v>
          </cell>
          <cell r="N77">
            <v>7.91</v>
          </cell>
          <cell r="O77">
            <v>8.08</v>
          </cell>
          <cell r="P77">
            <v>8.09</v>
          </cell>
        </row>
        <row r="78">
          <cell r="A78" t="str">
            <v>Empat Lawang</v>
          </cell>
          <cell r="B78">
            <v>6.59</v>
          </cell>
          <cell r="C78">
            <v>6.92</v>
          </cell>
          <cell r="D78">
            <v>6.97</v>
          </cell>
          <cell r="E78">
            <v>7.02</v>
          </cell>
          <cell r="F78">
            <v>7.14</v>
          </cell>
          <cell r="G78">
            <v>7.29</v>
          </cell>
          <cell r="H78">
            <v>7.3</v>
          </cell>
          <cell r="I78">
            <v>7.37</v>
          </cell>
          <cell r="J78">
            <v>7.38</v>
          </cell>
          <cell r="K78">
            <v>7.39</v>
          </cell>
          <cell r="L78">
            <v>7.6</v>
          </cell>
          <cell r="M78">
            <v>7.64</v>
          </cell>
          <cell r="N78">
            <v>7.65</v>
          </cell>
          <cell r="O78">
            <v>7.66</v>
          </cell>
          <cell r="P78">
            <v>7.68</v>
          </cell>
        </row>
        <row r="79">
          <cell r="A79" t="str">
            <v>Penukal Abab Lematang Ilir</v>
          </cell>
          <cell r="B79" t="str">
            <v>-</v>
          </cell>
          <cell r="C79" t="str">
            <v>-</v>
          </cell>
          <cell r="D79" t="str">
            <v>-</v>
          </cell>
          <cell r="E79">
            <v>6.49</v>
          </cell>
          <cell r="F79">
            <v>6.5</v>
          </cell>
          <cell r="G79">
            <v>6.53</v>
          </cell>
          <cell r="H79">
            <v>6.54</v>
          </cell>
          <cell r="I79">
            <v>6.57</v>
          </cell>
          <cell r="J79">
            <v>6.58</v>
          </cell>
          <cell r="K79">
            <v>6.75</v>
          </cell>
          <cell r="L79">
            <v>7.04</v>
          </cell>
          <cell r="M79">
            <v>7.05</v>
          </cell>
          <cell r="N79">
            <v>7.06</v>
          </cell>
          <cell r="O79">
            <v>7.08</v>
          </cell>
          <cell r="P79">
            <v>7.27</v>
          </cell>
        </row>
        <row r="80">
          <cell r="A80" t="str">
            <v>Musi Rawas Utara</v>
          </cell>
          <cell r="B80" t="str">
            <v>-</v>
          </cell>
          <cell r="C80" t="str">
            <v>-</v>
          </cell>
          <cell r="D80" t="str">
            <v>-</v>
          </cell>
          <cell r="E80">
            <v>5.71</v>
          </cell>
          <cell r="F80">
            <v>6.06</v>
          </cell>
          <cell r="G80">
            <v>6.33</v>
          </cell>
          <cell r="H80">
            <v>6.43</v>
          </cell>
          <cell r="I80">
            <v>6.44</v>
          </cell>
          <cell r="J80">
            <v>6.45</v>
          </cell>
          <cell r="K80">
            <v>6.5</v>
          </cell>
          <cell r="L80">
            <v>6.84</v>
          </cell>
          <cell r="M80">
            <v>7.09</v>
          </cell>
          <cell r="N80">
            <v>7.26</v>
          </cell>
          <cell r="O80">
            <v>7.5</v>
          </cell>
          <cell r="P80">
            <v>7.51</v>
          </cell>
        </row>
        <row r="81">
          <cell r="A81" t="str">
            <v>Kota Palembang</v>
          </cell>
          <cell r="B81">
            <v>9.64</v>
          </cell>
          <cell r="C81">
            <v>9.82</v>
          </cell>
          <cell r="D81">
            <v>10</v>
          </cell>
          <cell r="E81">
            <v>10.19</v>
          </cell>
          <cell r="F81">
            <v>10.23</v>
          </cell>
          <cell r="G81">
            <v>10.25</v>
          </cell>
          <cell r="H81">
            <v>10.35</v>
          </cell>
          <cell r="I81">
            <v>10.36</v>
          </cell>
          <cell r="J81">
            <v>10.37</v>
          </cell>
          <cell r="K81">
            <v>10.52</v>
          </cell>
          <cell r="L81">
            <v>10.53</v>
          </cell>
          <cell r="M81">
            <v>10.75</v>
          </cell>
          <cell r="N81">
            <v>10.91</v>
          </cell>
          <cell r="O81">
            <v>10.92</v>
          </cell>
          <cell r="P81">
            <v>10.93</v>
          </cell>
        </row>
        <row r="82">
          <cell r="A82" t="str">
            <v>Kota Prabumulih</v>
          </cell>
          <cell r="B82">
            <v>8.39</v>
          </cell>
          <cell r="C82">
            <v>8.89</v>
          </cell>
          <cell r="D82">
            <v>9.1300000000000008</v>
          </cell>
          <cell r="E82">
            <v>9.52</v>
          </cell>
          <cell r="F82">
            <v>9.6</v>
          </cell>
          <cell r="G82">
            <v>9.6199999999999992</v>
          </cell>
          <cell r="H82">
            <v>9.67</v>
          </cell>
          <cell r="I82">
            <v>9.68</v>
          </cell>
          <cell r="J82">
            <v>9.7100000000000009</v>
          </cell>
          <cell r="K82">
            <v>9.7200000000000006</v>
          </cell>
          <cell r="L82">
            <v>9.9600000000000009</v>
          </cell>
          <cell r="M82">
            <v>9.9700000000000006</v>
          </cell>
          <cell r="N82">
            <v>10.199999999999999</v>
          </cell>
          <cell r="O82">
            <v>10.35</v>
          </cell>
          <cell r="P82">
            <v>10.36</v>
          </cell>
        </row>
        <row r="83">
          <cell r="A83" t="str">
            <v>Kota Pagar Alam</v>
          </cell>
          <cell r="B83">
            <v>8.3699999999999992</v>
          </cell>
          <cell r="C83">
            <v>8.4</v>
          </cell>
          <cell r="D83">
            <v>8.42</v>
          </cell>
          <cell r="E83">
            <v>8.4499999999999993</v>
          </cell>
          <cell r="F83">
            <v>8.61</v>
          </cell>
          <cell r="G83">
            <v>8.6300000000000008</v>
          </cell>
          <cell r="H83">
            <v>8.64</v>
          </cell>
          <cell r="I83">
            <v>8.93</v>
          </cell>
          <cell r="J83">
            <v>9.08</v>
          </cell>
          <cell r="K83">
            <v>9.14</v>
          </cell>
          <cell r="L83">
            <v>9.39</v>
          </cell>
          <cell r="M83">
            <v>9.4</v>
          </cell>
          <cell r="N83">
            <v>9.41</v>
          </cell>
          <cell r="O83">
            <v>9.43</v>
          </cell>
          <cell r="P83">
            <v>9.44</v>
          </cell>
        </row>
        <row r="84">
          <cell r="A84" t="str">
            <v>Kota Lubuklinggau</v>
          </cell>
          <cell r="B84">
            <v>9.01</v>
          </cell>
          <cell r="C84">
            <v>9.11</v>
          </cell>
          <cell r="D84">
            <v>9.1999999999999993</v>
          </cell>
          <cell r="E84">
            <v>9.2899999999999991</v>
          </cell>
          <cell r="F84">
            <v>9.32</v>
          </cell>
          <cell r="G84">
            <v>9.4700000000000006</v>
          </cell>
          <cell r="H84">
            <v>9.49</v>
          </cell>
          <cell r="I84">
            <v>9.5</v>
          </cell>
          <cell r="J84">
            <v>9.51</v>
          </cell>
          <cell r="K84">
            <v>9.81</v>
          </cell>
          <cell r="L84">
            <v>9.89</v>
          </cell>
          <cell r="M84">
            <v>9.9</v>
          </cell>
          <cell r="N84">
            <v>9.91</v>
          </cell>
          <cell r="O84">
            <v>9.93</v>
          </cell>
          <cell r="P84">
            <v>9.94</v>
          </cell>
        </row>
        <row r="85">
          <cell r="A85" t="str">
            <v>BENGKULU</v>
          </cell>
          <cell r="B85">
            <v>7.85</v>
          </cell>
          <cell r="C85">
            <v>7.93</v>
          </cell>
          <cell r="D85">
            <v>8.01</v>
          </cell>
          <cell r="E85">
            <v>8.09</v>
          </cell>
          <cell r="F85">
            <v>8.2799999999999994</v>
          </cell>
          <cell r="G85">
            <v>8.2899999999999991</v>
          </cell>
          <cell r="H85">
            <v>8.3699999999999992</v>
          </cell>
          <cell r="I85">
            <v>8.4700000000000006</v>
          </cell>
          <cell r="J85">
            <v>8.61</v>
          </cell>
          <cell r="K85">
            <v>8.73</v>
          </cell>
          <cell r="L85">
            <v>8.84</v>
          </cell>
          <cell r="M85">
            <v>8.8699999999999992</v>
          </cell>
          <cell r="N85">
            <v>8.91</v>
          </cell>
          <cell r="O85">
            <v>9.0299999999999994</v>
          </cell>
          <cell r="P85">
            <v>9.0399999999999991</v>
          </cell>
        </row>
        <row r="86">
          <cell r="A86" t="str">
            <v>Bengkulu Selatan</v>
          </cell>
          <cell r="B86">
            <v>8.14</v>
          </cell>
          <cell r="C86">
            <v>8.24</v>
          </cell>
          <cell r="D86">
            <v>8.36</v>
          </cell>
          <cell r="E86">
            <v>8.7100000000000009</v>
          </cell>
          <cell r="F86">
            <v>8.75</v>
          </cell>
          <cell r="G86">
            <v>8.76</v>
          </cell>
          <cell r="H86">
            <v>8.77</v>
          </cell>
          <cell r="I86">
            <v>8.7799999999999994</v>
          </cell>
          <cell r="J86">
            <v>9.01</v>
          </cell>
          <cell r="K86">
            <v>9.02</v>
          </cell>
          <cell r="L86">
            <v>9.26</v>
          </cell>
          <cell r="M86">
            <v>9.27</v>
          </cell>
          <cell r="N86">
            <v>9.39</v>
          </cell>
          <cell r="O86">
            <v>9.41</v>
          </cell>
          <cell r="P86">
            <v>9.42</v>
          </cell>
        </row>
        <row r="87">
          <cell r="A87" t="str">
            <v>Rejang Lebong</v>
          </cell>
          <cell r="B87">
            <v>7.38</v>
          </cell>
          <cell r="C87">
            <v>7.54</v>
          </cell>
          <cell r="D87">
            <v>7.57</v>
          </cell>
          <cell r="E87">
            <v>7.59</v>
          </cell>
          <cell r="F87">
            <v>7.6</v>
          </cell>
          <cell r="G87">
            <v>7.9</v>
          </cell>
          <cell r="H87">
            <v>8.0299999999999994</v>
          </cell>
          <cell r="I87">
            <v>8.0399999999999991</v>
          </cell>
          <cell r="J87">
            <v>8.0500000000000007</v>
          </cell>
          <cell r="K87">
            <v>8.26</v>
          </cell>
          <cell r="L87">
            <v>8.2799999999999994</v>
          </cell>
          <cell r="M87">
            <v>8.33</v>
          </cell>
          <cell r="N87">
            <v>8.5500000000000007</v>
          </cell>
          <cell r="O87">
            <v>8.8000000000000007</v>
          </cell>
          <cell r="P87">
            <v>8.81</v>
          </cell>
        </row>
        <row r="88">
          <cell r="A88" t="str">
            <v>Bengkulu Utara</v>
          </cell>
          <cell r="B88">
            <v>6.83</v>
          </cell>
          <cell r="C88">
            <v>7.13</v>
          </cell>
          <cell r="D88">
            <v>7.27</v>
          </cell>
          <cell r="E88">
            <v>7.74</v>
          </cell>
          <cell r="F88">
            <v>7.8</v>
          </cell>
          <cell r="G88">
            <v>7.81</v>
          </cell>
          <cell r="H88">
            <v>7.82</v>
          </cell>
          <cell r="I88">
            <v>7.83</v>
          </cell>
          <cell r="J88">
            <v>7.85</v>
          </cell>
          <cell r="K88">
            <v>7.86</v>
          </cell>
          <cell r="L88">
            <v>7.87</v>
          </cell>
          <cell r="M88">
            <v>8.09</v>
          </cell>
          <cell r="N88">
            <v>8.1</v>
          </cell>
          <cell r="O88">
            <v>8.11</v>
          </cell>
          <cell r="P88">
            <v>8.32</v>
          </cell>
        </row>
        <row r="89">
          <cell r="A89" t="str">
            <v>Kaur</v>
          </cell>
          <cell r="B89">
            <v>7.69</v>
          </cell>
          <cell r="C89">
            <v>7.71</v>
          </cell>
          <cell r="D89">
            <v>7.73</v>
          </cell>
          <cell r="E89">
            <v>7.76</v>
          </cell>
          <cell r="F89">
            <v>7.76</v>
          </cell>
          <cell r="G89">
            <v>7.78</v>
          </cell>
          <cell r="H89">
            <v>7.8</v>
          </cell>
          <cell r="I89">
            <v>7.96</v>
          </cell>
          <cell r="J89">
            <v>8.24</v>
          </cell>
          <cell r="K89">
            <v>8.25</v>
          </cell>
          <cell r="L89">
            <v>8.3699999999999992</v>
          </cell>
          <cell r="M89">
            <v>8.3800000000000008</v>
          </cell>
          <cell r="N89">
            <v>8.39</v>
          </cell>
          <cell r="O89">
            <v>8.41</v>
          </cell>
          <cell r="P89">
            <v>8.4700000000000006</v>
          </cell>
        </row>
        <row r="90">
          <cell r="A90" t="str">
            <v>Seluma</v>
          </cell>
          <cell r="B90">
            <v>7.06</v>
          </cell>
          <cell r="C90">
            <v>7.09</v>
          </cell>
          <cell r="D90">
            <v>7.11</v>
          </cell>
          <cell r="E90">
            <v>7.13</v>
          </cell>
          <cell r="F90">
            <v>7.37</v>
          </cell>
          <cell r="G90">
            <v>7.38</v>
          </cell>
          <cell r="H90">
            <v>7.55</v>
          </cell>
          <cell r="I90">
            <v>7.75</v>
          </cell>
          <cell r="J90">
            <v>7.9</v>
          </cell>
          <cell r="K90">
            <v>7.91</v>
          </cell>
          <cell r="L90">
            <v>7.99</v>
          </cell>
          <cell r="M90">
            <v>8</v>
          </cell>
          <cell r="N90">
            <v>8.09</v>
          </cell>
          <cell r="O90">
            <v>8.1300000000000008</v>
          </cell>
          <cell r="P90">
            <v>8.14</v>
          </cell>
        </row>
        <row r="91">
          <cell r="A91" t="str">
            <v>Mukomuko</v>
          </cell>
          <cell r="B91">
            <v>6.93</v>
          </cell>
          <cell r="C91">
            <v>7.06</v>
          </cell>
          <cell r="D91">
            <v>7.19</v>
          </cell>
          <cell r="E91">
            <v>7.33</v>
          </cell>
          <cell r="F91">
            <v>7.4</v>
          </cell>
          <cell r="G91">
            <v>7.42</v>
          </cell>
          <cell r="H91">
            <v>7.85</v>
          </cell>
          <cell r="I91">
            <v>7.87</v>
          </cell>
          <cell r="J91">
            <v>7.88</v>
          </cell>
          <cell r="K91">
            <v>7.99</v>
          </cell>
          <cell r="L91">
            <v>8.2899999999999991</v>
          </cell>
          <cell r="M91">
            <v>8.3000000000000007</v>
          </cell>
          <cell r="N91">
            <v>8.31</v>
          </cell>
          <cell r="O91">
            <v>8.56</v>
          </cell>
          <cell r="P91">
            <v>8.57</v>
          </cell>
        </row>
        <row r="92">
          <cell r="A92" t="str">
            <v>Lebong</v>
          </cell>
          <cell r="B92">
            <v>7.35</v>
          </cell>
          <cell r="C92">
            <v>7.35</v>
          </cell>
          <cell r="D92">
            <v>7.35</v>
          </cell>
          <cell r="E92">
            <v>7.35</v>
          </cell>
          <cell r="F92">
            <v>7.62</v>
          </cell>
          <cell r="G92">
            <v>7.77</v>
          </cell>
          <cell r="H92">
            <v>7.86</v>
          </cell>
          <cell r="I92">
            <v>7.87</v>
          </cell>
          <cell r="J92">
            <v>7.89</v>
          </cell>
          <cell r="K92">
            <v>7.9</v>
          </cell>
          <cell r="L92">
            <v>7.99</v>
          </cell>
          <cell r="M92">
            <v>8.18</v>
          </cell>
          <cell r="N92">
            <v>8.24</v>
          </cell>
          <cell r="O92">
            <v>8.26</v>
          </cell>
          <cell r="P92">
            <v>8.41</v>
          </cell>
        </row>
        <row r="93">
          <cell r="A93" t="str">
            <v>Kepahiang</v>
          </cell>
          <cell r="B93">
            <v>7.06</v>
          </cell>
          <cell r="C93">
            <v>7.14</v>
          </cell>
          <cell r="D93">
            <v>7.18</v>
          </cell>
          <cell r="E93">
            <v>7.22</v>
          </cell>
          <cell r="F93">
            <v>7.5</v>
          </cell>
          <cell r="G93">
            <v>7.51</v>
          </cell>
          <cell r="H93">
            <v>7.83</v>
          </cell>
          <cell r="I93">
            <v>7.84</v>
          </cell>
          <cell r="J93">
            <v>7.92</v>
          </cell>
          <cell r="K93">
            <v>7.93</v>
          </cell>
          <cell r="L93">
            <v>8.24</v>
          </cell>
          <cell r="M93">
            <v>8.2899999999999991</v>
          </cell>
          <cell r="N93">
            <v>8.3000000000000007</v>
          </cell>
          <cell r="O93">
            <v>8.36</v>
          </cell>
          <cell r="P93">
            <v>8.3699999999999992</v>
          </cell>
        </row>
        <row r="94">
          <cell r="A94" t="str">
            <v>Bengkulu Tengah</v>
          </cell>
          <cell r="B94">
            <v>6.36</v>
          </cell>
          <cell r="C94">
            <v>6.48</v>
          </cell>
          <cell r="D94">
            <v>6.65</v>
          </cell>
          <cell r="E94">
            <v>6.81</v>
          </cell>
          <cell r="F94">
            <v>6.86</v>
          </cell>
          <cell r="G94">
            <v>6.88</v>
          </cell>
          <cell r="H94">
            <v>6.89</v>
          </cell>
          <cell r="I94">
            <v>6.9</v>
          </cell>
          <cell r="J94">
            <v>7.14</v>
          </cell>
          <cell r="K94">
            <v>7.22</v>
          </cell>
          <cell r="L94">
            <v>7.47</v>
          </cell>
          <cell r="M94">
            <v>7.48</v>
          </cell>
          <cell r="N94">
            <v>7.49</v>
          </cell>
          <cell r="O94">
            <v>7.51</v>
          </cell>
          <cell r="P94">
            <v>7.71</v>
          </cell>
        </row>
        <row r="95">
          <cell r="A95" t="str">
            <v>Kota Bengkulu</v>
          </cell>
          <cell r="B95">
            <v>10.92</v>
          </cell>
          <cell r="C95">
            <v>11.04</v>
          </cell>
          <cell r="D95">
            <v>11.17</v>
          </cell>
          <cell r="E95">
            <v>11.29</v>
          </cell>
          <cell r="F95">
            <v>11.44</v>
          </cell>
          <cell r="G95">
            <v>11.45</v>
          </cell>
          <cell r="H95">
            <v>11.46</v>
          </cell>
          <cell r="I95">
            <v>11.57</v>
          </cell>
          <cell r="J95">
            <v>11.58</v>
          </cell>
          <cell r="K95">
            <v>11.78</v>
          </cell>
          <cell r="L95">
            <v>11.79</v>
          </cell>
          <cell r="M95">
            <v>11.8</v>
          </cell>
          <cell r="N95">
            <v>11.82</v>
          </cell>
          <cell r="O95">
            <v>11.83</v>
          </cell>
          <cell r="P95">
            <v>11.84</v>
          </cell>
        </row>
        <row r="96">
          <cell r="A96" t="str">
            <v>LAMPUNG</v>
          </cell>
          <cell r="B96">
            <v>7.26</v>
          </cell>
          <cell r="C96">
            <v>7.28</v>
          </cell>
          <cell r="D96">
            <v>7.3</v>
          </cell>
          <cell r="E96">
            <v>7.32</v>
          </cell>
          <cell r="F96">
            <v>7.48</v>
          </cell>
          <cell r="G96">
            <v>7.56</v>
          </cell>
          <cell r="H96">
            <v>7.63</v>
          </cell>
          <cell r="I96">
            <v>7.79</v>
          </cell>
          <cell r="J96">
            <v>7.82</v>
          </cell>
          <cell r="K96">
            <v>7.92</v>
          </cell>
          <cell r="L96">
            <v>8.0500000000000007</v>
          </cell>
          <cell r="M96">
            <v>8.08</v>
          </cell>
          <cell r="N96">
            <v>8.18</v>
          </cell>
          <cell r="O96">
            <v>8.2899999999999991</v>
          </cell>
          <cell r="P96">
            <v>8.36</v>
          </cell>
        </row>
        <row r="97">
          <cell r="A97" t="str">
            <v>Lampung Barat</v>
          </cell>
          <cell r="B97">
            <v>6.68</v>
          </cell>
          <cell r="C97">
            <v>6.85</v>
          </cell>
          <cell r="D97">
            <v>7.03</v>
          </cell>
          <cell r="E97">
            <v>7.21</v>
          </cell>
          <cell r="F97">
            <v>7.25</v>
          </cell>
          <cell r="G97">
            <v>7.27</v>
          </cell>
          <cell r="H97">
            <v>7.28</v>
          </cell>
          <cell r="I97">
            <v>7.33</v>
          </cell>
          <cell r="J97">
            <v>7.6</v>
          </cell>
          <cell r="K97">
            <v>7.85</v>
          </cell>
          <cell r="L97">
            <v>8.06</v>
          </cell>
          <cell r="M97">
            <v>8.07</v>
          </cell>
          <cell r="N97">
            <v>8.1999999999999993</v>
          </cell>
          <cell r="O97">
            <v>8.36</v>
          </cell>
          <cell r="P97">
            <v>8.56</v>
          </cell>
        </row>
        <row r="98">
          <cell r="A98" t="str">
            <v>Tanggamus</v>
          </cell>
          <cell r="B98">
            <v>6.16</v>
          </cell>
          <cell r="C98">
            <v>6.19</v>
          </cell>
          <cell r="D98">
            <v>6.27</v>
          </cell>
          <cell r="E98">
            <v>6.35</v>
          </cell>
          <cell r="F98">
            <v>6.63</v>
          </cell>
          <cell r="G98">
            <v>6.86</v>
          </cell>
          <cell r="H98">
            <v>6.87</v>
          </cell>
          <cell r="I98">
            <v>6.88</v>
          </cell>
          <cell r="J98">
            <v>6.96</v>
          </cell>
          <cell r="K98">
            <v>7.21</v>
          </cell>
          <cell r="L98">
            <v>7.22</v>
          </cell>
          <cell r="M98">
            <v>7.34</v>
          </cell>
          <cell r="N98">
            <v>7.35</v>
          </cell>
          <cell r="O98">
            <v>7.36</v>
          </cell>
          <cell r="P98">
            <v>7.38</v>
          </cell>
        </row>
        <row r="99">
          <cell r="A99" t="str">
            <v>Lampung Selatan</v>
          </cell>
          <cell r="B99">
            <v>6.36</v>
          </cell>
          <cell r="C99">
            <v>6.55</v>
          </cell>
          <cell r="D99">
            <v>6.72</v>
          </cell>
          <cell r="E99">
            <v>6.89</v>
          </cell>
          <cell r="F99">
            <v>7.01</v>
          </cell>
          <cell r="G99">
            <v>7.24</v>
          </cell>
          <cell r="H99">
            <v>7.53</v>
          </cell>
          <cell r="I99">
            <v>7.66</v>
          </cell>
          <cell r="J99">
            <v>7.67</v>
          </cell>
          <cell r="K99">
            <v>7.68</v>
          </cell>
          <cell r="L99">
            <v>7.69</v>
          </cell>
          <cell r="M99">
            <v>7.7</v>
          </cell>
          <cell r="N99">
            <v>7.72</v>
          </cell>
          <cell r="O99">
            <v>7.77</v>
          </cell>
          <cell r="P99">
            <v>7.78</v>
          </cell>
        </row>
        <row r="100">
          <cell r="A100" t="str">
            <v>Lampung Timur</v>
          </cell>
          <cell r="B100">
            <v>6.76</v>
          </cell>
          <cell r="C100">
            <v>6.87</v>
          </cell>
          <cell r="D100">
            <v>7.01</v>
          </cell>
          <cell r="E100">
            <v>7.15</v>
          </cell>
          <cell r="F100">
            <v>7.16</v>
          </cell>
          <cell r="G100">
            <v>7.2</v>
          </cell>
          <cell r="H100">
            <v>7.55</v>
          </cell>
          <cell r="I100">
            <v>7.56</v>
          </cell>
          <cell r="J100">
            <v>7.57</v>
          </cell>
          <cell r="K100">
            <v>7.59</v>
          </cell>
          <cell r="L100">
            <v>7.6</v>
          </cell>
          <cell r="M100">
            <v>7.77</v>
          </cell>
          <cell r="N100">
            <v>8.0399999999999991</v>
          </cell>
          <cell r="O100">
            <v>8.14</v>
          </cell>
          <cell r="P100">
            <v>8.1999999999999993</v>
          </cell>
        </row>
        <row r="101">
          <cell r="A101" t="str">
            <v>Lampung Tengah</v>
          </cell>
          <cell r="B101">
            <v>6.82</v>
          </cell>
          <cell r="C101">
            <v>6.92</v>
          </cell>
          <cell r="D101">
            <v>7.03</v>
          </cell>
          <cell r="E101">
            <v>7.04</v>
          </cell>
          <cell r="F101">
            <v>7.06</v>
          </cell>
          <cell r="G101">
            <v>7.14</v>
          </cell>
          <cell r="H101">
            <v>7.37</v>
          </cell>
          <cell r="I101">
            <v>7.38</v>
          </cell>
          <cell r="J101">
            <v>7.51</v>
          </cell>
          <cell r="K101">
            <v>7.57</v>
          </cell>
          <cell r="L101">
            <v>7.58</v>
          </cell>
          <cell r="M101">
            <v>7.59</v>
          </cell>
          <cell r="N101">
            <v>7.64</v>
          </cell>
          <cell r="O101">
            <v>7.81</v>
          </cell>
          <cell r="P101">
            <v>7.97</v>
          </cell>
        </row>
        <row r="102">
          <cell r="A102" t="str">
            <v>Lampung Utara</v>
          </cell>
          <cell r="B102">
            <v>7.01</v>
          </cell>
          <cell r="C102">
            <v>7.41</v>
          </cell>
          <cell r="D102">
            <v>7.42</v>
          </cell>
          <cell r="E102">
            <v>7.42</v>
          </cell>
          <cell r="F102">
            <v>7.69</v>
          </cell>
          <cell r="G102">
            <v>7.7</v>
          </cell>
          <cell r="H102">
            <v>7.71</v>
          </cell>
          <cell r="I102">
            <v>7.99</v>
          </cell>
          <cell r="J102">
            <v>8.19</v>
          </cell>
          <cell r="K102">
            <v>8.1999999999999993</v>
          </cell>
          <cell r="L102">
            <v>8.2100000000000009</v>
          </cell>
          <cell r="M102">
            <v>8.34</v>
          </cell>
          <cell r="N102">
            <v>8.35</v>
          </cell>
          <cell r="O102">
            <v>8.36</v>
          </cell>
          <cell r="P102">
            <v>8.3800000000000008</v>
          </cell>
        </row>
        <row r="103">
          <cell r="A103" t="str">
            <v>Way Kanan</v>
          </cell>
          <cell r="B103">
            <v>6.25</v>
          </cell>
          <cell r="C103">
            <v>6.4</v>
          </cell>
          <cell r="D103">
            <v>6.41</v>
          </cell>
          <cell r="E103">
            <v>6.68</v>
          </cell>
          <cell r="F103">
            <v>6.76</v>
          </cell>
          <cell r="G103">
            <v>7.32</v>
          </cell>
          <cell r="H103">
            <v>7.33</v>
          </cell>
          <cell r="I103">
            <v>7.34</v>
          </cell>
          <cell r="J103">
            <v>7.35</v>
          </cell>
          <cell r="K103">
            <v>7.39</v>
          </cell>
          <cell r="L103">
            <v>7.7</v>
          </cell>
          <cell r="M103">
            <v>7.71</v>
          </cell>
          <cell r="N103">
            <v>7.72</v>
          </cell>
          <cell r="O103">
            <v>7.74</v>
          </cell>
          <cell r="P103">
            <v>7.75</v>
          </cell>
        </row>
        <row r="104">
          <cell r="A104" t="str">
            <v>Tulangbawang</v>
          </cell>
          <cell r="B104">
            <v>6.49</v>
          </cell>
          <cell r="C104">
            <v>6.58</v>
          </cell>
          <cell r="D104">
            <v>6.71</v>
          </cell>
          <cell r="E104">
            <v>6.84</v>
          </cell>
          <cell r="F104">
            <v>7.1</v>
          </cell>
          <cell r="G104">
            <v>7.11</v>
          </cell>
          <cell r="H104">
            <v>7.12</v>
          </cell>
          <cell r="I104">
            <v>7.15</v>
          </cell>
          <cell r="J104">
            <v>7.22</v>
          </cell>
          <cell r="K104">
            <v>7.23</v>
          </cell>
          <cell r="L104">
            <v>7.49</v>
          </cell>
          <cell r="M104">
            <v>7.55</v>
          </cell>
          <cell r="N104">
            <v>7.56</v>
          </cell>
          <cell r="O104">
            <v>7.57</v>
          </cell>
          <cell r="P104">
            <v>7.65</v>
          </cell>
        </row>
        <row r="105">
          <cell r="A105" t="str">
            <v>Pesawaran</v>
          </cell>
          <cell r="B105">
            <v>6.74</v>
          </cell>
          <cell r="C105">
            <v>6.75</v>
          </cell>
          <cell r="D105">
            <v>6.77</v>
          </cell>
          <cell r="E105">
            <v>6.99</v>
          </cell>
          <cell r="F105">
            <v>7.21</v>
          </cell>
          <cell r="G105">
            <v>7.23</v>
          </cell>
          <cell r="H105">
            <v>7.24</v>
          </cell>
          <cell r="I105">
            <v>7.45</v>
          </cell>
          <cell r="J105">
            <v>7.47</v>
          </cell>
          <cell r="K105">
            <v>7.6</v>
          </cell>
          <cell r="L105">
            <v>7.7</v>
          </cell>
          <cell r="M105">
            <v>7.71</v>
          </cell>
          <cell r="N105">
            <v>7.77</v>
          </cell>
          <cell r="O105">
            <v>7.99</v>
          </cell>
          <cell r="P105">
            <v>8</v>
          </cell>
        </row>
        <row r="106">
          <cell r="A106" t="str">
            <v>Pringsewu</v>
          </cell>
          <cell r="B106" t="str">
            <v>-</v>
          </cell>
          <cell r="C106">
            <v>7.39</v>
          </cell>
          <cell r="D106">
            <v>7.45</v>
          </cell>
          <cell r="E106">
            <v>7.51</v>
          </cell>
          <cell r="F106">
            <v>7.53</v>
          </cell>
          <cell r="G106">
            <v>7.83</v>
          </cell>
          <cell r="H106">
            <v>7.84</v>
          </cell>
          <cell r="I106">
            <v>7.85</v>
          </cell>
          <cell r="J106">
            <v>8.01</v>
          </cell>
          <cell r="K106">
            <v>8.19</v>
          </cell>
          <cell r="L106">
            <v>8.3800000000000008</v>
          </cell>
          <cell r="M106">
            <v>8.39</v>
          </cell>
          <cell r="N106">
            <v>8.4</v>
          </cell>
          <cell r="O106">
            <v>8.42</v>
          </cell>
          <cell r="P106">
            <v>8.5299999999999994</v>
          </cell>
        </row>
        <row r="107">
          <cell r="A107" t="str">
            <v>Mesuji</v>
          </cell>
          <cell r="B107" t="str">
            <v>-</v>
          </cell>
          <cell r="C107">
            <v>5.62</v>
          </cell>
          <cell r="D107">
            <v>5.63</v>
          </cell>
          <cell r="E107">
            <v>5.65</v>
          </cell>
          <cell r="F107">
            <v>5.8</v>
          </cell>
          <cell r="G107">
            <v>6.12</v>
          </cell>
          <cell r="H107">
            <v>6.13</v>
          </cell>
          <cell r="I107">
            <v>6.39</v>
          </cell>
          <cell r="J107">
            <v>6.6</v>
          </cell>
          <cell r="K107">
            <v>6.61</v>
          </cell>
          <cell r="L107">
            <v>6.88</v>
          </cell>
          <cell r="M107">
            <v>7.08</v>
          </cell>
          <cell r="N107">
            <v>7.09</v>
          </cell>
          <cell r="O107">
            <v>7.11</v>
          </cell>
          <cell r="P107">
            <v>7.21</v>
          </cell>
        </row>
        <row r="108">
          <cell r="A108" t="str">
            <v>Tulang Bawang Barat</v>
          </cell>
          <cell r="B108" t="str">
            <v>-</v>
          </cell>
          <cell r="C108">
            <v>6.35</v>
          </cell>
          <cell r="D108">
            <v>6.42</v>
          </cell>
          <cell r="E108">
            <v>6.48</v>
          </cell>
          <cell r="F108">
            <v>6.81</v>
          </cell>
          <cell r="G108">
            <v>6.82</v>
          </cell>
          <cell r="H108">
            <v>6.83</v>
          </cell>
          <cell r="I108">
            <v>7.09</v>
          </cell>
          <cell r="J108">
            <v>7.1</v>
          </cell>
          <cell r="K108">
            <v>7.13</v>
          </cell>
          <cell r="L108">
            <v>7.24</v>
          </cell>
          <cell r="M108">
            <v>7.39</v>
          </cell>
          <cell r="N108">
            <v>7.72</v>
          </cell>
          <cell r="O108">
            <v>7.79</v>
          </cell>
          <cell r="P108">
            <v>7.8</v>
          </cell>
        </row>
        <row r="109">
          <cell r="A109" t="str">
            <v>Pesisir Barat</v>
          </cell>
          <cell r="B109" t="str">
            <v>-</v>
          </cell>
          <cell r="C109" t="str">
            <v>-</v>
          </cell>
          <cell r="D109" t="str">
            <v>-</v>
          </cell>
          <cell r="E109">
            <v>7.35</v>
          </cell>
          <cell r="F109">
            <v>7.36</v>
          </cell>
          <cell r="G109">
            <v>7.47</v>
          </cell>
          <cell r="H109">
            <v>7.48</v>
          </cell>
          <cell r="I109">
            <v>7.58</v>
          </cell>
          <cell r="J109">
            <v>7.59</v>
          </cell>
          <cell r="K109">
            <v>7.82</v>
          </cell>
          <cell r="L109">
            <v>8.01</v>
          </cell>
          <cell r="M109">
            <v>8.19</v>
          </cell>
          <cell r="N109">
            <v>8.5299999999999994</v>
          </cell>
          <cell r="O109">
            <v>8.6999999999999993</v>
          </cell>
          <cell r="P109">
            <v>8.73</v>
          </cell>
        </row>
        <row r="110">
          <cell r="A110" t="str">
            <v>Kota Bandar Lampung</v>
          </cell>
          <cell r="B110">
            <v>9.56</v>
          </cell>
          <cell r="C110">
            <v>9.9499999999999993</v>
          </cell>
          <cell r="D110">
            <v>10.16</v>
          </cell>
          <cell r="E110">
            <v>10.77</v>
          </cell>
          <cell r="F110">
            <v>10.85</v>
          </cell>
          <cell r="G110">
            <v>10.87</v>
          </cell>
          <cell r="H110">
            <v>10.88</v>
          </cell>
          <cell r="I110">
            <v>10.89</v>
          </cell>
          <cell r="J110">
            <v>10.9</v>
          </cell>
          <cell r="K110">
            <v>10.92</v>
          </cell>
          <cell r="L110">
            <v>10.93</v>
          </cell>
          <cell r="M110">
            <v>10.95</v>
          </cell>
          <cell r="N110">
            <v>10.96</v>
          </cell>
          <cell r="O110">
            <v>10.97</v>
          </cell>
          <cell r="P110">
            <v>10.99</v>
          </cell>
        </row>
        <row r="111">
          <cell r="A111" t="str">
            <v>Kota Metro</v>
          </cell>
          <cell r="B111">
            <v>9.4</v>
          </cell>
          <cell r="C111">
            <v>9.74</v>
          </cell>
          <cell r="D111">
            <v>9.75</v>
          </cell>
          <cell r="E111">
            <v>10.47</v>
          </cell>
          <cell r="F111">
            <v>10.54</v>
          </cell>
          <cell r="G111">
            <v>10.55</v>
          </cell>
          <cell r="H111">
            <v>10.56</v>
          </cell>
          <cell r="I111">
            <v>10.57</v>
          </cell>
          <cell r="J111">
            <v>10.61</v>
          </cell>
          <cell r="K111">
            <v>10.64</v>
          </cell>
          <cell r="L111">
            <v>10.96</v>
          </cell>
          <cell r="M111">
            <v>10.97</v>
          </cell>
          <cell r="N111">
            <v>10.98</v>
          </cell>
          <cell r="O111">
            <v>11</v>
          </cell>
          <cell r="P111">
            <v>11.01</v>
          </cell>
        </row>
        <row r="112">
          <cell r="A112" t="str">
            <v>KEP. BANGKA BELITUNG</v>
          </cell>
          <cell r="B112">
            <v>7.07</v>
          </cell>
          <cell r="C112">
            <v>7.19</v>
          </cell>
          <cell r="D112">
            <v>7.25</v>
          </cell>
          <cell r="E112">
            <v>7.32</v>
          </cell>
          <cell r="F112">
            <v>7.35</v>
          </cell>
          <cell r="G112">
            <v>7.46</v>
          </cell>
          <cell r="H112">
            <v>7.62</v>
          </cell>
          <cell r="I112">
            <v>7.78</v>
          </cell>
          <cell r="J112">
            <v>7.84</v>
          </cell>
          <cell r="K112">
            <v>7.98</v>
          </cell>
          <cell r="L112">
            <v>8.06</v>
          </cell>
          <cell r="M112">
            <v>8.08</v>
          </cell>
          <cell r="N112">
            <v>8.11</v>
          </cell>
          <cell r="O112">
            <v>8.25</v>
          </cell>
          <cell r="P112">
            <v>8.33</v>
          </cell>
        </row>
        <row r="113">
          <cell r="A113" t="str">
            <v>Bangka</v>
          </cell>
          <cell r="B113">
            <v>7.25</v>
          </cell>
          <cell r="C113">
            <v>7.54</v>
          </cell>
          <cell r="D113">
            <v>7.76</v>
          </cell>
          <cell r="E113">
            <v>7.88</v>
          </cell>
          <cell r="F113">
            <v>7.92</v>
          </cell>
          <cell r="G113">
            <v>7.94</v>
          </cell>
          <cell r="H113">
            <v>7.96</v>
          </cell>
          <cell r="I113">
            <v>8.19</v>
          </cell>
          <cell r="J113">
            <v>8.1999999999999993</v>
          </cell>
          <cell r="K113">
            <v>8.23</v>
          </cell>
          <cell r="L113">
            <v>8.24</v>
          </cell>
          <cell r="M113">
            <v>8.25</v>
          </cell>
          <cell r="N113">
            <v>8.27</v>
          </cell>
          <cell r="O113">
            <v>8.32</v>
          </cell>
          <cell r="P113">
            <v>8.4499999999999993</v>
          </cell>
        </row>
        <row r="114">
          <cell r="A114" t="str">
            <v>Belitung</v>
          </cell>
          <cell r="B114">
            <v>7.28</v>
          </cell>
          <cell r="C114">
            <v>7.33</v>
          </cell>
          <cell r="D114">
            <v>7.42</v>
          </cell>
          <cell r="E114">
            <v>8.02</v>
          </cell>
          <cell r="F114">
            <v>8.07</v>
          </cell>
          <cell r="G114">
            <v>8.09</v>
          </cell>
          <cell r="H114">
            <v>8.1</v>
          </cell>
          <cell r="I114">
            <v>8.11</v>
          </cell>
          <cell r="J114">
            <v>8.15</v>
          </cell>
          <cell r="K114">
            <v>8.41</v>
          </cell>
          <cell r="L114">
            <v>8.4600000000000009</v>
          </cell>
          <cell r="M114">
            <v>8.4700000000000006</v>
          </cell>
          <cell r="N114">
            <v>8.74</v>
          </cell>
          <cell r="O114">
            <v>8.98</v>
          </cell>
          <cell r="P114">
            <v>9.0500000000000007</v>
          </cell>
        </row>
        <row r="115">
          <cell r="A115" t="str">
            <v>Bangka Barat</v>
          </cell>
          <cell r="B115">
            <v>5.99</v>
          </cell>
          <cell r="C115">
            <v>6.16</v>
          </cell>
          <cell r="D115">
            <v>6.3</v>
          </cell>
          <cell r="E115">
            <v>6.43</v>
          </cell>
          <cell r="F115">
            <v>6.57</v>
          </cell>
          <cell r="G115">
            <v>6.68</v>
          </cell>
          <cell r="H115">
            <v>6.89</v>
          </cell>
          <cell r="I115">
            <v>7.06</v>
          </cell>
          <cell r="J115">
            <v>7.18</v>
          </cell>
          <cell r="K115">
            <v>7.21</v>
          </cell>
          <cell r="L115">
            <v>7.22</v>
          </cell>
          <cell r="M115">
            <v>7.44</v>
          </cell>
          <cell r="N115">
            <v>7.46</v>
          </cell>
          <cell r="O115">
            <v>7.47</v>
          </cell>
          <cell r="P115">
            <v>7.48</v>
          </cell>
        </row>
        <row r="116">
          <cell r="A116" t="str">
            <v>Bangka Tengah</v>
          </cell>
          <cell r="B116">
            <v>6.31</v>
          </cell>
          <cell r="C116">
            <v>6.35</v>
          </cell>
          <cell r="D116">
            <v>6.5</v>
          </cell>
          <cell r="E116">
            <v>6.65</v>
          </cell>
          <cell r="F116">
            <v>6.68</v>
          </cell>
          <cell r="G116">
            <v>6.7</v>
          </cell>
          <cell r="H116">
            <v>6.71</v>
          </cell>
          <cell r="I116">
            <v>6.79</v>
          </cell>
          <cell r="J116">
            <v>6.8</v>
          </cell>
          <cell r="K116">
            <v>7.13</v>
          </cell>
          <cell r="L116">
            <v>7.19</v>
          </cell>
          <cell r="M116">
            <v>7.2</v>
          </cell>
          <cell r="N116">
            <v>7.22</v>
          </cell>
          <cell r="O116">
            <v>7.23</v>
          </cell>
          <cell r="P116">
            <v>7.24</v>
          </cell>
        </row>
        <row r="117">
          <cell r="A117" t="str">
            <v>Bangka Selatan</v>
          </cell>
          <cell r="B117">
            <v>5.34</v>
          </cell>
          <cell r="C117">
            <v>5.39</v>
          </cell>
          <cell r="D117">
            <v>5.44</v>
          </cell>
          <cell r="E117">
            <v>5.83</v>
          </cell>
          <cell r="F117">
            <v>5.87</v>
          </cell>
          <cell r="G117">
            <v>5.88</v>
          </cell>
          <cell r="H117">
            <v>5.96</v>
          </cell>
          <cell r="I117">
            <v>6.12</v>
          </cell>
          <cell r="J117">
            <v>6.36</v>
          </cell>
          <cell r="K117">
            <v>6.42</v>
          </cell>
          <cell r="L117">
            <v>6.67</v>
          </cell>
          <cell r="M117">
            <v>6.71</v>
          </cell>
          <cell r="N117">
            <v>6.89</v>
          </cell>
          <cell r="O117">
            <v>6.91</v>
          </cell>
          <cell r="P117">
            <v>6.93</v>
          </cell>
        </row>
        <row r="118">
          <cell r="A118" t="str">
            <v>Belitung Timur</v>
          </cell>
          <cell r="B118">
            <v>6.96</v>
          </cell>
          <cell r="C118">
            <v>7.24</v>
          </cell>
          <cell r="D118">
            <v>7.51</v>
          </cell>
          <cell r="E118">
            <v>7.83</v>
          </cell>
          <cell r="F118">
            <v>7.89</v>
          </cell>
          <cell r="G118">
            <v>7.91</v>
          </cell>
          <cell r="H118">
            <v>7.95</v>
          </cell>
          <cell r="I118">
            <v>8</v>
          </cell>
          <cell r="J118">
            <v>8.14</v>
          </cell>
          <cell r="K118">
            <v>8.15</v>
          </cell>
          <cell r="L118">
            <v>8.2200000000000006</v>
          </cell>
          <cell r="M118">
            <v>8.4700000000000006</v>
          </cell>
          <cell r="N118">
            <v>8.67</v>
          </cell>
          <cell r="O118">
            <v>8.9</v>
          </cell>
          <cell r="P118">
            <v>8.99</v>
          </cell>
        </row>
        <row r="119">
          <cell r="A119" t="str">
            <v>Kota Pangkal Pinang</v>
          </cell>
          <cell r="B119">
            <v>9.4600000000000009</v>
          </cell>
          <cell r="C119">
            <v>9.51</v>
          </cell>
          <cell r="D119">
            <v>9.56</v>
          </cell>
          <cell r="E119">
            <v>9.6199999999999992</v>
          </cell>
          <cell r="F119">
            <v>9.6300000000000008</v>
          </cell>
          <cell r="G119">
            <v>9.75</v>
          </cell>
          <cell r="H119">
            <v>9.76</v>
          </cell>
          <cell r="I119">
            <v>9.77</v>
          </cell>
          <cell r="J119">
            <v>9.7799999999999994</v>
          </cell>
          <cell r="K119">
            <v>9.8000000000000007</v>
          </cell>
          <cell r="L119">
            <v>9.92</v>
          </cell>
          <cell r="M119">
            <v>10.130000000000001</v>
          </cell>
          <cell r="N119">
            <v>10.27</v>
          </cell>
          <cell r="O119">
            <v>10.5</v>
          </cell>
          <cell r="P119">
            <v>10.67</v>
          </cell>
        </row>
        <row r="120">
          <cell r="A120" t="str">
            <v>KEPULAUAN RIAU</v>
          </cell>
          <cell r="B120">
            <v>9.3800000000000008</v>
          </cell>
          <cell r="C120">
            <v>9.4600000000000009</v>
          </cell>
          <cell r="D120">
            <v>9.58</v>
          </cell>
          <cell r="E120">
            <v>9.6300000000000008</v>
          </cell>
          <cell r="F120">
            <v>9.64</v>
          </cell>
          <cell r="G120">
            <v>9.65</v>
          </cell>
          <cell r="H120">
            <v>9.67</v>
          </cell>
          <cell r="I120">
            <v>9.7899999999999991</v>
          </cell>
          <cell r="J120">
            <v>9.81</v>
          </cell>
          <cell r="K120">
            <v>9.99</v>
          </cell>
          <cell r="L120">
            <v>10.119999999999999</v>
          </cell>
          <cell r="M120">
            <v>10.18</v>
          </cell>
          <cell r="N120">
            <v>10.37</v>
          </cell>
          <cell r="O120">
            <v>10.41</v>
          </cell>
          <cell r="P120">
            <v>10.5</v>
          </cell>
        </row>
        <row r="121">
          <cell r="A121" t="str">
            <v>Karimun</v>
          </cell>
          <cell r="B121">
            <v>6.88</v>
          </cell>
          <cell r="C121">
            <v>6.89</v>
          </cell>
          <cell r="D121">
            <v>7.25</v>
          </cell>
          <cell r="E121">
            <v>7.67</v>
          </cell>
          <cell r="F121">
            <v>7.73</v>
          </cell>
          <cell r="G121">
            <v>7.74</v>
          </cell>
          <cell r="H121">
            <v>7.75</v>
          </cell>
          <cell r="I121">
            <v>7.8</v>
          </cell>
          <cell r="J121">
            <v>7.81</v>
          </cell>
          <cell r="K121">
            <v>7.92</v>
          </cell>
          <cell r="L121">
            <v>8.17</v>
          </cell>
          <cell r="M121">
            <v>8.18</v>
          </cell>
          <cell r="N121">
            <v>8.48</v>
          </cell>
          <cell r="O121">
            <v>8.69</v>
          </cell>
          <cell r="P121">
            <v>8.91</v>
          </cell>
        </row>
        <row r="122">
          <cell r="A122" t="str">
            <v>Bintan</v>
          </cell>
          <cell r="B122">
            <v>8.08</v>
          </cell>
          <cell r="C122">
            <v>8.1300000000000008</v>
          </cell>
          <cell r="D122">
            <v>8.18</v>
          </cell>
          <cell r="E122">
            <v>8.23</v>
          </cell>
          <cell r="F122">
            <v>8.3000000000000007</v>
          </cell>
          <cell r="G122">
            <v>8.32</v>
          </cell>
          <cell r="H122">
            <v>8.33</v>
          </cell>
          <cell r="I122">
            <v>8.34</v>
          </cell>
          <cell r="J122">
            <v>8.35</v>
          </cell>
          <cell r="K122">
            <v>8.36</v>
          </cell>
          <cell r="L122">
            <v>8.44</v>
          </cell>
          <cell r="M122">
            <v>8.67</v>
          </cell>
          <cell r="N122">
            <v>8.6999999999999993</v>
          </cell>
          <cell r="O122">
            <v>8.92</v>
          </cell>
          <cell r="P122">
            <v>9.15</v>
          </cell>
        </row>
        <row r="123">
          <cell r="A123" t="str">
            <v>Natuna</v>
          </cell>
          <cell r="B123">
            <v>7.06</v>
          </cell>
          <cell r="C123">
            <v>7.33</v>
          </cell>
          <cell r="D123">
            <v>7.75</v>
          </cell>
          <cell r="E123">
            <v>7.87</v>
          </cell>
          <cell r="F123">
            <v>8.07</v>
          </cell>
          <cell r="G123">
            <v>8.4499999999999993</v>
          </cell>
          <cell r="H123">
            <v>8.4600000000000009</v>
          </cell>
          <cell r="I123">
            <v>8.4700000000000006</v>
          </cell>
          <cell r="J123">
            <v>8.7100000000000009</v>
          </cell>
          <cell r="K123">
            <v>8.7200000000000006</v>
          </cell>
          <cell r="L123">
            <v>8.73</v>
          </cell>
          <cell r="M123">
            <v>8.92</v>
          </cell>
          <cell r="N123">
            <v>8.9600000000000009</v>
          </cell>
          <cell r="O123">
            <v>9.08</v>
          </cell>
          <cell r="P123">
            <v>9.1999999999999993</v>
          </cell>
        </row>
        <row r="124">
          <cell r="A124" t="str">
            <v>Lingga</v>
          </cell>
          <cell r="B124">
            <v>5.24</v>
          </cell>
          <cell r="C124">
            <v>5.3</v>
          </cell>
          <cell r="D124">
            <v>5.35</v>
          </cell>
          <cell r="E124">
            <v>5.4</v>
          </cell>
          <cell r="F124">
            <v>5.53</v>
          </cell>
          <cell r="G124">
            <v>5.54</v>
          </cell>
          <cell r="H124">
            <v>5.85</v>
          </cell>
          <cell r="I124">
            <v>5.97</v>
          </cell>
          <cell r="J124">
            <v>6.27</v>
          </cell>
          <cell r="K124">
            <v>6.51</v>
          </cell>
          <cell r="L124">
            <v>6.67</v>
          </cell>
          <cell r="M124">
            <v>6.88</v>
          </cell>
          <cell r="N124">
            <v>7.12</v>
          </cell>
          <cell r="O124">
            <v>7.35</v>
          </cell>
          <cell r="P124">
            <v>7.6</v>
          </cell>
        </row>
        <row r="125">
          <cell r="A125" t="str">
            <v>Kepulauan Anambas</v>
          </cell>
          <cell r="B125">
            <v>6.1</v>
          </cell>
          <cell r="C125">
            <v>6.11</v>
          </cell>
          <cell r="D125">
            <v>6.13</v>
          </cell>
          <cell r="E125">
            <v>6.14</v>
          </cell>
          <cell r="F125">
            <v>6.16</v>
          </cell>
          <cell r="G125">
            <v>6.62</v>
          </cell>
          <cell r="H125">
            <v>6.63</v>
          </cell>
          <cell r="I125">
            <v>6.69</v>
          </cell>
          <cell r="J125">
            <v>6.7</v>
          </cell>
          <cell r="K125">
            <v>6.91</v>
          </cell>
          <cell r="L125">
            <v>7.17</v>
          </cell>
          <cell r="M125">
            <v>7.34</v>
          </cell>
          <cell r="N125">
            <v>7.38</v>
          </cell>
          <cell r="O125">
            <v>7.4</v>
          </cell>
          <cell r="P125">
            <v>7.53</v>
          </cell>
        </row>
        <row r="126">
          <cell r="A126" t="str">
            <v>Kota Batam</v>
          </cell>
          <cell r="B126">
            <v>10.53</v>
          </cell>
          <cell r="C126">
            <v>10.74</v>
          </cell>
          <cell r="D126">
            <v>10.77</v>
          </cell>
          <cell r="E126">
            <v>10.79</v>
          </cell>
          <cell r="F126">
            <v>10.8</v>
          </cell>
          <cell r="G126">
            <v>10.81</v>
          </cell>
          <cell r="H126">
            <v>11.1</v>
          </cell>
          <cell r="I126">
            <v>11.11</v>
          </cell>
          <cell r="J126">
            <v>11.12</v>
          </cell>
          <cell r="K126">
            <v>11.13</v>
          </cell>
          <cell r="L126">
            <v>11.14</v>
          </cell>
          <cell r="M126">
            <v>11.15</v>
          </cell>
          <cell r="N126">
            <v>11.17</v>
          </cell>
          <cell r="O126">
            <v>11.19</v>
          </cell>
          <cell r="P126">
            <v>11.21</v>
          </cell>
        </row>
        <row r="127">
          <cell r="A127" t="str">
            <v>Kota Tanjung Pinang</v>
          </cell>
          <cell r="B127">
            <v>9.14</v>
          </cell>
          <cell r="C127">
            <v>9.4700000000000006</v>
          </cell>
          <cell r="D127">
            <v>9.8000000000000007</v>
          </cell>
          <cell r="E127">
            <v>9.89</v>
          </cell>
          <cell r="F127">
            <v>9.94</v>
          </cell>
          <cell r="G127">
            <v>9.9499999999999993</v>
          </cell>
          <cell r="H127">
            <v>9.9600000000000009</v>
          </cell>
          <cell r="I127">
            <v>9.9700000000000006</v>
          </cell>
          <cell r="J127">
            <v>9.98</v>
          </cell>
          <cell r="K127">
            <v>9.99</v>
          </cell>
          <cell r="L127">
            <v>10.25</v>
          </cell>
          <cell r="M127">
            <v>10.26</v>
          </cell>
          <cell r="N127">
            <v>10.49</v>
          </cell>
          <cell r="O127">
            <v>10.65</v>
          </cell>
          <cell r="P127">
            <v>10.67</v>
          </cell>
        </row>
        <row r="128">
          <cell r="A128" t="str">
            <v>DKI JAKARTA</v>
          </cell>
          <cell r="B128">
            <v>10.37</v>
          </cell>
          <cell r="C128">
            <v>10.4</v>
          </cell>
          <cell r="D128">
            <v>10.43</v>
          </cell>
          <cell r="E128">
            <v>10.47</v>
          </cell>
          <cell r="F128">
            <v>10.54</v>
          </cell>
          <cell r="G128">
            <v>10.7</v>
          </cell>
          <cell r="H128">
            <v>10.88</v>
          </cell>
          <cell r="I128">
            <v>11.02</v>
          </cell>
          <cell r="J128">
            <v>11.05</v>
          </cell>
          <cell r="K128">
            <v>11.06</v>
          </cell>
          <cell r="L128">
            <v>11.13</v>
          </cell>
          <cell r="M128">
            <v>11.17</v>
          </cell>
          <cell r="N128">
            <v>11.31</v>
          </cell>
          <cell r="O128">
            <v>11.45</v>
          </cell>
          <cell r="P128">
            <v>11.49</v>
          </cell>
        </row>
        <row r="129">
          <cell r="A129" t="str">
            <v>Kep. Seribu</v>
          </cell>
          <cell r="B129">
            <v>7.42</v>
          </cell>
          <cell r="C129">
            <v>7.58</v>
          </cell>
          <cell r="D129">
            <v>7.79</v>
          </cell>
          <cell r="E129">
            <v>7.99</v>
          </cell>
          <cell r="F129">
            <v>8.0299999999999994</v>
          </cell>
          <cell r="G129">
            <v>8.0399999999999991</v>
          </cell>
          <cell r="H129">
            <v>8.24</v>
          </cell>
          <cell r="I129">
            <v>8.25</v>
          </cell>
          <cell r="J129">
            <v>8.4600000000000009</v>
          </cell>
          <cell r="K129">
            <v>8.4700000000000006</v>
          </cell>
          <cell r="L129">
            <v>8.68</v>
          </cell>
          <cell r="M129">
            <v>8.81</v>
          </cell>
          <cell r="N129">
            <v>9.02</v>
          </cell>
          <cell r="O129">
            <v>9.0299999999999994</v>
          </cell>
          <cell r="P129">
            <v>9.26</v>
          </cell>
        </row>
        <row r="130">
          <cell r="A130" t="str">
            <v>Kota Jakarta Selatan</v>
          </cell>
          <cell r="B130">
            <v>10.68</v>
          </cell>
          <cell r="C130">
            <v>10.81</v>
          </cell>
          <cell r="D130">
            <v>10.86</v>
          </cell>
          <cell r="E130">
            <v>10.95</v>
          </cell>
          <cell r="F130">
            <v>10.97</v>
          </cell>
          <cell r="G130">
            <v>11.23</v>
          </cell>
          <cell r="H130">
            <v>11.42</v>
          </cell>
          <cell r="I130">
            <v>11.47</v>
          </cell>
          <cell r="J130">
            <v>11.57</v>
          </cell>
          <cell r="K130">
            <v>11.62</v>
          </cell>
          <cell r="L130">
            <v>11.63</v>
          </cell>
          <cell r="M130">
            <v>11.64</v>
          </cell>
          <cell r="N130">
            <v>11.66</v>
          </cell>
          <cell r="O130">
            <v>11.75</v>
          </cell>
          <cell r="P130">
            <v>11.95</v>
          </cell>
        </row>
        <row r="131">
          <cell r="A131" t="str">
            <v>Kota Jakarta Timur</v>
          </cell>
          <cell r="B131">
            <v>10.78</v>
          </cell>
          <cell r="C131">
            <v>10.93</v>
          </cell>
          <cell r="D131">
            <v>11.08</v>
          </cell>
          <cell r="E131">
            <v>11.18</v>
          </cell>
          <cell r="F131">
            <v>11.21</v>
          </cell>
          <cell r="G131">
            <v>11.32</v>
          </cell>
          <cell r="H131">
            <v>11.52</v>
          </cell>
          <cell r="I131">
            <v>11.6</v>
          </cell>
          <cell r="J131">
            <v>11.64</v>
          </cell>
          <cell r="K131">
            <v>11.65</v>
          </cell>
          <cell r="L131">
            <v>11.66</v>
          </cell>
          <cell r="M131">
            <v>11.67</v>
          </cell>
          <cell r="N131">
            <v>11.73</v>
          </cell>
          <cell r="O131">
            <v>11.88</v>
          </cell>
          <cell r="P131">
            <v>11.99</v>
          </cell>
        </row>
        <row r="132">
          <cell r="A132" t="str">
            <v>Kota Jakarta Pusat</v>
          </cell>
          <cell r="B132">
            <v>10.56</v>
          </cell>
          <cell r="C132">
            <v>10.67</v>
          </cell>
          <cell r="D132">
            <v>10.77</v>
          </cell>
          <cell r="E132">
            <v>10.85</v>
          </cell>
          <cell r="F132">
            <v>10.87</v>
          </cell>
          <cell r="G132">
            <v>10.88</v>
          </cell>
          <cell r="H132">
            <v>11.01</v>
          </cell>
          <cell r="I132">
            <v>11.02</v>
          </cell>
          <cell r="J132">
            <v>11.24</v>
          </cell>
          <cell r="K132">
            <v>11.25</v>
          </cell>
          <cell r="L132">
            <v>11.38</v>
          </cell>
          <cell r="M132">
            <v>11.39</v>
          </cell>
          <cell r="N132">
            <v>11.53</v>
          </cell>
          <cell r="O132">
            <v>11.54</v>
          </cell>
          <cell r="P132">
            <v>11.61</v>
          </cell>
        </row>
        <row r="133">
          <cell r="A133" t="str">
            <v>Kota Jakarta Barat</v>
          </cell>
          <cell r="B133">
            <v>9.7799999999999994</v>
          </cell>
          <cell r="C133">
            <v>9.82</v>
          </cell>
          <cell r="D133">
            <v>9.93</v>
          </cell>
          <cell r="E133">
            <v>10.039999999999999</v>
          </cell>
          <cell r="F133">
            <v>10.130000000000001</v>
          </cell>
          <cell r="G133">
            <v>10.15</v>
          </cell>
          <cell r="H133">
            <v>10.36</v>
          </cell>
          <cell r="I133">
            <v>10.37</v>
          </cell>
          <cell r="J133">
            <v>10.38</v>
          </cell>
          <cell r="K133">
            <v>10.4</v>
          </cell>
          <cell r="L133">
            <v>10.63</v>
          </cell>
          <cell r="M133">
            <v>10.78</v>
          </cell>
          <cell r="N133">
            <v>11.13</v>
          </cell>
          <cell r="O133">
            <v>11.23</v>
          </cell>
          <cell r="P133">
            <v>11.24</v>
          </cell>
        </row>
        <row r="134">
          <cell r="A134" t="str">
            <v>Kota Jakarta Utara</v>
          </cell>
          <cell r="B134">
            <v>9.7799999999999994</v>
          </cell>
          <cell r="C134">
            <v>9.7799999999999994</v>
          </cell>
          <cell r="D134">
            <v>9.7799999999999994</v>
          </cell>
          <cell r="E134">
            <v>9.85</v>
          </cell>
          <cell r="F134">
            <v>9.85</v>
          </cell>
          <cell r="G134">
            <v>10.050000000000001</v>
          </cell>
          <cell r="H134">
            <v>10.23</v>
          </cell>
          <cell r="I134">
            <v>10.6</v>
          </cell>
          <cell r="J134">
            <v>10.69</v>
          </cell>
          <cell r="K134">
            <v>10.7</v>
          </cell>
          <cell r="L134">
            <v>10.8</v>
          </cell>
          <cell r="M134">
            <v>10.81</v>
          </cell>
          <cell r="N134">
            <v>10.82</v>
          </cell>
          <cell r="O134">
            <v>10.84</v>
          </cell>
          <cell r="P134">
            <v>10.85</v>
          </cell>
        </row>
        <row r="135">
          <cell r="A135" t="str">
            <v>JAWA BARAT</v>
          </cell>
          <cell r="B135">
            <v>7.4</v>
          </cell>
          <cell r="C135">
            <v>7.46</v>
          </cell>
          <cell r="D135">
            <v>7.52</v>
          </cell>
          <cell r="E135">
            <v>7.58</v>
          </cell>
          <cell r="F135">
            <v>7.71</v>
          </cell>
          <cell r="G135">
            <v>7.86</v>
          </cell>
          <cell r="H135">
            <v>7.95</v>
          </cell>
          <cell r="I135">
            <v>8.14</v>
          </cell>
          <cell r="J135">
            <v>8.15</v>
          </cell>
          <cell r="K135">
            <v>8.3699999999999992</v>
          </cell>
          <cell r="L135">
            <v>8.5500000000000007</v>
          </cell>
          <cell r="M135">
            <v>8.61</v>
          </cell>
          <cell r="N135">
            <v>8.7799999999999994</v>
          </cell>
          <cell r="O135">
            <v>8.83</v>
          </cell>
          <cell r="P135">
            <v>8.8699999999999992</v>
          </cell>
        </row>
        <row r="136">
          <cell r="A136" t="str">
            <v>Bogor</v>
          </cell>
          <cell r="B136">
            <v>6.9</v>
          </cell>
          <cell r="C136">
            <v>6.92</v>
          </cell>
          <cell r="D136">
            <v>7.27</v>
          </cell>
          <cell r="E136">
            <v>7.4</v>
          </cell>
          <cell r="F136">
            <v>7.74</v>
          </cell>
          <cell r="G136">
            <v>7.75</v>
          </cell>
          <cell r="H136">
            <v>7.83</v>
          </cell>
          <cell r="I136">
            <v>7.84</v>
          </cell>
          <cell r="J136">
            <v>7.88</v>
          </cell>
          <cell r="K136">
            <v>8.2899999999999991</v>
          </cell>
          <cell r="L136">
            <v>8.3000000000000007</v>
          </cell>
          <cell r="M136">
            <v>8.31</v>
          </cell>
          <cell r="N136">
            <v>8.34</v>
          </cell>
          <cell r="O136">
            <v>8.3699999999999992</v>
          </cell>
          <cell r="P136">
            <v>8.39</v>
          </cell>
        </row>
        <row r="137">
          <cell r="A137" t="str">
            <v>Sukabumi</v>
          </cell>
          <cell r="B137">
            <v>5.82</v>
          </cell>
          <cell r="C137">
            <v>6.07</v>
          </cell>
          <cell r="D137">
            <v>6.32</v>
          </cell>
          <cell r="E137">
            <v>6.32</v>
          </cell>
          <cell r="F137">
            <v>6.36</v>
          </cell>
          <cell r="G137">
            <v>6.51</v>
          </cell>
          <cell r="H137">
            <v>6.74</v>
          </cell>
          <cell r="I137">
            <v>6.79</v>
          </cell>
          <cell r="J137">
            <v>6.8</v>
          </cell>
          <cell r="K137">
            <v>7.02</v>
          </cell>
          <cell r="L137">
            <v>7.07</v>
          </cell>
          <cell r="M137">
            <v>7.1</v>
          </cell>
          <cell r="N137">
            <v>7.11</v>
          </cell>
          <cell r="O137">
            <v>7.33</v>
          </cell>
          <cell r="P137">
            <v>7.34</v>
          </cell>
        </row>
        <row r="138">
          <cell r="A138" t="str">
            <v>Cianjur</v>
          </cell>
          <cell r="B138">
            <v>6.17</v>
          </cell>
          <cell r="C138">
            <v>6.28</v>
          </cell>
          <cell r="D138">
            <v>6.39</v>
          </cell>
          <cell r="E138">
            <v>6.5</v>
          </cell>
          <cell r="F138">
            <v>6.52</v>
          </cell>
          <cell r="G138">
            <v>6.54</v>
          </cell>
          <cell r="H138">
            <v>6.61</v>
          </cell>
          <cell r="I138">
            <v>6.92</v>
          </cell>
          <cell r="J138">
            <v>6.93</v>
          </cell>
          <cell r="K138">
            <v>6.97</v>
          </cell>
          <cell r="L138">
            <v>7.18</v>
          </cell>
          <cell r="M138">
            <v>7.19</v>
          </cell>
          <cell r="N138">
            <v>7.2</v>
          </cell>
          <cell r="O138">
            <v>7.22</v>
          </cell>
          <cell r="P138">
            <v>7.33</v>
          </cell>
        </row>
        <row r="139">
          <cell r="A139" t="str">
            <v>Bandung</v>
          </cell>
          <cell r="B139">
            <v>7.98</v>
          </cell>
          <cell r="C139">
            <v>8.14</v>
          </cell>
          <cell r="D139">
            <v>8.16</v>
          </cell>
          <cell r="E139">
            <v>8.18</v>
          </cell>
          <cell r="F139">
            <v>8.34</v>
          </cell>
          <cell r="G139">
            <v>8.41</v>
          </cell>
          <cell r="H139">
            <v>8.5</v>
          </cell>
          <cell r="I139">
            <v>8.51</v>
          </cell>
          <cell r="J139">
            <v>8.58</v>
          </cell>
          <cell r="K139">
            <v>8.7899999999999991</v>
          </cell>
          <cell r="L139">
            <v>8.9600000000000009</v>
          </cell>
          <cell r="M139">
            <v>9.07</v>
          </cell>
          <cell r="N139">
            <v>9.08</v>
          </cell>
          <cell r="O139">
            <v>9.1</v>
          </cell>
          <cell r="P139">
            <v>9.15</v>
          </cell>
        </row>
        <row r="140">
          <cell r="A140" t="str">
            <v>Garut</v>
          </cell>
          <cell r="B140">
            <v>6.68</v>
          </cell>
          <cell r="C140">
            <v>6.71</v>
          </cell>
          <cell r="D140">
            <v>6.75</v>
          </cell>
          <cell r="E140">
            <v>6.8</v>
          </cell>
          <cell r="F140">
            <v>6.83</v>
          </cell>
          <cell r="G140">
            <v>6.84</v>
          </cell>
          <cell r="H140">
            <v>6.88</v>
          </cell>
          <cell r="I140">
            <v>7.28</v>
          </cell>
          <cell r="J140">
            <v>7.5</v>
          </cell>
          <cell r="K140">
            <v>7.51</v>
          </cell>
          <cell r="L140">
            <v>7.52</v>
          </cell>
          <cell r="M140">
            <v>7.53</v>
          </cell>
          <cell r="N140">
            <v>7.83</v>
          </cell>
          <cell r="O140">
            <v>7.84</v>
          </cell>
          <cell r="P140">
            <v>7.85</v>
          </cell>
        </row>
        <row r="141">
          <cell r="A141" t="str">
            <v>Tasikmalaya</v>
          </cell>
          <cell r="B141">
            <v>6.59</v>
          </cell>
          <cell r="C141">
            <v>6.64</v>
          </cell>
          <cell r="D141">
            <v>6.68</v>
          </cell>
          <cell r="E141">
            <v>6.69</v>
          </cell>
          <cell r="F141">
            <v>6.87</v>
          </cell>
          <cell r="G141">
            <v>6.88</v>
          </cell>
          <cell r="H141">
            <v>6.94</v>
          </cell>
          <cell r="I141">
            <v>7.12</v>
          </cell>
          <cell r="J141">
            <v>7.13</v>
          </cell>
          <cell r="K141">
            <v>7.17</v>
          </cell>
          <cell r="L141">
            <v>7.35</v>
          </cell>
          <cell r="M141">
            <v>7.48</v>
          </cell>
          <cell r="N141">
            <v>7.73</v>
          </cell>
          <cell r="O141">
            <v>7.96</v>
          </cell>
          <cell r="P141">
            <v>7.97</v>
          </cell>
        </row>
        <row r="142">
          <cell r="A142" t="str">
            <v>Ciamis</v>
          </cell>
          <cell r="B142">
            <v>6.96</v>
          </cell>
          <cell r="C142">
            <v>7.14</v>
          </cell>
          <cell r="D142">
            <v>7.17</v>
          </cell>
          <cell r="E142">
            <v>7.2</v>
          </cell>
          <cell r="F142">
            <v>7.44</v>
          </cell>
          <cell r="G142">
            <v>7.45</v>
          </cell>
          <cell r="H142">
            <v>7.55</v>
          </cell>
          <cell r="I142">
            <v>7.59</v>
          </cell>
          <cell r="J142">
            <v>7.6</v>
          </cell>
          <cell r="K142">
            <v>7.69</v>
          </cell>
          <cell r="L142">
            <v>7.7</v>
          </cell>
          <cell r="M142">
            <v>7.9</v>
          </cell>
          <cell r="N142">
            <v>8</v>
          </cell>
          <cell r="O142">
            <v>8.09</v>
          </cell>
          <cell r="P142">
            <v>8.1</v>
          </cell>
        </row>
        <row r="143">
          <cell r="A143" t="str">
            <v>Kuningan</v>
          </cell>
          <cell r="B143">
            <v>6.58</v>
          </cell>
          <cell r="C143">
            <v>6.87</v>
          </cell>
          <cell r="D143">
            <v>6.93</v>
          </cell>
          <cell r="E143">
            <v>6.98</v>
          </cell>
          <cell r="F143">
            <v>7.04</v>
          </cell>
          <cell r="G143">
            <v>7.2</v>
          </cell>
          <cell r="H143">
            <v>7.34</v>
          </cell>
          <cell r="I143">
            <v>7.35</v>
          </cell>
          <cell r="J143">
            <v>7.36</v>
          </cell>
          <cell r="K143">
            <v>7.38</v>
          </cell>
          <cell r="L143">
            <v>7.57</v>
          </cell>
          <cell r="M143">
            <v>7.8</v>
          </cell>
          <cell r="N143">
            <v>7.88</v>
          </cell>
          <cell r="O143">
            <v>7.89</v>
          </cell>
          <cell r="P143">
            <v>7.9</v>
          </cell>
        </row>
        <row r="144">
          <cell r="A144" t="str">
            <v>Cirebon</v>
          </cell>
          <cell r="B144">
            <v>5.92</v>
          </cell>
          <cell r="C144">
            <v>5.97</v>
          </cell>
          <cell r="D144">
            <v>6.03</v>
          </cell>
          <cell r="E144">
            <v>6.08</v>
          </cell>
          <cell r="F144">
            <v>6.31</v>
          </cell>
          <cell r="G144">
            <v>6.32</v>
          </cell>
          <cell r="H144">
            <v>6.41</v>
          </cell>
          <cell r="I144">
            <v>6.61</v>
          </cell>
          <cell r="J144">
            <v>6.62</v>
          </cell>
          <cell r="K144">
            <v>6.71</v>
          </cell>
          <cell r="L144">
            <v>6.92</v>
          </cell>
          <cell r="M144">
            <v>7.1</v>
          </cell>
          <cell r="N144">
            <v>7.4</v>
          </cell>
          <cell r="O144">
            <v>7.64</v>
          </cell>
          <cell r="P144">
            <v>7.65</v>
          </cell>
        </row>
        <row r="145">
          <cell r="A145" t="str">
            <v>Majalengka</v>
          </cell>
          <cell r="B145">
            <v>6.35</v>
          </cell>
          <cell r="C145">
            <v>6.46</v>
          </cell>
          <cell r="D145">
            <v>6.59</v>
          </cell>
          <cell r="E145">
            <v>6.72</v>
          </cell>
          <cell r="F145">
            <v>6.75</v>
          </cell>
          <cell r="G145">
            <v>6.8</v>
          </cell>
          <cell r="H145">
            <v>6.89</v>
          </cell>
          <cell r="I145">
            <v>6.9</v>
          </cell>
          <cell r="J145">
            <v>6.91</v>
          </cell>
          <cell r="K145">
            <v>7.09</v>
          </cell>
          <cell r="L145">
            <v>7.27</v>
          </cell>
          <cell r="M145">
            <v>7.31</v>
          </cell>
          <cell r="N145">
            <v>7.49</v>
          </cell>
          <cell r="O145">
            <v>7.52</v>
          </cell>
          <cell r="P145">
            <v>7.53</v>
          </cell>
        </row>
        <row r="146">
          <cell r="A146" t="str">
            <v>Sumedang</v>
          </cell>
          <cell r="B146">
            <v>7.51</v>
          </cell>
          <cell r="C146">
            <v>7.51</v>
          </cell>
          <cell r="D146">
            <v>7.51</v>
          </cell>
          <cell r="E146">
            <v>7.51</v>
          </cell>
          <cell r="F146">
            <v>7.66</v>
          </cell>
          <cell r="G146">
            <v>7.66</v>
          </cell>
          <cell r="H146">
            <v>7.72</v>
          </cell>
          <cell r="I146">
            <v>7.98</v>
          </cell>
          <cell r="J146">
            <v>8.17</v>
          </cell>
          <cell r="K146">
            <v>8.27</v>
          </cell>
          <cell r="L146">
            <v>8.51</v>
          </cell>
          <cell r="M146">
            <v>8.52</v>
          </cell>
          <cell r="N146">
            <v>8.7200000000000006</v>
          </cell>
          <cell r="O146">
            <v>8.73</v>
          </cell>
          <cell r="P146">
            <v>8.74</v>
          </cell>
        </row>
        <row r="147">
          <cell r="A147" t="str">
            <v>Indramayu</v>
          </cell>
          <cell r="B147">
            <v>4.93</v>
          </cell>
          <cell r="C147">
            <v>4.93</v>
          </cell>
          <cell r="D147">
            <v>5.09</v>
          </cell>
          <cell r="E147">
            <v>5.29</v>
          </cell>
          <cell r="F147">
            <v>5.45</v>
          </cell>
          <cell r="G147">
            <v>5.46</v>
          </cell>
          <cell r="H147">
            <v>5.56</v>
          </cell>
          <cell r="I147">
            <v>5.97</v>
          </cell>
          <cell r="J147">
            <v>5.98</v>
          </cell>
          <cell r="K147">
            <v>5.99</v>
          </cell>
          <cell r="L147">
            <v>6.3</v>
          </cell>
          <cell r="M147">
            <v>6.52</v>
          </cell>
          <cell r="N147">
            <v>6.83</v>
          </cell>
          <cell r="O147">
            <v>6.94</v>
          </cell>
          <cell r="P147">
            <v>6.95</v>
          </cell>
        </row>
        <row r="148">
          <cell r="A148" t="str">
            <v>Subang</v>
          </cell>
          <cell r="B148">
            <v>5.84</v>
          </cell>
          <cell r="C148">
            <v>6.01</v>
          </cell>
          <cell r="D148">
            <v>6.17</v>
          </cell>
          <cell r="E148">
            <v>6.29</v>
          </cell>
          <cell r="F148">
            <v>6.44</v>
          </cell>
          <cell r="G148">
            <v>6.45</v>
          </cell>
          <cell r="H148">
            <v>6.58</v>
          </cell>
          <cell r="I148">
            <v>6.83</v>
          </cell>
          <cell r="J148">
            <v>6.84</v>
          </cell>
          <cell r="K148">
            <v>6.85</v>
          </cell>
          <cell r="L148">
            <v>7.1</v>
          </cell>
          <cell r="M148">
            <v>7.11</v>
          </cell>
          <cell r="N148">
            <v>7.2</v>
          </cell>
          <cell r="O148">
            <v>7.45</v>
          </cell>
          <cell r="P148">
            <v>7.46</v>
          </cell>
        </row>
        <row r="149">
          <cell r="A149" t="str">
            <v>Purwakarta</v>
          </cell>
          <cell r="B149">
            <v>7.01</v>
          </cell>
          <cell r="C149">
            <v>7.04</v>
          </cell>
          <cell r="D149">
            <v>7.07</v>
          </cell>
          <cell r="E149">
            <v>7.11</v>
          </cell>
          <cell r="F149">
            <v>7.17</v>
          </cell>
          <cell r="G149">
            <v>7.35</v>
          </cell>
          <cell r="H149">
            <v>7.42</v>
          </cell>
          <cell r="I149">
            <v>7.74</v>
          </cell>
          <cell r="J149">
            <v>7.75</v>
          </cell>
          <cell r="K149">
            <v>7.92</v>
          </cell>
          <cell r="L149">
            <v>8.09</v>
          </cell>
          <cell r="M149">
            <v>8.1</v>
          </cell>
          <cell r="N149">
            <v>8.11</v>
          </cell>
          <cell r="O149">
            <v>8.1300000000000008</v>
          </cell>
          <cell r="P149">
            <v>8.14</v>
          </cell>
        </row>
        <row r="150">
          <cell r="A150" t="str">
            <v>Karawang</v>
          </cell>
          <cell r="B150">
            <v>5.99</v>
          </cell>
          <cell r="C150">
            <v>6.23</v>
          </cell>
          <cell r="D150">
            <v>6.52</v>
          </cell>
          <cell r="E150">
            <v>6.73</v>
          </cell>
          <cell r="F150">
            <v>6.78</v>
          </cell>
          <cell r="G150">
            <v>6.81</v>
          </cell>
          <cell r="H150">
            <v>6.94</v>
          </cell>
          <cell r="I150">
            <v>7.34</v>
          </cell>
          <cell r="J150">
            <v>7.35</v>
          </cell>
          <cell r="K150">
            <v>7.65</v>
          </cell>
          <cell r="L150">
            <v>7.77</v>
          </cell>
          <cell r="M150">
            <v>7.78</v>
          </cell>
          <cell r="N150">
            <v>7.96</v>
          </cell>
          <cell r="O150">
            <v>8.0399999999999991</v>
          </cell>
          <cell r="P150">
            <v>8.0500000000000007</v>
          </cell>
        </row>
        <row r="151">
          <cell r="A151" t="str">
            <v>Bekasi</v>
          </cell>
          <cell r="B151">
            <v>7.51</v>
          </cell>
          <cell r="C151">
            <v>7.98</v>
          </cell>
          <cell r="D151">
            <v>8.25</v>
          </cell>
          <cell r="E151">
            <v>8.34</v>
          </cell>
          <cell r="F151">
            <v>8.3800000000000008</v>
          </cell>
          <cell r="G151">
            <v>8.66</v>
          </cell>
          <cell r="H151">
            <v>8.81</v>
          </cell>
          <cell r="I151">
            <v>8.82</v>
          </cell>
          <cell r="J151">
            <v>8.84</v>
          </cell>
          <cell r="K151">
            <v>8.84</v>
          </cell>
          <cell r="L151">
            <v>9.1199999999999992</v>
          </cell>
          <cell r="M151">
            <v>9.3000000000000007</v>
          </cell>
          <cell r="N151">
            <v>9.5299999999999994</v>
          </cell>
          <cell r="O151">
            <v>9.57</v>
          </cell>
          <cell r="P151">
            <v>9.76</v>
          </cell>
        </row>
        <row r="152">
          <cell r="A152" t="str">
            <v>Bandung Barat</v>
          </cell>
          <cell r="B152">
            <v>7.03</v>
          </cell>
          <cell r="C152">
            <v>7.33</v>
          </cell>
          <cell r="D152">
            <v>7.36</v>
          </cell>
          <cell r="E152">
            <v>7.39</v>
          </cell>
          <cell r="F152">
            <v>7.51</v>
          </cell>
          <cell r="G152">
            <v>7.53</v>
          </cell>
          <cell r="H152">
            <v>7.63</v>
          </cell>
          <cell r="I152">
            <v>7.74</v>
          </cell>
          <cell r="J152">
            <v>7.97</v>
          </cell>
          <cell r="K152">
            <v>8.18</v>
          </cell>
          <cell r="L152">
            <v>8.19</v>
          </cell>
          <cell r="M152">
            <v>8.1999999999999993</v>
          </cell>
          <cell r="N152">
            <v>8.2200000000000006</v>
          </cell>
          <cell r="O152">
            <v>8.23</v>
          </cell>
          <cell r="P152">
            <v>8.24</v>
          </cell>
        </row>
        <row r="153">
          <cell r="A153" t="str">
            <v>Pangandaran</v>
          </cell>
          <cell r="B153" t="str">
            <v>-</v>
          </cell>
          <cell r="C153" t="str">
            <v>-</v>
          </cell>
          <cell r="D153" t="str">
            <v>-</v>
          </cell>
          <cell r="E153">
            <v>7.01</v>
          </cell>
          <cell r="F153">
            <v>7.05</v>
          </cell>
          <cell r="G153">
            <v>7.06</v>
          </cell>
          <cell r="H153">
            <v>7.07</v>
          </cell>
          <cell r="I153">
            <v>7.37</v>
          </cell>
          <cell r="J153">
            <v>7.58</v>
          </cell>
          <cell r="K153">
            <v>7.67</v>
          </cell>
          <cell r="L153">
            <v>7.74</v>
          </cell>
          <cell r="M153">
            <v>7.85</v>
          </cell>
          <cell r="N153">
            <v>8.0299999999999994</v>
          </cell>
          <cell r="O153">
            <v>8.0399999999999991</v>
          </cell>
          <cell r="P153">
            <v>8.1</v>
          </cell>
        </row>
        <row r="154">
          <cell r="A154" t="str">
            <v>Kota Bogor</v>
          </cell>
          <cell r="B154">
            <v>9.25</v>
          </cell>
          <cell r="C154">
            <v>9.43</v>
          </cell>
          <cell r="D154">
            <v>9.6</v>
          </cell>
          <cell r="E154">
            <v>9.9600000000000009</v>
          </cell>
          <cell r="F154">
            <v>10.01</v>
          </cell>
          <cell r="G154">
            <v>10.199999999999999</v>
          </cell>
          <cell r="H154">
            <v>10.28</v>
          </cell>
          <cell r="I154">
            <v>10.29</v>
          </cell>
          <cell r="J154">
            <v>10.3</v>
          </cell>
          <cell r="K154">
            <v>10.32</v>
          </cell>
          <cell r="L154">
            <v>10.33</v>
          </cell>
          <cell r="M154">
            <v>10.53</v>
          </cell>
          <cell r="N154">
            <v>10.63</v>
          </cell>
          <cell r="O154">
            <v>10.64</v>
          </cell>
          <cell r="P154">
            <v>10.71</v>
          </cell>
        </row>
        <row r="155">
          <cell r="A155" t="str">
            <v>Kota Sukabumi</v>
          </cell>
          <cell r="B155">
            <v>7.82</v>
          </cell>
          <cell r="C155">
            <v>8.16</v>
          </cell>
          <cell r="D155">
            <v>8.52</v>
          </cell>
          <cell r="E155">
            <v>8.52</v>
          </cell>
          <cell r="F155">
            <v>8.6999999999999993</v>
          </cell>
          <cell r="G155">
            <v>9.08</v>
          </cell>
          <cell r="H155">
            <v>9.2799999999999994</v>
          </cell>
          <cell r="I155">
            <v>9.52</v>
          </cell>
          <cell r="J155">
            <v>9.5299999999999994</v>
          </cell>
          <cell r="K155">
            <v>9.58</v>
          </cell>
          <cell r="L155">
            <v>9.59</v>
          </cell>
          <cell r="M155">
            <v>9.81</v>
          </cell>
          <cell r="N155">
            <v>10.14</v>
          </cell>
          <cell r="O155">
            <v>10.37</v>
          </cell>
          <cell r="P155">
            <v>10.38</v>
          </cell>
        </row>
        <row r="156">
          <cell r="A156" t="str">
            <v>Kota Bandung</v>
          </cell>
          <cell r="B156">
            <v>10.32</v>
          </cell>
          <cell r="C156">
            <v>10.33</v>
          </cell>
          <cell r="D156">
            <v>10.35</v>
          </cell>
          <cell r="E156">
            <v>10.37</v>
          </cell>
          <cell r="F156">
            <v>10.51</v>
          </cell>
          <cell r="G156">
            <v>10.52</v>
          </cell>
          <cell r="H156">
            <v>10.58</v>
          </cell>
          <cell r="I156">
            <v>10.59</v>
          </cell>
          <cell r="J156">
            <v>10.63</v>
          </cell>
          <cell r="K156">
            <v>10.74</v>
          </cell>
          <cell r="L156">
            <v>10.75</v>
          </cell>
          <cell r="M156">
            <v>10.99</v>
          </cell>
          <cell r="N156">
            <v>11</v>
          </cell>
          <cell r="O156">
            <v>11.06</v>
          </cell>
          <cell r="P156">
            <v>11.07</v>
          </cell>
        </row>
        <row r="157">
          <cell r="A157" t="str">
            <v>Kota Cirebon</v>
          </cell>
          <cell r="B157">
            <v>9.09</v>
          </cell>
          <cell r="C157">
            <v>9.31</v>
          </cell>
          <cell r="D157">
            <v>9.32</v>
          </cell>
          <cell r="E157">
            <v>9.33</v>
          </cell>
          <cell r="F157">
            <v>9.5299999999999994</v>
          </cell>
          <cell r="G157">
            <v>9.76</v>
          </cell>
          <cell r="H157">
            <v>9.8699999999999992</v>
          </cell>
          <cell r="I157">
            <v>9.8800000000000008</v>
          </cell>
          <cell r="J157">
            <v>9.89</v>
          </cell>
          <cell r="K157">
            <v>9.9</v>
          </cell>
          <cell r="L157">
            <v>9.91</v>
          </cell>
          <cell r="M157">
            <v>10.119999999999999</v>
          </cell>
          <cell r="N157">
            <v>10.33</v>
          </cell>
          <cell r="O157">
            <v>10.37</v>
          </cell>
          <cell r="P157">
            <v>10.53</v>
          </cell>
        </row>
        <row r="158">
          <cell r="A158" t="str">
            <v>Kota Bekasi</v>
          </cell>
          <cell r="B158">
            <v>10.07</v>
          </cell>
          <cell r="C158">
            <v>10.43</v>
          </cell>
          <cell r="D158">
            <v>10.46</v>
          </cell>
          <cell r="E158">
            <v>10.49</v>
          </cell>
          <cell r="F158">
            <v>10.55</v>
          </cell>
          <cell r="G158">
            <v>10.71</v>
          </cell>
          <cell r="H158">
            <v>10.78</v>
          </cell>
          <cell r="I158">
            <v>10.93</v>
          </cell>
          <cell r="J158">
            <v>11.09</v>
          </cell>
          <cell r="K158">
            <v>11.1</v>
          </cell>
          <cell r="L158">
            <v>11.16</v>
          </cell>
          <cell r="M158">
            <v>11.31</v>
          </cell>
          <cell r="N158">
            <v>11.44</v>
          </cell>
          <cell r="O158">
            <v>11.66</v>
          </cell>
          <cell r="P158">
            <v>11.79</v>
          </cell>
        </row>
        <row r="159">
          <cell r="A159" t="str">
            <v>Kota Depok</v>
          </cell>
          <cell r="B159">
            <v>10.06</v>
          </cell>
          <cell r="C159">
            <v>10.220000000000001</v>
          </cell>
          <cell r="D159">
            <v>10.32</v>
          </cell>
          <cell r="E159">
            <v>10.43</v>
          </cell>
          <cell r="F159">
            <v>10.58</v>
          </cell>
          <cell r="G159">
            <v>10.71</v>
          </cell>
          <cell r="H159">
            <v>10.76</v>
          </cell>
          <cell r="I159">
            <v>10.84</v>
          </cell>
          <cell r="J159">
            <v>10.85</v>
          </cell>
          <cell r="K159">
            <v>11</v>
          </cell>
          <cell r="L159">
            <v>11.28</v>
          </cell>
          <cell r="M159">
            <v>11.46</v>
          </cell>
          <cell r="N159">
            <v>11.47</v>
          </cell>
          <cell r="O159">
            <v>11.58</v>
          </cell>
          <cell r="P159">
            <v>11.59</v>
          </cell>
        </row>
        <row r="160">
          <cell r="A160" t="str">
            <v>Kota Cimahi</v>
          </cell>
          <cell r="B160">
            <v>10.33</v>
          </cell>
          <cell r="C160">
            <v>10.38</v>
          </cell>
          <cell r="D160">
            <v>10.44</v>
          </cell>
          <cell r="E160">
            <v>10.66</v>
          </cell>
          <cell r="F160">
            <v>10.78</v>
          </cell>
          <cell r="G160">
            <v>10.78</v>
          </cell>
          <cell r="H160">
            <v>10.89</v>
          </cell>
          <cell r="I160">
            <v>10.93</v>
          </cell>
          <cell r="J160">
            <v>10.94</v>
          </cell>
          <cell r="K160">
            <v>10.95</v>
          </cell>
          <cell r="L160">
            <v>10.96</v>
          </cell>
          <cell r="M160">
            <v>11.08</v>
          </cell>
          <cell r="N160">
            <v>11.21</v>
          </cell>
          <cell r="O160">
            <v>11.39</v>
          </cell>
          <cell r="P160">
            <v>11.52</v>
          </cell>
        </row>
        <row r="161">
          <cell r="A161" t="str">
            <v>Kota Tasikmalaya</v>
          </cell>
          <cell r="B161">
            <v>8.23</v>
          </cell>
          <cell r="C161">
            <v>8.2799999999999994</v>
          </cell>
          <cell r="D161">
            <v>8.34</v>
          </cell>
          <cell r="E161">
            <v>8.44</v>
          </cell>
          <cell r="F161">
            <v>8.51</v>
          </cell>
          <cell r="G161">
            <v>8.56</v>
          </cell>
          <cell r="H161">
            <v>8.6300000000000008</v>
          </cell>
          <cell r="I161">
            <v>9.0299999999999994</v>
          </cell>
          <cell r="J161">
            <v>9.0399999999999991</v>
          </cell>
          <cell r="K161">
            <v>9.1300000000000008</v>
          </cell>
          <cell r="L161">
            <v>9.33</v>
          </cell>
          <cell r="M161">
            <v>9.52</v>
          </cell>
          <cell r="N161">
            <v>9.5299999999999994</v>
          </cell>
          <cell r="O161">
            <v>9.5399999999999991</v>
          </cell>
          <cell r="P161">
            <v>9.6300000000000008</v>
          </cell>
        </row>
        <row r="162">
          <cell r="A162" t="str">
            <v>Kota Banjar</v>
          </cell>
          <cell r="B162">
            <v>7.45</v>
          </cell>
          <cell r="C162">
            <v>7.51</v>
          </cell>
          <cell r="D162">
            <v>7.58</v>
          </cell>
          <cell r="E162">
            <v>7.66</v>
          </cell>
          <cell r="F162">
            <v>7.77</v>
          </cell>
          <cell r="G162">
            <v>8.06</v>
          </cell>
          <cell r="H162">
            <v>8.19</v>
          </cell>
          <cell r="I162">
            <v>8.59</v>
          </cell>
          <cell r="J162">
            <v>8.6</v>
          </cell>
          <cell r="K162">
            <v>8.6199999999999992</v>
          </cell>
          <cell r="L162">
            <v>8.6300000000000008</v>
          </cell>
          <cell r="M162">
            <v>8.77</v>
          </cell>
          <cell r="N162">
            <v>8.7799999999999994</v>
          </cell>
          <cell r="O162">
            <v>8.7899999999999991</v>
          </cell>
          <cell r="P162">
            <v>8.83</v>
          </cell>
        </row>
        <row r="163">
          <cell r="A163" t="str">
            <v>JAWA TENGAH</v>
          </cell>
          <cell r="B163">
            <v>6.71</v>
          </cell>
          <cell r="C163">
            <v>6.74</v>
          </cell>
          <cell r="D163">
            <v>6.77</v>
          </cell>
          <cell r="E163">
            <v>6.8</v>
          </cell>
          <cell r="F163">
            <v>6.93</v>
          </cell>
          <cell r="G163">
            <v>7.03</v>
          </cell>
          <cell r="H163">
            <v>7.15</v>
          </cell>
          <cell r="I163">
            <v>7.27</v>
          </cell>
          <cell r="J163">
            <v>7.35</v>
          </cell>
          <cell r="K163">
            <v>7.53</v>
          </cell>
          <cell r="L163">
            <v>7.69</v>
          </cell>
          <cell r="M163">
            <v>7.75</v>
          </cell>
          <cell r="N163">
            <v>7.93</v>
          </cell>
          <cell r="O163">
            <v>8.01</v>
          </cell>
          <cell r="P163">
            <v>8.02</v>
          </cell>
        </row>
        <row r="164">
          <cell r="A164" t="str">
            <v>Cilacap</v>
          </cell>
          <cell r="B164">
            <v>6.26</v>
          </cell>
          <cell r="C164">
            <v>6.27</v>
          </cell>
          <cell r="D164">
            <v>6.28</v>
          </cell>
          <cell r="E164">
            <v>6.43</v>
          </cell>
          <cell r="F164">
            <v>6.48</v>
          </cell>
          <cell r="G164">
            <v>6.58</v>
          </cell>
          <cell r="H164">
            <v>6.9</v>
          </cell>
          <cell r="I164">
            <v>6.91</v>
          </cell>
          <cell r="J164">
            <v>6.92</v>
          </cell>
          <cell r="K164">
            <v>6.93</v>
          </cell>
          <cell r="L164">
            <v>6.97</v>
          </cell>
          <cell r="M164">
            <v>7.09</v>
          </cell>
          <cell r="N164">
            <v>7.18</v>
          </cell>
          <cell r="O164">
            <v>7.39</v>
          </cell>
          <cell r="P164">
            <v>7.4</v>
          </cell>
        </row>
        <row r="165">
          <cell r="A165" t="str">
            <v>Banyumas</v>
          </cell>
          <cell r="B165">
            <v>6.82</v>
          </cell>
          <cell r="C165">
            <v>6.94</v>
          </cell>
          <cell r="D165">
            <v>7.06</v>
          </cell>
          <cell r="E165">
            <v>7.18</v>
          </cell>
          <cell r="F165">
            <v>7.31</v>
          </cell>
          <cell r="G165">
            <v>7.31</v>
          </cell>
          <cell r="H165">
            <v>7.39</v>
          </cell>
          <cell r="I165">
            <v>7.4</v>
          </cell>
          <cell r="J165">
            <v>7.41</v>
          </cell>
          <cell r="K165">
            <v>7.42</v>
          </cell>
          <cell r="L165">
            <v>7.52</v>
          </cell>
          <cell r="M165">
            <v>7.63</v>
          </cell>
          <cell r="N165">
            <v>7.78</v>
          </cell>
          <cell r="O165">
            <v>7.87</v>
          </cell>
          <cell r="P165">
            <v>7.91</v>
          </cell>
        </row>
        <row r="166">
          <cell r="A166" t="str">
            <v>Purbalingga</v>
          </cell>
          <cell r="B166">
            <v>6.22</v>
          </cell>
          <cell r="C166">
            <v>6.33</v>
          </cell>
          <cell r="D166">
            <v>6.44</v>
          </cell>
          <cell r="E166">
            <v>6.68</v>
          </cell>
          <cell r="F166">
            <v>6.84</v>
          </cell>
          <cell r="G166">
            <v>6.85</v>
          </cell>
          <cell r="H166">
            <v>6.86</v>
          </cell>
          <cell r="I166">
            <v>6.87</v>
          </cell>
          <cell r="J166">
            <v>7</v>
          </cell>
          <cell r="K166">
            <v>7.14</v>
          </cell>
          <cell r="L166">
            <v>7.24</v>
          </cell>
          <cell r="M166">
            <v>7.25</v>
          </cell>
          <cell r="N166">
            <v>7.33</v>
          </cell>
          <cell r="O166">
            <v>7.34</v>
          </cell>
          <cell r="P166">
            <v>7.36</v>
          </cell>
        </row>
        <row r="167">
          <cell r="A167" t="str">
            <v>Banjarnegara</v>
          </cell>
          <cell r="B167">
            <v>5.84</v>
          </cell>
          <cell r="C167">
            <v>5.84</v>
          </cell>
          <cell r="D167">
            <v>5.85</v>
          </cell>
          <cell r="E167">
            <v>5.86</v>
          </cell>
          <cell r="F167">
            <v>5.9</v>
          </cell>
          <cell r="G167">
            <v>6.17</v>
          </cell>
          <cell r="H167">
            <v>6.26</v>
          </cell>
          <cell r="I167">
            <v>6.27</v>
          </cell>
          <cell r="J167">
            <v>6.28</v>
          </cell>
          <cell r="K167">
            <v>6.5</v>
          </cell>
          <cell r="L167">
            <v>6.74</v>
          </cell>
          <cell r="M167">
            <v>6.75</v>
          </cell>
          <cell r="N167">
            <v>6.84</v>
          </cell>
          <cell r="O167">
            <v>6.86</v>
          </cell>
          <cell r="P167">
            <v>6.87</v>
          </cell>
        </row>
        <row r="168">
          <cell r="A168" t="str">
            <v>Kebumen</v>
          </cell>
          <cell r="B168">
            <v>6.21</v>
          </cell>
          <cell r="C168">
            <v>6.29</v>
          </cell>
          <cell r="D168">
            <v>6.3</v>
          </cell>
          <cell r="E168">
            <v>6.39</v>
          </cell>
          <cell r="F168">
            <v>6.75</v>
          </cell>
          <cell r="G168">
            <v>7.04</v>
          </cell>
          <cell r="H168">
            <v>7.05</v>
          </cell>
          <cell r="I168">
            <v>7.29</v>
          </cell>
          <cell r="J168">
            <v>7.34</v>
          </cell>
          <cell r="K168">
            <v>7.53</v>
          </cell>
          <cell r="L168">
            <v>7.54</v>
          </cell>
          <cell r="M168">
            <v>7.55</v>
          </cell>
          <cell r="N168">
            <v>7.85</v>
          </cell>
          <cell r="O168">
            <v>7.86</v>
          </cell>
          <cell r="P168">
            <v>7.87</v>
          </cell>
        </row>
        <row r="169">
          <cell r="A169" t="str">
            <v>Purworejo</v>
          </cell>
          <cell r="B169">
            <v>7.39</v>
          </cell>
          <cell r="C169">
            <v>7.45</v>
          </cell>
          <cell r="D169">
            <v>7.51</v>
          </cell>
          <cell r="E169">
            <v>7.57</v>
          </cell>
          <cell r="F169">
            <v>7.63</v>
          </cell>
          <cell r="G169">
            <v>7.65</v>
          </cell>
          <cell r="H169">
            <v>7.66</v>
          </cell>
          <cell r="I169">
            <v>7.69</v>
          </cell>
          <cell r="J169">
            <v>7.7</v>
          </cell>
          <cell r="K169">
            <v>7.91</v>
          </cell>
          <cell r="L169">
            <v>8.1199999999999992</v>
          </cell>
          <cell r="M169">
            <v>8.2100000000000009</v>
          </cell>
          <cell r="N169">
            <v>8.32</v>
          </cell>
          <cell r="O169">
            <v>8.4600000000000009</v>
          </cell>
          <cell r="P169">
            <v>8.65</v>
          </cell>
        </row>
        <row r="170">
          <cell r="A170" t="str">
            <v>Wonosobo</v>
          </cell>
          <cell r="B170">
            <v>5.81</v>
          </cell>
          <cell r="C170">
            <v>5.87</v>
          </cell>
          <cell r="D170">
            <v>5.9</v>
          </cell>
          <cell r="E170">
            <v>5.92</v>
          </cell>
          <cell r="F170">
            <v>6.07</v>
          </cell>
          <cell r="G170">
            <v>6.11</v>
          </cell>
          <cell r="H170">
            <v>6.12</v>
          </cell>
          <cell r="I170">
            <v>6.51</v>
          </cell>
          <cell r="J170">
            <v>6.75</v>
          </cell>
          <cell r="K170">
            <v>6.76</v>
          </cell>
          <cell r="L170">
            <v>6.81</v>
          </cell>
          <cell r="M170">
            <v>6.82</v>
          </cell>
          <cell r="N170">
            <v>6.88</v>
          </cell>
          <cell r="O170">
            <v>6.89</v>
          </cell>
          <cell r="P170">
            <v>6.9</v>
          </cell>
        </row>
        <row r="171">
          <cell r="A171" t="str">
            <v>Magelang</v>
          </cell>
          <cell r="B171">
            <v>6.46</v>
          </cell>
          <cell r="C171">
            <v>6.73</v>
          </cell>
          <cell r="D171">
            <v>6.8</v>
          </cell>
          <cell r="E171">
            <v>6.88</v>
          </cell>
          <cell r="F171">
            <v>7.02</v>
          </cell>
          <cell r="G171">
            <v>7.19</v>
          </cell>
          <cell r="H171">
            <v>7.4</v>
          </cell>
          <cell r="I171">
            <v>7.41</v>
          </cell>
          <cell r="J171">
            <v>7.57</v>
          </cell>
          <cell r="K171">
            <v>7.77</v>
          </cell>
          <cell r="L171">
            <v>7.78</v>
          </cell>
          <cell r="M171">
            <v>7.79</v>
          </cell>
          <cell r="N171">
            <v>7.81</v>
          </cell>
          <cell r="O171">
            <v>7.82</v>
          </cell>
          <cell r="P171">
            <v>7.83</v>
          </cell>
        </row>
        <row r="172">
          <cell r="A172" t="str">
            <v>Boyolali</v>
          </cell>
          <cell r="B172">
            <v>6.5</v>
          </cell>
          <cell r="C172">
            <v>6.53</v>
          </cell>
          <cell r="D172">
            <v>6.55</v>
          </cell>
          <cell r="E172">
            <v>6.61</v>
          </cell>
          <cell r="F172">
            <v>6.69</v>
          </cell>
          <cell r="G172">
            <v>7.1</v>
          </cell>
          <cell r="H172">
            <v>7.17</v>
          </cell>
          <cell r="I172">
            <v>7.44</v>
          </cell>
          <cell r="J172">
            <v>7.55</v>
          </cell>
          <cell r="K172">
            <v>7.56</v>
          </cell>
          <cell r="L172">
            <v>7.84</v>
          </cell>
          <cell r="M172">
            <v>7.85</v>
          </cell>
          <cell r="N172">
            <v>8.08</v>
          </cell>
          <cell r="O172">
            <v>8.09</v>
          </cell>
          <cell r="P172">
            <v>8.17</v>
          </cell>
        </row>
        <row r="173">
          <cell r="A173" t="str">
            <v>Klaten</v>
          </cell>
          <cell r="B173">
            <v>7.33</v>
          </cell>
          <cell r="C173">
            <v>7.35</v>
          </cell>
          <cell r="D173">
            <v>7.43</v>
          </cell>
          <cell r="E173">
            <v>7.74</v>
          </cell>
          <cell r="F173">
            <v>7.92</v>
          </cell>
          <cell r="G173">
            <v>8.16</v>
          </cell>
          <cell r="H173">
            <v>8.2200000000000006</v>
          </cell>
          <cell r="I173">
            <v>8.23</v>
          </cell>
          <cell r="J173">
            <v>8.24</v>
          </cell>
          <cell r="K173">
            <v>8.31</v>
          </cell>
          <cell r="L173">
            <v>8.58</v>
          </cell>
          <cell r="M173">
            <v>8.81</v>
          </cell>
          <cell r="N173">
            <v>9.09</v>
          </cell>
          <cell r="O173">
            <v>9.27</v>
          </cell>
          <cell r="P173">
            <v>9.2899999999999991</v>
          </cell>
        </row>
        <row r="174">
          <cell r="A174" t="str">
            <v>Sukoharjo</v>
          </cell>
          <cell r="B174">
            <v>7.66</v>
          </cell>
          <cell r="C174">
            <v>7.94</v>
          </cell>
          <cell r="D174">
            <v>8.09</v>
          </cell>
          <cell r="E174">
            <v>8.25</v>
          </cell>
          <cell r="F174">
            <v>8.41</v>
          </cell>
          <cell r="G174">
            <v>8.5</v>
          </cell>
          <cell r="H174">
            <v>8.58</v>
          </cell>
          <cell r="I174">
            <v>8.7100000000000009</v>
          </cell>
          <cell r="J174">
            <v>8.84</v>
          </cell>
          <cell r="K174">
            <v>9.1</v>
          </cell>
          <cell r="L174">
            <v>9.34</v>
          </cell>
          <cell r="M174">
            <v>9.35</v>
          </cell>
          <cell r="N174">
            <v>9.6199999999999992</v>
          </cell>
          <cell r="O174">
            <v>9.84</v>
          </cell>
          <cell r="P174">
            <v>10.01</v>
          </cell>
        </row>
        <row r="175">
          <cell r="A175" t="str">
            <v>Wonogiri</v>
          </cell>
          <cell r="B175">
            <v>5.58</v>
          </cell>
          <cell r="C175">
            <v>5.66</v>
          </cell>
          <cell r="D175">
            <v>6.03</v>
          </cell>
          <cell r="E175">
            <v>6.12</v>
          </cell>
          <cell r="F175">
            <v>6.23</v>
          </cell>
          <cell r="G175">
            <v>6.39</v>
          </cell>
          <cell r="H175">
            <v>6.57</v>
          </cell>
          <cell r="I175">
            <v>6.68</v>
          </cell>
          <cell r="J175">
            <v>6.88</v>
          </cell>
          <cell r="K175">
            <v>7.04</v>
          </cell>
          <cell r="L175">
            <v>7.33</v>
          </cell>
          <cell r="M175">
            <v>7.34</v>
          </cell>
          <cell r="N175">
            <v>7.42</v>
          </cell>
          <cell r="O175">
            <v>7.67</v>
          </cell>
          <cell r="P175">
            <v>7.68</v>
          </cell>
        </row>
        <row r="176">
          <cell r="A176" t="str">
            <v>Karanganyar</v>
          </cell>
          <cell r="B176">
            <v>7.26</v>
          </cell>
          <cell r="C176">
            <v>7.46</v>
          </cell>
          <cell r="D176">
            <v>7.8</v>
          </cell>
          <cell r="E176">
            <v>8.3800000000000008</v>
          </cell>
          <cell r="F176">
            <v>8.4700000000000006</v>
          </cell>
          <cell r="G176">
            <v>8.48</v>
          </cell>
          <cell r="H176">
            <v>8.49</v>
          </cell>
          <cell r="I176">
            <v>8.5</v>
          </cell>
          <cell r="J176">
            <v>8.51</v>
          </cell>
          <cell r="K176">
            <v>8.52</v>
          </cell>
          <cell r="L176">
            <v>8.56</v>
          </cell>
          <cell r="M176">
            <v>8.57</v>
          </cell>
          <cell r="N176">
            <v>8.7899999999999991</v>
          </cell>
          <cell r="O176">
            <v>9.02</v>
          </cell>
          <cell r="P176">
            <v>9.26</v>
          </cell>
        </row>
        <row r="177">
          <cell r="A177" t="str">
            <v>Sragen</v>
          </cell>
          <cell r="B177">
            <v>6.24</v>
          </cell>
          <cell r="C177">
            <v>6.26</v>
          </cell>
          <cell r="D177">
            <v>6.28</v>
          </cell>
          <cell r="E177">
            <v>6.69</v>
          </cell>
          <cell r="F177">
            <v>6.85</v>
          </cell>
          <cell r="G177">
            <v>6.86</v>
          </cell>
          <cell r="H177">
            <v>6.87</v>
          </cell>
          <cell r="I177">
            <v>7.04</v>
          </cell>
          <cell r="J177">
            <v>7.22</v>
          </cell>
          <cell r="K177">
            <v>7.34</v>
          </cell>
          <cell r="L177">
            <v>7.65</v>
          </cell>
          <cell r="M177">
            <v>7.66</v>
          </cell>
          <cell r="N177">
            <v>7.79</v>
          </cell>
          <cell r="O177">
            <v>7.87</v>
          </cell>
          <cell r="P177">
            <v>7.88</v>
          </cell>
        </row>
        <row r="178">
          <cell r="A178" t="str">
            <v>Grobogan</v>
          </cell>
          <cell r="B178">
            <v>6.13</v>
          </cell>
          <cell r="C178">
            <v>6.18</v>
          </cell>
          <cell r="D178">
            <v>6.23</v>
          </cell>
          <cell r="E178">
            <v>6.25</v>
          </cell>
          <cell r="F178">
            <v>6.32</v>
          </cell>
          <cell r="G178">
            <v>6.33</v>
          </cell>
          <cell r="H178">
            <v>6.62</v>
          </cell>
          <cell r="I178">
            <v>6.66</v>
          </cell>
          <cell r="J178">
            <v>6.67</v>
          </cell>
          <cell r="K178">
            <v>6.86</v>
          </cell>
          <cell r="L178">
            <v>6.91</v>
          </cell>
          <cell r="M178">
            <v>7.11</v>
          </cell>
          <cell r="N178">
            <v>7.26</v>
          </cell>
          <cell r="O178">
            <v>7.28</v>
          </cell>
          <cell r="P178">
            <v>7.29</v>
          </cell>
        </row>
        <row r="179">
          <cell r="A179" t="str">
            <v>Blora</v>
          </cell>
          <cell r="B179">
            <v>5.48</v>
          </cell>
          <cell r="C179">
            <v>5.77</v>
          </cell>
          <cell r="D179">
            <v>5.83</v>
          </cell>
          <cell r="E179">
            <v>5.9</v>
          </cell>
          <cell r="F179">
            <v>6.02</v>
          </cell>
          <cell r="G179">
            <v>6.04</v>
          </cell>
          <cell r="H179">
            <v>6.18</v>
          </cell>
          <cell r="I179">
            <v>6.45</v>
          </cell>
          <cell r="J179">
            <v>6.46</v>
          </cell>
          <cell r="K179">
            <v>6.58</v>
          </cell>
          <cell r="L179">
            <v>6.83</v>
          </cell>
          <cell r="M179">
            <v>6.99</v>
          </cell>
          <cell r="N179">
            <v>7.01</v>
          </cell>
          <cell r="O179">
            <v>7.08</v>
          </cell>
          <cell r="P179">
            <v>7.26</v>
          </cell>
        </row>
        <row r="180">
          <cell r="A180" t="str">
            <v>Rembang</v>
          </cell>
          <cell r="B180">
            <v>6.15</v>
          </cell>
          <cell r="C180">
            <v>6.28</v>
          </cell>
          <cell r="D180">
            <v>6.41</v>
          </cell>
          <cell r="E180">
            <v>6.7</v>
          </cell>
          <cell r="F180">
            <v>6.9</v>
          </cell>
          <cell r="G180">
            <v>6.92</v>
          </cell>
          <cell r="H180">
            <v>6.93</v>
          </cell>
          <cell r="I180">
            <v>6.94</v>
          </cell>
          <cell r="J180">
            <v>6.95</v>
          </cell>
          <cell r="K180">
            <v>7.15</v>
          </cell>
          <cell r="L180">
            <v>7.16</v>
          </cell>
          <cell r="M180">
            <v>7.3</v>
          </cell>
          <cell r="N180">
            <v>7.41</v>
          </cell>
          <cell r="O180">
            <v>7.72</v>
          </cell>
          <cell r="P180">
            <v>7.73</v>
          </cell>
        </row>
        <row r="181">
          <cell r="A181" t="str">
            <v>Pati</v>
          </cell>
          <cell r="B181">
            <v>6.08</v>
          </cell>
          <cell r="C181">
            <v>6.11</v>
          </cell>
          <cell r="D181">
            <v>6.15</v>
          </cell>
          <cell r="E181">
            <v>6.27</v>
          </cell>
          <cell r="F181">
            <v>6.35</v>
          </cell>
          <cell r="G181">
            <v>6.71</v>
          </cell>
          <cell r="H181">
            <v>6.83</v>
          </cell>
          <cell r="I181">
            <v>7.08</v>
          </cell>
          <cell r="J181">
            <v>7.18</v>
          </cell>
          <cell r="K181">
            <v>7.19</v>
          </cell>
          <cell r="L181">
            <v>7.44</v>
          </cell>
          <cell r="M181">
            <v>7.48</v>
          </cell>
          <cell r="N181">
            <v>7.79</v>
          </cell>
          <cell r="O181">
            <v>7.8</v>
          </cell>
          <cell r="P181">
            <v>7.82</v>
          </cell>
        </row>
        <row r="182">
          <cell r="A182" t="str">
            <v>Kudus</v>
          </cell>
          <cell r="B182">
            <v>7.45</v>
          </cell>
          <cell r="C182">
            <v>7.48</v>
          </cell>
          <cell r="D182">
            <v>7.6</v>
          </cell>
          <cell r="E182">
            <v>7.73</v>
          </cell>
          <cell r="F182">
            <v>7.83</v>
          </cell>
          <cell r="G182">
            <v>7.84</v>
          </cell>
          <cell r="H182">
            <v>7.85</v>
          </cell>
          <cell r="I182">
            <v>8.31</v>
          </cell>
          <cell r="J182">
            <v>8.6199999999999992</v>
          </cell>
          <cell r="K182">
            <v>8.6300000000000008</v>
          </cell>
          <cell r="L182">
            <v>8.75</v>
          </cell>
          <cell r="M182">
            <v>8.76</v>
          </cell>
          <cell r="N182">
            <v>9.06</v>
          </cell>
          <cell r="O182">
            <v>9.34</v>
          </cell>
          <cell r="P182">
            <v>9.35</v>
          </cell>
        </row>
        <row r="183">
          <cell r="A183" t="str">
            <v>Jepara</v>
          </cell>
          <cell r="B183">
            <v>6.52</v>
          </cell>
          <cell r="C183">
            <v>6.72</v>
          </cell>
          <cell r="D183">
            <v>6.96</v>
          </cell>
          <cell r="E183">
            <v>7.09</v>
          </cell>
          <cell r="F183">
            <v>7.29</v>
          </cell>
          <cell r="G183">
            <v>7.31</v>
          </cell>
          <cell r="H183">
            <v>7.32</v>
          </cell>
          <cell r="I183">
            <v>7.33</v>
          </cell>
          <cell r="J183">
            <v>7.43</v>
          </cell>
          <cell r="K183">
            <v>7.44</v>
          </cell>
          <cell r="L183">
            <v>7.68</v>
          </cell>
          <cell r="M183">
            <v>7.79</v>
          </cell>
          <cell r="N183">
            <v>8.09</v>
          </cell>
          <cell r="O183">
            <v>8.26</v>
          </cell>
          <cell r="P183">
            <v>8.27</v>
          </cell>
        </row>
        <row r="184">
          <cell r="A184" t="str">
            <v>Demak</v>
          </cell>
          <cell r="B184">
            <v>6.56</v>
          </cell>
          <cell r="C184">
            <v>6.75</v>
          </cell>
          <cell r="D184">
            <v>6.88</v>
          </cell>
          <cell r="E184">
            <v>7.22</v>
          </cell>
          <cell r="F184">
            <v>7.44</v>
          </cell>
          <cell r="G184">
            <v>7.45</v>
          </cell>
          <cell r="H184">
            <v>7.46</v>
          </cell>
          <cell r="I184">
            <v>7.47</v>
          </cell>
          <cell r="J184">
            <v>7.48</v>
          </cell>
          <cell r="K184">
            <v>7.55</v>
          </cell>
          <cell r="L184">
            <v>7.71</v>
          </cell>
          <cell r="M184">
            <v>7.86</v>
          </cell>
          <cell r="N184">
            <v>8.1</v>
          </cell>
          <cell r="O184">
            <v>8.27</v>
          </cell>
          <cell r="P184">
            <v>8.2799999999999994</v>
          </cell>
        </row>
        <row r="185">
          <cell r="A185" t="str">
            <v>Semarang</v>
          </cell>
          <cell r="B185">
            <v>7.12</v>
          </cell>
          <cell r="C185">
            <v>7.2</v>
          </cell>
          <cell r="D185">
            <v>7.24</v>
          </cell>
          <cell r="E185">
            <v>7.28</v>
          </cell>
          <cell r="F185">
            <v>7.31</v>
          </cell>
          <cell r="G185">
            <v>7.33</v>
          </cell>
          <cell r="H185">
            <v>7.48</v>
          </cell>
          <cell r="I185">
            <v>7.87</v>
          </cell>
          <cell r="J185">
            <v>7.88</v>
          </cell>
          <cell r="K185">
            <v>8.01</v>
          </cell>
          <cell r="L185">
            <v>8.02</v>
          </cell>
          <cell r="M185">
            <v>8.0299999999999994</v>
          </cell>
          <cell r="N185">
            <v>8.0500000000000007</v>
          </cell>
          <cell r="O185">
            <v>8.07</v>
          </cell>
          <cell r="P185">
            <v>8.16</v>
          </cell>
        </row>
        <row r="186">
          <cell r="A186" t="str">
            <v>Temanggung</v>
          </cell>
          <cell r="B186">
            <v>5.99</v>
          </cell>
          <cell r="C186">
            <v>6.03</v>
          </cell>
          <cell r="D186">
            <v>6.08</v>
          </cell>
          <cell r="E186">
            <v>6.13</v>
          </cell>
          <cell r="F186">
            <v>6.18</v>
          </cell>
          <cell r="G186">
            <v>6.52</v>
          </cell>
          <cell r="H186">
            <v>6.55</v>
          </cell>
          <cell r="I186">
            <v>6.9</v>
          </cell>
          <cell r="J186">
            <v>6.94</v>
          </cell>
          <cell r="K186">
            <v>7.15</v>
          </cell>
          <cell r="L186">
            <v>7.24</v>
          </cell>
          <cell r="M186">
            <v>7.25</v>
          </cell>
          <cell r="N186">
            <v>7.41</v>
          </cell>
          <cell r="O186">
            <v>7.5</v>
          </cell>
          <cell r="P186">
            <v>7.53</v>
          </cell>
        </row>
        <row r="187">
          <cell r="A187" t="str">
            <v>Kendal</v>
          </cell>
          <cell r="B187">
            <v>6.11</v>
          </cell>
          <cell r="C187">
            <v>6.24</v>
          </cell>
          <cell r="D187">
            <v>6.36</v>
          </cell>
          <cell r="E187">
            <v>6.42</v>
          </cell>
          <cell r="F187">
            <v>6.53</v>
          </cell>
          <cell r="G187">
            <v>6.64</v>
          </cell>
          <cell r="H187">
            <v>6.65</v>
          </cell>
          <cell r="I187">
            <v>6.85</v>
          </cell>
          <cell r="J187">
            <v>7.05</v>
          </cell>
          <cell r="K187">
            <v>7.25</v>
          </cell>
          <cell r="L187">
            <v>7.45</v>
          </cell>
          <cell r="M187">
            <v>7.46</v>
          </cell>
          <cell r="N187">
            <v>7.71</v>
          </cell>
          <cell r="O187">
            <v>7.73</v>
          </cell>
          <cell r="P187">
            <v>7.74</v>
          </cell>
        </row>
        <row r="188">
          <cell r="A188" t="str">
            <v>Batang</v>
          </cell>
          <cell r="B188">
            <v>5.62</v>
          </cell>
          <cell r="C188">
            <v>5.66</v>
          </cell>
          <cell r="D188">
            <v>5.7</v>
          </cell>
          <cell r="E188">
            <v>5.88</v>
          </cell>
          <cell r="F188">
            <v>6</v>
          </cell>
          <cell r="G188">
            <v>6.41</v>
          </cell>
          <cell r="H188">
            <v>6.42</v>
          </cell>
          <cell r="I188">
            <v>6.61</v>
          </cell>
          <cell r="J188">
            <v>6.62</v>
          </cell>
          <cell r="K188">
            <v>6.63</v>
          </cell>
          <cell r="L188">
            <v>6.87</v>
          </cell>
          <cell r="M188">
            <v>6.88</v>
          </cell>
          <cell r="N188">
            <v>6.9</v>
          </cell>
          <cell r="O188">
            <v>7.07</v>
          </cell>
          <cell r="P188">
            <v>7.08</v>
          </cell>
        </row>
        <row r="189">
          <cell r="A189" t="str">
            <v>Pekalongan</v>
          </cell>
          <cell r="B189">
            <v>5.93</v>
          </cell>
          <cell r="C189">
            <v>6.04</v>
          </cell>
          <cell r="D189">
            <v>6.15</v>
          </cell>
          <cell r="E189">
            <v>6.37</v>
          </cell>
          <cell r="F189">
            <v>6.53</v>
          </cell>
          <cell r="G189">
            <v>6.55</v>
          </cell>
          <cell r="H189">
            <v>6.56</v>
          </cell>
          <cell r="I189">
            <v>6.73</v>
          </cell>
          <cell r="J189">
            <v>6.74</v>
          </cell>
          <cell r="K189">
            <v>6.88</v>
          </cell>
          <cell r="L189">
            <v>6.91</v>
          </cell>
          <cell r="M189">
            <v>7.17</v>
          </cell>
          <cell r="N189">
            <v>7.46</v>
          </cell>
          <cell r="O189">
            <v>7.47</v>
          </cell>
          <cell r="P189">
            <v>7.48</v>
          </cell>
        </row>
        <row r="190">
          <cell r="A190" t="str">
            <v>Pemalang</v>
          </cell>
          <cell r="B190">
            <v>4.9400000000000004</v>
          </cell>
          <cell r="C190">
            <v>5.19</v>
          </cell>
          <cell r="D190">
            <v>5.51</v>
          </cell>
          <cell r="E190">
            <v>5.72</v>
          </cell>
          <cell r="F190">
            <v>5.87</v>
          </cell>
          <cell r="G190">
            <v>6.04</v>
          </cell>
          <cell r="H190">
            <v>6.05</v>
          </cell>
          <cell r="I190">
            <v>6.31</v>
          </cell>
          <cell r="J190">
            <v>6.32</v>
          </cell>
          <cell r="K190">
            <v>6.41</v>
          </cell>
          <cell r="L190">
            <v>6.42</v>
          </cell>
          <cell r="M190">
            <v>6.45</v>
          </cell>
          <cell r="N190">
            <v>6.5</v>
          </cell>
          <cell r="O190">
            <v>6.55</v>
          </cell>
          <cell r="P190">
            <v>6.56</v>
          </cell>
        </row>
        <row r="191">
          <cell r="A191" t="str">
            <v>Tegal</v>
          </cell>
          <cell r="B191">
            <v>5.67</v>
          </cell>
          <cell r="C191">
            <v>5.71</v>
          </cell>
          <cell r="D191">
            <v>5.78</v>
          </cell>
          <cell r="E191">
            <v>5.85</v>
          </cell>
          <cell r="F191">
            <v>5.93</v>
          </cell>
          <cell r="G191">
            <v>6.3</v>
          </cell>
          <cell r="H191">
            <v>6.54</v>
          </cell>
          <cell r="I191">
            <v>6.55</v>
          </cell>
          <cell r="J191">
            <v>6.7</v>
          </cell>
          <cell r="K191">
            <v>6.86</v>
          </cell>
          <cell r="L191">
            <v>6.98</v>
          </cell>
          <cell r="M191">
            <v>6.99</v>
          </cell>
          <cell r="N191">
            <v>7.25</v>
          </cell>
          <cell r="O191">
            <v>7.34</v>
          </cell>
          <cell r="P191">
            <v>7.36</v>
          </cell>
        </row>
        <row r="192">
          <cell r="A192" t="str">
            <v>Brebes</v>
          </cell>
          <cell r="B192">
            <v>5.09</v>
          </cell>
          <cell r="C192">
            <v>5.24</v>
          </cell>
          <cell r="D192">
            <v>5.38</v>
          </cell>
          <cell r="E192">
            <v>5.68</v>
          </cell>
          <cell r="F192">
            <v>5.86</v>
          </cell>
          <cell r="G192">
            <v>5.88</v>
          </cell>
          <cell r="H192">
            <v>6.17</v>
          </cell>
          <cell r="I192">
            <v>6.18</v>
          </cell>
          <cell r="J192">
            <v>6.19</v>
          </cell>
          <cell r="K192">
            <v>6.2</v>
          </cell>
          <cell r="L192">
            <v>6.21</v>
          </cell>
          <cell r="M192">
            <v>6.22</v>
          </cell>
          <cell r="N192">
            <v>6.35</v>
          </cell>
          <cell r="O192">
            <v>6.4</v>
          </cell>
          <cell r="P192">
            <v>6.41</v>
          </cell>
        </row>
        <row r="193">
          <cell r="A193" t="str">
            <v>Kota Magelang</v>
          </cell>
          <cell r="B193">
            <v>10.08</v>
          </cell>
          <cell r="C193">
            <v>10.14</v>
          </cell>
          <cell r="D193">
            <v>10.199999999999999</v>
          </cell>
          <cell r="E193">
            <v>10.220000000000001</v>
          </cell>
          <cell r="F193">
            <v>10.27</v>
          </cell>
          <cell r="G193">
            <v>10.28</v>
          </cell>
          <cell r="H193">
            <v>10.29</v>
          </cell>
          <cell r="I193">
            <v>10.3</v>
          </cell>
          <cell r="J193">
            <v>10.31</v>
          </cell>
          <cell r="K193">
            <v>10.33</v>
          </cell>
          <cell r="L193">
            <v>10.39</v>
          </cell>
          <cell r="M193">
            <v>10.62</v>
          </cell>
          <cell r="N193">
            <v>10.94</v>
          </cell>
          <cell r="O193">
            <v>11.2</v>
          </cell>
          <cell r="P193">
            <v>11.43</v>
          </cell>
        </row>
        <row r="194">
          <cell r="A194" t="str">
            <v>Kota Surakarta</v>
          </cell>
          <cell r="B194">
            <v>9.99</v>
          </cell>
          <cell r="C194">
            <v>10.050000000000001</v>
          </cell>
          <cell r="D194">
            <v>10.11</v>
          </cell>
          <cell r="E194">
            <v>10.25</v>
          </cell>
          <cell r="F194">
            <v>10.33</v>
          </cell>
          <cell r="G194">
            <v>10.36</v>
          </cell>
          <cell r="H194">
            <v>10.37</v>
          </cell>
          <cell r="I194">
            <v>10.38</v>
          </cell>
          <cell r="J194">
            <v>10.53</v>
          </cell>
          <cell r="K194">
            <v>10.54</v>
          </cell>
          <cell r="L194">
            <v>10.69</v>
          </cell>
          <cell r="M194">
            <v>10.9</v>
          </cell>
          <cell r="N194">
            <v>10.92</v>
          </cell>
          <cell r="O194">
            <v>11</v>
          </cell>
          <cell r="P194">
            <v>11.25</v>
          </cell>
        </row>
        <row r="195">
          <cell r="A195" t="str">
            <v>Kota Salatiga</v>
          </cell>
          <cell r="B195">
            <v>8.86</v>
          </cell>
          <cell r="C195">
            <v>8.9700000000000006</v>
          </cell>
          <cell r="D195">
            <v>9.09</v>
          </cell>
          <cell r="E195">
            <v>9.1999999999999993</v>
          </cell>
          <cell r="F195">
            <v>9.3699999999999992</v>
          </cell>
          <cell r="G195">
            <v>9.81</v>
          </cell>
          <cell r="H195">
            <v>9.82</v>
          </cell>
          <cell r="I195">
            <v>10.15</v>
          </cell>
          <cell r="J195">
            <v>10.4</v>
          </cell>
          <cell r="K195">
            <v>10.41</v>
          </cell>
          <cell r="L195">
            <v>10.42</v>
          </cell>
          <cell r="M195">
            <v>10.66</v>
          </cell>
          <cell r="N195">
            <v>10.95</v>
          </cell>
          <cell r="O195">
            <v>11.24</v>
          </cell>
          <cell r="P195">
            <v>11.48</v>
          </cell>
        </row>
        <row r="196">
          <cell r="A196" t="str">
            <v>Kota Semarang</v>
          </cell>
          <cell r="B196">
            <v>9.61</v>
          </cell>
          <cell r="C196">
            <v>9.8000000000000007</v>
          </cell>
          <cell r="D196">
            <v>9.92</v>
          </cell>
          <cell r="E196">
            <v>10.06</v>
          </cell>
          <cell r="F196">
            <v>10.19</v>
          </cell>
          <cell r="G196">
            <v>10.199999999999999</v>
          </cell>
          <cell r="H196">
            <v>10.49</v>
          </cell>
          <cell r="I196">
            <v>10.5</v>
          </cell>
          <cell r="J196">
            <v>10.51</v>
          </cell>
          <cell r="K196">
            <v>10.52</v>
          </cell>
          <cell r="L196">
            <v>10.53</v>
          </cell>
          <cell r="M196">
            <v>10.78</v>
          </cell>
          <cell r="N196">
            <v>10.8</v>
          </cell>
          <cell r="O196">
            <v>10.81</v>
          </cell>
          <cell r="P196">
            <v>11.05</v>
          </cell>
        </row>
        <row r="197">
          <cell r="A197" t="str">
            <v>Kota Pekalongan</v>
          </cell>
          <cell r="B197">
            <v>7.6</v>
          </cell>
          <cell r="C197">
            <v>7.72</v>
          </cell>
          <cell r="D197">
            <v>7.8</v>
          </cell>
          <cell r="E197">
            <v>7.96</v>
          </cell>
          <cell r="F197">
            <v>8.1199999999999992</v>
          </cell>
          <cell r="G197">
            <v>8.2799999999999994</v>
          </cell>
          <cell r="H197">
            <v>8.2899999999999991</v>
          </cell>
          <cell r="I197">
            <v>8.56</v>
          </cell>
          <cell r="J197">
            <v>8.57</v>
          </cell>
          <cell r="K197">
            <v>8.7100000000000009</v>
          </cell>
          <cell r="L197">
            <v>8.9600000000000009</v>
          </cell>
          <cell r="M197">
            <v>9.18</v>
          </cell>
          <cell r="N197">
            <v>9.1999999999999993</v>
          </cell>
          <cell r="O197">
            <v>9.2899999999999991</v>
          </cell>
          <cell r="P197">
            <v>9.34</v>
          </cell>
        </row>
        <row r="198">
          <cell r="A198" t="str">
            <v>Kota Tegal</v>
          </cell>
          <cell r="B198">
            <v>7.46</v>
          </cell>
          <cell r="C198">
            <v>7.66</v>
          </cell>
          <cell r="D198">
            <v>7.85</v>
          </cell>
          <cell r="E198">
            <v>8.0500000000000007</v>
          </cell>
          <cell r="F198">
            <v>8.26</v>
          </cell>
          <cell r="G198">
            <v>8.27</v>
          </cell>
          <cell r="H198">
            <v>8.2799999999999994</v>
          </cell>
          <cell r="I198">
            <v>8.2899999999999991</v>
          </cell>
          <cell r="J198">
            <v>8.3000000000000007</v>
          </cell>
          <cell r="K198">
            <v>8.31</v>
          </cell>
          <cell r="L198">
            <v>8.51</v>
          </cell>
          <cell r="M198">
            <v>8.73</v>
          </cell>
          <cell r="N198">
            <v>9</v>
          </cell>
          <cell r="O198">
            <v>9.24</v>
          </cell>
          <cell r="P198">
            <v>9.2799999999999994</v>
          </cell>
        </row>
        <row r="199">
          <cell r="A199" t="str">
            <v>D I YOGYAKARTA</v>
          </cell>
          <cell r="B199">
            <v>8.51</v>
          </cell>
          <cell r="C199">
            <v>8.5299999999999994</v>
          </cell>
          <cell r="D199">
            <v>8.6300000000000008</v>
          </cell>
          <cell r="E199">
            <v>8.7200000000000006</v>
          </cell>
          <cell r="F199">
            <v>8.84</v>
          </cell>
          <cell r="G199">
            <v>9</v>
          </cell>
          <cell r="H199">
            <v>9.1199999999999992</v>
          </cell>
          <cell r="I199">
            <v>9.19</v>
          </cell>
          <cell r="J199">
            <v>9.32</v>
          </cell>
          <cell r="K199">
            <v>9.3800000000000008</v>
          </cell>
          <cell r="L199">
            <v>9.5500000000000007</v>
          </cell>
          <cell r="M199">
            <v>9.64</v>
          </cell>
          <cell r="N199">
            <v>9.75</v>
          </cell>
          <cell r="O199">
            <v>9.83</v>
          </cell>
          <cell r="P199">
            <v>9.92</v>
          </cell>
        </row>
        <row r="200">
          <cell r="A200" t="str">
            <v>Kulon Progo</v>
          </cell>
          <cell r="B200">
            <v>7.85</v>
          </cell>
          <cell r="C200">
            <v>7.88</v>
          </cell>
          <cell r="D200">
            <v>7.93</v>
          </cell>
          <cell r="E200">
            <v>8.02</v>
          </cell>
          <cell r="F200">
            <v>8.1999999999999993</v>
          </cell>
          <cell r="G200">
            <v>8.4</v>
          </cell>
          <cell r="H200">
            <v>8.5</v>
          </cell>
          <cell r="I200">
            <v>8.64</v>
          </cell>
          <cell r="J200">
            <v>8.65</v>
          </cell>
          <cell r="K200">
            <v>8.66</v>
          </cell>
          <cell r="L200">
            <v>8.86</v>
          </cell>
          <cell r="M200">
            <v>9.02</v>
          </cell>
          <cell r="N200">
            <v>9.17</v>
          </cell>
          <cell r="O200">
            <v>9.18</v>
          </cell>
          <cell r="P200">
            <v>9.1999999999999993</v>
          </cell>
        </row>
        <row r="201">
          <cell r="A201" t="str">
            <v>Bantul</v>
          </cell>
          <cell r="B201">
            <v>8.34</v>
          </cell>
          <cell r="C201">
            <v>8.35</v>
          </cell>
          <cell r="D201">
            <v>8.44</v>
          </cell>
          <cell r="E201">
            <v>8.7200000000000006</v>
          </cell>
          <cell r="F201">
            <v>8.74</v>
          </cell>
          <cell r="G201">
            <v>9.08</v>
          </cell>
          <cell r="H201">
            <v>9.09</v>
          </cell>
          <cell r="I201">
            <v>9.1999999999999993</v>
          </cell>
          <cell r="J201">
            <v>9.35</v>
          </cell>
          <cell r="K201">
            <v>9.5399999999999991</v>
          </cell>
          <cell r="L201">
            <v>9.5500000000000007</v>
          </cell>
          <cell r="M201">
            <v>9.57</v>
          </cell>
          <cell r="N201">
            <v>9.59</v>
          </cell>
          <cell r="O201">
            <v>9.7899999999999991</v>
          </cell>
          <cell r="P201">
            <v>9.81</v>
          </cell>
        </row>
        <row r="202">
          <cell r="A202" t="str">
            <v>Gunung Kidul</v>
          </cell>
          <cell r="B202">
            <v>5.59</v>
          </cell>
          <cell r="C202">
            <v>5.74</v>
          </cell>
          <cell r="D202">
            <v>6.08</v>
          </cell>
          <cell r="E202">
            <v>6.22</v>
          </cell>
          <cell r="F202">
            <v>6.45</v>
          </cell>
          <cell r="G202">
            <v>6.46</v>
          </cell>
          <cell r="H202">
            <v>6.62</v>
          </cell>
          <cell r="I202">
            <v>6.99</v>
          </cell>
          <cell r="J202">
            <v>7</v>
          </cell>
          <cell r="K202">
            <v>7.13</v>
          </cell>
          <cell r="L202">
            <v>7.21</v>
          </cell>
          <cell r="M202">
            <v>7.3</v>
          </cell>
          <cell r="N202">
            <v>7.31</v>
          </cell>
          <cell r="O202">
            <v>7.32</v>
          </cell>
          <cell r="P202">
            <v>7.35</v>
          </cell>
        </row>
        <row r="203">
          <cell r="A203" t="str">
            <v>Sleman</v>
          </cell>
          <cell r="B203">
            <v>9.7899999999999991</v>
          </cell>
          <cell r="C203">
            <v>10.029999999999999</v>
          </cell>
          <cell r="D203">
            <v>10.029999999999999</v>
          </cell>
          <cell r="E203">
            <v>10.029999999999999</v>
          </cell>
          <cell r="F203">
            <v>10.28</v>
          </cell>
          <cell r="G203">
            <v>10.3</v>
          </cell>
          <cell r="H203">
            <v>10.64</v>
          </cell>
          <cell r="I203">
            <v>10.65</v>
          </cell>
          <cell r="J203">
            <v>10.66</v>
          </cell>
          <cell r="K203">
            <v>10.67</v>
          </cell>
          <cell r="L203">
            <v>10.91</v>
          </cell>
          <cell r="M203">
            <v>10.92</v>
          </cell>
          <cell r="N203">
            <v>10.94</v>
          </cell>
          <cell r="O203">
            <v>11.01</v>
          </cell>
          <cell r="P203">
            <v>11.33</v>
          </cell>
        </row>
        <row r="204">
          <cell r="A204" t="str">
            <v>Kota Yogyakarta</v>
          </cell>
          <cell r="B204">
            <v>10.88</v>
          </cell>
          <cell r="C204">
            <v>11.01</v>
          </cell>
          <cell r="D204">
            <v>11.22</v>
          </cell>
          <cell r="E204">
            <v>11.36</v>
          </cell>
          <cell r="F204">
            <v>11.39</v>
          </cell>
          <cell r="G204">
            <v>11.41</v>
          </cell>
          <cell r="H204">
            <v>11.42</v>
          </cell>
          <cell r="I204">
            <v>11.43</v>
          </cell>
          <cell r="J204">
            <v>11.44</v>
          </cell>
          <cell r="K204">
            <v>11.45</v>
          </cell>
          <cell r="L204">
            <v>11.46</v>
          </cell>
          <cell r="M204">
            <v>11.72</v>
          </cell>
          <cell r="N204">
            <v>11.89</v>
          </cell>
          <cell r="O204">
            <v>12.11</v>
          </cell>
          <cell r="P204">
            <v>12.12</v>
          </cell>
        </row>
        <row r="205">
          <cell r="A205" t="str">
            <v>JAWA TIMUR</v>
          </cell>
          <cell r="B205">
            <v>6.73</v>
          </cell>
          <cell r="C205">
            <v>6.79</v>
          </cell>
          <cell r="D205">
            <v>6.85</v>
          </cell>
          <cell r="E205">
            <v>6.9</v>
          </cell>
          <cell r="F205">
            <v>7.05</v>
          </cell>
          <cell r="G205">
            <v>7.14</v>
          </cell>
          <cell r="H205">
            <v>7.23</v>
          </cell>
          <cell r="I205">
            <v>7.34</v>
          </cell>
          <cell r="J205">
            <v>7.39</v>
          </cell>
          <cell r="K205">
            <v>7.59</v>
          </cell>
          <cell r="L205">
            <v>7.78</v>
          </cell>
          <cell r="M205">
            <v>7.88</v>
          </cell>
          <cell r="N205">
            <v>8.0299999999999994</v>
          </cell>
          <cell r="O205">
            <v>8.11</v>
          </cell>
          <cell r="P205">
            <v>8.2799999999999994</v>
          </cell>
        </row>
        <row r="206">
          <cell r="A206" t="str">
            <v>Pacitan</v>
          </cell>
          <cell r="B206">
            <v>6</v>
          </cell>
          <cell r="C206">
            <v>6.1</v>
          </cell>
          <cell r="D206">
            <v>6.21</v>
          </cell>
          <cell r="E206">
            <v>6.32</v>
          </cell>
          <cell r="F206">
            <v>6.43</v>
          </cell>
          <cell r="G206">
            <v>6.88</v>
          </cell>
          <cell r="H206">
            <v>6.89</v>
          </cell>
          <cell r="I206">
            <v>7.02</v>
          </cell>
          <cell r="J206">
            <v>7.19</v>
          </cell>
          <cell r="K206">
            <v>7.28</v>
          </cell>
          <cell r="L206">
            <v>7.6</v>
          </cell>
          <cell r="M206">
            <v>7.61</v>
          </cell>
          <cell r="N206">
            <v>7.82</v>
          </cell>
          <cell r="O206">
            <v>7.88</v>
          </cell>
          <cell r="P206">
            <v>7.9</v>
          </cell>
        </row>
        <row r="207">
          <cell r="A207" t="str">
            <v>Ponorogo</v>
          </cell>
          <cell r="B207">
            <v>6.12</v>
          </cell>
          <cell r="C207">
            <v>6.45</v>
          </cell>
          <cell r="D207">
            <v>6.57</v>
          </cell>
          <cell r="E207">
            <v>6.86</v>
          </cell>
          <cell r="F207">
            <v>6.91</v>
          </cell>
          <cell r="G207">
            <v>6.96</v>
          </cell>
          <cell r="H207">
            <v>6.97</v>
          </cell>
          <cell r="I207">
            <v>7.01</v>
          </cell>
          <cell r="J207">
            <v>7.17</v>
          </cell>
          <cell r="K207">
            <v>7.21</v>
          </cell>
          <cell r="L207">
            <v>7.54</v>
          </cell>
          <cell r="M207">
            <v>7.55</v>
          </cell>
          <cell r="N207">
            <v>7.77</v>
          </cell>
          <cell r="O207">
            <v>7.78</v>
          </cell>
          <cell r="P207">
            <v>7.8</v>
          </cell>
        </row>
        <row r="208">
          <cell r="A208" t="str">
            <v>Trenggalek</v>
          </cell>
          <cell r="B208">
            <v>6.32</v>
          </cell>
          <cell r="C208">
            <v>6.36</v>
          </cell>
          <cell r="D208">
            <v>6.55</v>
          </cell>
          <cell r="E208">
            <v>6.74</v>
          </cell>
          <cell r="F208">
            <v>6.87</v>
          </cell>
          <cell r="G208">
            <v>7.18</v>
          </cell>
          <cell r="H208">
            <v>7.19</v>
          </cell>
          <cell r="I208">
            <v>7.2</v>
          </cell>
          <cell r="J208">
            <v>7.27</v>
          </cell>
          <cell r="K208">
            <v>7.28</v>
          </cell>
          <cell r="L208">
            <v>7.55</v>
          </cell>
          <cell r="M208">
            <v>7.56</v>
          </cell>
          <cell r="N208">
            <v>7.89</v>
          </cell>
          <cell r="O208">
            <v>7.9</v>
          </cell>
          <cell r="P208">
            <v>7.92</v>
          </cell>
        </row>
        <row r="209">
          <cell r="A209" t="str">
            <v>Tulungagung</v>
          </cell>
          <cell r="B209">
            <v>7.34</v>
          </cell>
          <cell r="C209">
            <v>7.37</v>
          </cell>
          <cell r="D209">
            <v>7.41</v>
          </cell>
          <cell r="E209">
            <v>7.44</v>
          </cell>
          <cell r="F209">
            <v>7.45</v>
          </cell>
          <cell r="G209">
            <v>7.72</v>
          </cell>
          <cell r="H209">
            <v>7.73</v>
          </cell>
          <cell r="I209">
            <v>7.82</v>
          </cell>
          <cell r="J209">
            <v>8.06</v>
          </cell>
          <cell r="K209">
            <v>8.07</v>
          </cell>
          <cell r="L209">
            <v>8.33</v>
          </cell>
          <cell r="M209">
            <v>8.34</v>
          </cell>
          <cell r="N209">
            <v>8.65</v>
          </cell>
          <cell r="O209">
            <v>8.66</v>
          </cell>
          <cell r="P209">
            <v>8.68</v>
          </cell>
        </row>
        <row r="210">
          <cell r="A210" t="str">
            <v>Blitar</v>
          </cell>
          <cell r="B210">
            <v>6.43</v>
          </cell>
          <cell r="C210">
            <v>6.52</v>
          </cell>
          <cell r="D210">
            <v>6.59</v>
          </cell>
          <cell r="E210">
            <v>6.67</v>
          </cell>
          <cell r="F210">
            <v>6.82</v>
          </cell>
          <cell r="G210">
            <v>7.24</v>
          </cell>
          <cell r="H210">
            <v>7.25</v>
          </cell>
          <cell r="I210">
            <v>7.26</v>
          </cell>
          <cell r="J210">
            <v>7.27</v>
          </cell>
          <cell r="K210">
            <v>7.29</v>
          </cell>
          <cell r="L210">
            <v>7.39</v>
          </cell>
          <cell r="M210">
            <v>7.5</v>
          </cell>
          <cell r="N210">
            <v>7.82</v>
          </cell>
          <cell r="O210">
            <v>7.83</v>
          </cell>
          <cell r="P210">
            <v>7.87</v>
          </cell>
        </row>
        <row r="211">
          <cell r="A211" t="str">
            <v>Kediri</v>
          </cell>
          <cell r="B211">
            <v>7.03</v>
          </cell>
          <cell r="C211">
            <v>7.06</v>
          </cell>
          <cell r="D211">
            <v>7.08</v>
          </cell>
          <cell r="E211">
            <v>7.24</v>
          </cell>
          <cell r="F211">
            <v>7.41</v>
          </cell>
          <cell r="G211">
            <v>7.41</v>
          </cell>
          <cell r="H211">
            <v>7.58</v>
          </cell>
          <cell r="I211">
            <v>7.65</v>
          </cell>
          <cell r="J211">
            <v>7.68</v>
          </cell>
          <cell r="K211">
            <v>8.01</v>
          </cell>
          <cell r="L211">
            <v>8.02</v>
          </cell>
          <cell r="M211">
            <v>8.08</v>
          </cell>
          <cell r="N211">
            <v>8.23</v>
          </cell>
          <cell r="O211">
            <v>8.24</v>
          </cell>
          <cell r="P211">
            <v>8.26</v>
          </cell>
        </row>
        <row r="212">
          <cell r="A212" t="str">
            <v>Malang</v>
          </cell>
          <cell r="B212">
            <v>6.34</v>
          </cell>
          <cell r="C212">
            <v>6.35</v>
          </cell>
          <cell r="D212">
            <v>6.51</v>
          </cell>
          <cell r="E212">
            <v>6.59</v>
          </cell>
          <cell r="F212">
            <v>6.66</v>
          </cell>
          <cell r="G212">
            <v>6.73</v>
          </cell>
          <cell r="H212">
            <v>6.98</v>
          </cell>
          <cell r="I212">
            <v>7.17</v>
          </cell>
          <cell r="J212">
            <v>7.18</v>
          </cell>
          <cell r="K212">
            <v>7.27</v>
          </cell>
          <cell r="L212">
            <v>7.42</v>
          </cell>
          <cell r="M212">
            <v>7.43</v>
          </cell>
          <cell r="N212">
            <v>7.68</v>
          </cell>
          <cell r="O212">
            <v>7.75</v>
          </cell>
          <cell r="P212">
            <v>7.8</v>
          </cell>
        </row>
        <row r="213">
          <cell r="A213" t="str">
            <v>Lumajang</v>
          </cell>
          <cell r="B213">
            <v>5.46</v>
          </cell>
          <cell r="C213">
            <v>5.69</v>
          </cell>
          <cell r="D213">
            <v>5.78</v>
          </cell>
          <cell r="E213">
            <v>5.88</v>
          </cell>
          <cell r="F213">
            <v>6.03</v>
          </cell>
          <cell r="G213">
            <v>6.04</v>
          </cell>
          <cell r="H213">
            <v>6.05</v>
          </cell>
          <cell r="I213">
            <v>6.2</v>
          </cell>
          <cell r="J213">
            <v>6.21</v>
          </cell>
          <cell r="K213">
            <v>6.22</v>
          </cell>
          <cell r="L213">
            <v>6.4</v>
          </cell>
          <cell r="M213">
            <v>6.67</v>
          </cell>
          <cell r="N213">
            <v>6.87</v>
          </cell>
          <cell r="O213">
            <v>7.14</v>
          </cell>
          <cell r="P213">
            <v>7.27</v>
          </cell>
        </row>
        <row r="214">
          <cell r="A214" t="str">
            <v>Jember</v>
          </cell>
          <cell r="B214">
            <v>5.49</v>
          </cell>
          <cell r="C214">
            <v>5.53</v>
          </cell>
          <cell r="D214">
            <v>5.58</v>
          </cell>
          <cell r="E214">
            <v>5.62</v>
          </cell>
          <cell r="F214">
            <v>5.63</v>
          </cell>
          <cell r="G214">
            <v>5.76</v>
          </cell>
          <cell r="H214">
            <v>6.05</v>
          </cell>
          <cell r="I214">
            <v>6.06</v>
          </cell>
          <cell r="J214">
            <v>6.07</v>
          </cell>
          <cell r="K214">
            <v>6.18</v>
          </cell>
          <cell r="L214">
            <v>6.48</v>
          </cell>
          <cell r="M214">
            <v>6.49</v>
          </cell>
          <cell r="N214">
            <v>6.5</v>
          </cell>
          <cell r="O214">
            <v>6.52</v>
          </cell>
          <cell r="P214">
            <v>6.54</v>
          </cell>
        </row>
        <row r="215">
          <cell r="A215" t="str">
            <v>Banyuwangi</v>
          </cell>
          <cell r="B215">
            <v>6.38</v>
          </cell>
          <cell r="C215">
            <v>6.53</v>
          </cell>
          <cell r="D215">
            <v>6.68</v>
          </cell>
          <cell r="E215">
            <v>6.84</v>
          </cell>
          <cell r="F215">
            <v>6.87</v>
          </cell>
          <cell r="G215">
            <v>6.88</v>
          </cell>
          <cell r="H215">
            <v>6.93</v>
          </cell>
          <cell r="I215">
            <v>7.11</v>
          </cell>
          <cell r="J215">
            <v>7.12</v>
          </cell>
          <cell r="K215">
            <v>7.13</v>
          </cell>
          <cell r="L215">
            <v>7.16</v>
          </cell>
          <cell r="M215">
            <v>7.42</v>
          </cell>
          <cell r="N215">
            <v>7.66</v>
          </cell>
          <cell r="O215">
            <v>7.76</v>
          </cell>
          <cell r="P215">
            <v>7.78</v>
          </cell>
        </row>
        <row r="216">
          <cell r="A216" t="str">
            <v>Bondowoso</v>
          </cell>
          <cell r="B216">
            <v>4.97</v>
          </cell>
          <cell r="C216">
            <v>4.97</v>
          </cell>
          <cell r="D216">
            <v>5.31</v>
          </cell>
          <cell r="E216">
            <v>5.48</v>
          </cell>
          <cell r="F216">
            <v>5.52</v>
          </cell>
          <cell r="G216">
            <v>5.53</v>
          </cell>
          <cell r="H216">
            <v>5.54</v>
          </cell>
          <cell r="I216">
            <v>5.55</v>
          </cell>
          <cell r="J216">
            <v>5.62</v>
          </cell>
          <cell r="K216">
            <v>5.71</v>
          </cell>
          <cell r="L216">
            <v>5.93</v>
          </cell>
          <cell r="M216">
            <v>5.94</v>
          </cell>
          <cell r="N216">
            <v>6.22</v>
          </cell>
          <cell r="O216">
            <v>6.36</v>
          </cell>
          <cell r="P216">
            <v>6.53</v>
          </cell>
        </row>
        <row r="217">
          <cell r="A217" t="str">
            <v>Situbondo</v>
          </cell>
          <cell r="B217">
            <v>4.91</v>
          </cell>
          <cell r="C217">
            <v>5.04</v>
          </cell>
          <cell r="D217">
            <v>5.16</v>
          </cell>
          <cell r="E217">
            <v>5.28</v>
          </cell>
          <cell r="F217">
            <v>5.54</v>
          </cell>
          <cell r="G217">
            <v>5.67</v>
          </cell>
          <cell r="H217">
            <v>5.68</v>
          </cell>
          <cell r="I217">
            <v>6.03</v>
          </cell>
          <cell r="J217">
            <v>6.11</v>
          </cell>
          <cell r="K217">
            <v>6.12</v>
          </cell>
          <cell r="L217">
            <v>6.46</v>
          </cell>
          <cell r="M217">
            <v>6.62</v>
          </cell>
          <cell r="N217">
            <v>6.63</v>
          </cell>
          <cell r="O217">
            <v>6.9</v>
          </cell>
          <cell r="P217">
            <v>6.93</v>
          </cell>
        </row>
        <row r="218">
          <cell r="A218" t="str">
            <v>Probolinggo</v>
          </cell>
          <cell r="B218">
            <v>5.1100000000000003</v>
          </cell>
          <cell r="C218">
            <v>5.13</v>
          </cell>
          <cell r="D218">
            <v>5.16</v>
          </cell>
          <cell r="E218">
            <v>5.61</v>
          </cell>
          <cell r="F218">
            <v>5.64</v>
          </cell>
          <cell r="G218">
            <v>5.66</v>
          </cell>
          <cell r="H218">
            <v>5.67</v>
          </cell>
          <cell r="I218">
            <v>5.68</v>
          </cell>
          <cell r="J218">
            <v>5.71</v>
          </cell>
          <cell r="K218">
            <v>5.77</v>
          </cell>
          <cell r="L218">
            <v>6.11</v>
          </cell>
          <cell r="M218">
            <v>6.12</v>
          </cell>
          <cell r="N218">
            <v>6.13</v>
          </cell>
          <cell r="O218">
            <v>6.29</v>
          </cell>
          <cell r="P218">
            <v>6.31</v>
          </cell>
        </row>
        <row r="219">
          <cell r="A219" t="str">
            <v>Pasuruan</v>
          </cell>
          <cell r="B219">
            <v>5.83</v>
          </cell>
          <cell r="C219">
            <v>5.85</v>
          </cell>
          <cell r="D219">
            <v>5.96</v>
          </cell>
          <cell r="E219">
            <v>6.08</v>
          </cell>
          <cell r="F219">
            <v>6.36</v>
          </cell>
          <cell r="G219">
            <v>6.5</v>
          </cell>
          <cell r="H219">
            <v>6.58</v>
          </cell>
          <cell r="I219">
            <v>6.82</v>
          </cell>
          <cell r="J219">
            <v>6.83</v>
          </cell>
          <cell r="K219">
            <v>7.11</v>
          </cell>
          <cell r="L219">
            <v>7.4</v>
          </cell>
          <cell r="M219">
            <v>7.41</v>
          </cell>
          <cell r="N219">
            <v>7.42</v>
          </cell>
          <cell r="O219">
            <v>7.44</v>
          </cell>
          <cell r="P219">
            <v>7.46</v>
          </cell>
        </row>
        <row r="220">
          <cell r="A220" t="str">
            <v>Sidoarjo</v>
          </cell>
          <cell r="B220">
            <v>9.2200000000000006</v>
          </cell>
          <cell r="C220">
            <v>9.5</v>
          </cell>
          <cell r="D220">
            <v>9.6999999999999993</v>
          </cell>
          <cell r="E220">
            <v>10.029999999999999</v>
          </cell>
          <cell r="F220">
            <v>10.09</v>
          </cell>
          <cell r="G220">
            <v>10.1</v>
          </cell>
          <cell r="H220">
            <v>10.220000000000001</v>
          </cell>
          <cell r="I220">
            <v>10.23</v>
          </cell>
          <cell r="J220">
            <v>10.24</v>
          </cell>
          <cell r="K220">
            <v>10.25</v>
          </cell>
          <cell r="L220">
            <v>10.5</v>
          </cell>
          <cell r="M220">
            <v>10.72</v>
          </cell>
          <cell r="N220">
            <v>10.77</v>
          </cell>
          <cell r="O220">
            <v>10.78</v>
          </cell>
          <cell r="P220">
            <v>10.91</v>
          </cell>
        </row>
        <row r="221">
          <cell r="A221" t="str">
            <v>Mojokerto</v>
          </cell>
          <cell r="B221">
            <v>7.22</v>
          </cell>
          <cell r="C221">
            <v>7.26</v>
          </cell>
          <cell r="D221">
            <v>7.3</v>
          </cell>
          <cell r="E221">
            <v>7.57</v>
          </cell>
          <cell r="F221">
            <v>7.74</v>
          </cell>
          <cell r="G221">
            <v>7.75</v>
          </cell>
          <cell r="H221">
            <v>7.76</v>
          </cell>
          <cell r="I221">
            <v>8.15</v>
          </cell>
          <cell r="J221">
            <v>8.18</v>
          </cell>
          <cell r="K221">
            <v>8.49</v>
          </cell>
          <cell r="L221">
            <v>8.51</v>
          </cell>
          <cell r="M221">
            <v>8.64</v>
          </cell>
          <cell r="N221">
            <v>8.9700000000000006</v>
          </cell>
          <cell r="O221">
            <v>9.11</v>
          </cell>
          <cell r="P221">
            <v>9.1300000000000008</v>
          </cell>
        </row>
        <row r="222">
          <cell r="A222" t="str">
            <v>Jombang</v>
          </cell>
          <cell r="B222">
            <v>7.26</v>
          </cell>
          <cell r="C222">
            <v>7.28</v>
          </cell>
          <cell r="D222">
            <v>7.37</v>
          </cell>
          <cell r="E222">
            <v>7.4</v>
          </cell>
          <cell r="F222">
            <v>7.52</v>
          </cell>
          <cell r="G222">
            <v>7.59</v>
          </cell>
          <cell r="H222">
            <v>7.68</v>
          </cell>
          <cell r="I222">
            <v>8.06</v>
          </cell>
          <cell r="J222">
            <v>8.2100000000000009</v>
          </cell>
          <cell r="K222">
            <v>8.5299999999999994</v>
          </cell>
          <cell r="L222">
            <v>8.5399999999999991</v>
          </cell>
          <cell r="M222">
            <v>8.5500000000000007</v>
          </cell>
          <cell r="N222">
            <v>8.76</v>
          </cell>
          <cell r="O222">
            <v>8.77</v>
          </cell>
          <cell r="P222">
            <v>8.7799999999999994</v>
          </cell>
        </row>
        <row r="223">
          <cell r="A223" t="str">
            <v>Nganjuk</v>
          </cell>
          <cell r="B223">
            <v>6.71</v>
          </cell>
          <cell r="C223">
            <v>6.83</v>
          </cell>
          <cell r="D223">
            <v>7</v>
          </cell>
          <cell r="E223">
            <v>7.15</v>
          </cell>
          <cell r="F223">
            <v>7.31</v>
          </cell>
          <cell r="G223">
            <v>7.33</v>
          </cell>
          <cell r="H223">
            <v>7.34</v>
          </cell>
          <cell r="I223">
            <v>7.38</v>
          </cell>
          <cell r="J223">
            <v>7.61</v>
          </cell>
          <cell r="K223">
            <v>7.63</v>
          </cell>
          <cell r="L223">
            <v>7.64</v>
          </cell>
          <cell r="M223">
            <v>7.78</v>
          </cell>
          <cell r="N223">
            <v>8.1199999999999992</v>
          </cell>
          <cell r="O223">
            <v>8.24</v>
          </cell>
          <cell r="P223">
            <v>8.25</v>
          </cell>
        </row>
        <row r="224">
          <cell r="A224" t="str">
            <v>Madiun</v>
          </cell>
          <cell r="B224">
            <v>6.13</v>
          </cell>
          <cell r="C224">
            <v>6.43</v>
          </cell>
          <cell r="D224">
            <v>6.74</v>
          </cell>
          <cell r="E224">
            <v>6.74</v>
          </cell>
          <cell r="F224">
            <v>6.89</v>
          </cell>
          <cell r="G224">
            <v>6.99</v>
          </cell>
          <cell r="H224">
            <v>7</v>
          </cell>
          <cell r="I224">
            <v>7.3</v>
          </cell>
          <cell r="J224">
            <v>7.57</v>
          </cell>
          <cell r="K224">
            <v>7.8</v>
          </cell>
          <cell r="L224">
            <v>7.81</v>
          </cell>
          <cell r="M224">
            <v>7.82</v>
          </cell>
          <cell r="N224">
            <v>7.94</v>
          </cell>
          <cell r="O224">
            <v>7.95</v>
          </cell>
          <cell r="P224">
            <v>8.1999999999999993</v>
          </cell>
        </row>
        <row r="225">
          <cell r="A225" t="str">
            <v>Magetan</v>
          </cell>
          <cell r="B225">
            <v>7.12</v>
          </cell>
          <cell r="C225">
            <v>7.23</v>
          </cell>
          <cell r="D225">
            <v>7.33</v>
          </cell>
          <cell r="E225">
            <v>7.43</v>
          </cell>
          <cell r="F225">
            <v>7.55</v>
          </cell>
          <cell r="G225">
            <v>7.65</v>
          </cell>
          <cell r="H225">
            <v>7.66</v>
          </cell>
          <cell r="I225">
            <v>7.94</v>
          </cell>
          <cell r="J225">
            <v>7.95</v>
          </cell>
          <cell r="K225">
            <v>7.96</v>
          </cell>
          <cell r="L225">
            <v>8.24</v>
          </cell>
          <cell r="M225">
            <v>8.36</v>
          </cell>
          <cell r="N225">
            <v>8.66</v>
          </cell>
          <cell r="O225">
            <v>8.67</v>
          </cell>
          <cell r="P225">
            <v>8.69</v>
          </cell>
        </row>
        <row r="226">
          <cell r="A226" t="str">
            <v>Ngawi</v>
          </cell>
          <cell r="B226">
            <v>5.82</v>
          </cell>
          <cell r="C226">
            <v>6.19</v>
          </cell>
          <cell r="D226">
            <v>6.23</v>
          </cell>
          <cell r="E226">
            <v>6.27</v>
          </cell>
          <cell r="F226">
            <v>6.52</v>
          </cell>
          <cell r="G226">
            <v>6.53</v>
          </cell>
          <cell r="H226">
            <v>6.54</v>
          </cell>
          <cell r="I226">
            <v>6.66</v>
          </cell>
          <cell r="J226">
            <v>6.88</v>
          </cell>
          <cell r="K226">
            <v>6.98</v>
          </cell>
          <cell r="L226">
            <v>7.06</v>
          </cell>
          <cell r="M226">
            <v>7.26</v>
          </cell>
          <cell r="N226">
            <v>7.59</v>
          </cell>
          <cell r="O226">
            <v>7.78</v>
          </cell>
          <cell r="P226">
            <v>7.84</v>
          </cell>
        </row>
        <row r="227">
          <cell r="A227" t="str">
            <v>Bojonegoro</v>
          </cell>
          <cell r="B227">
            <v>5.51</v>
          </cell>
          <cell r="C227">
            <v>5.7</v>
          </cell>
          <cell r="D227">
            <v>5.8</v>
          </cell>
          <cell r="E227">
            <v>5.9</v>
          </cell>
          <cell r="F227">
            <v>6.14</v>
          </cell>
          <cell r="G227">
            <v>6.64</v>
          </cell>
          <cell r="H227">
            <v>6.65</v>
          </cell>
          <cell r="I227">
            <v>6.71</v>
          </cell>
          <cell r="J227">
            <v>6.77</v>
          </cell>
          <cell r="K227">
            <v>7.09</v>
          </cell>
          <cell r="L227">
            <v>7.33</v>
          </cell>
          <cell r="M227">
            <v>7.38</v>
          </cell>
          <cell r="N227">
            <v>7.43</v>
          </cell>
          <cell r="O227">
            <v>7.45</v>
          </cell>
          <cell r="P227">
            <v>7.59</v>
          </cell>
        </row>
        <row r="228">
          <cell r="A228" t="str">
            <v>Tuban</v>
          </cell>
          <cell r="B228">
            <v>5.58</v>
          </cell>
          <cell r="C228">
            <v>5.61</v>
          </cell>
          <cell r="D228">
            <v>5.82</v>
          </cell>
          <cell r="E228">
            <v>6.14</v>
          </cell>
          <cell r="F228">
            <v>6.18</v>
          </cell>
          <cell r="G228">
            <v>6.2</v>
          </cell>
          <cell r="H228">
            <v>6.25</v>
          </cell>
          <cell r="I228">
            <v>6.48</v>
          </cell>
          <cell r="J228">
            <v>6.52</v>
          </cell>
          <cell r="K228">
            <v>6.81</v>
          </cell>
          <cell r="L228">
            <v>6.95</v>
          </cell>
          <cell r="M228">
            <v>7.18</v>
          </cell>
          <cell r="N228">
            <v>7.37</v>
          </cell>
          <cell r="O228">
            <v>7.4</v>
          </cell>
          <cell r="P228">
            <v>7.53</v>
          </cell>
        </row>
        <row r="229">
          <cell r="A229" t="str">
            <v>Lamongan</v>
          </cell>
          <cell r="B229">
            <v>6.48</v>
          </cell>
          <cell r="C229">
            <v>6.63</v>
          </cell>
          <cell r="D229">
            <v>6.84</v>
          </cell>
          <cell r="E229">
            <v>7.06</v>
          </cell>
          <cell r="F229">
            <v>7.27</v>
          </cell>
          <cell r="G229">
            <v>7.28</v>
          </cell>
          <cell r="H229">
            <v>7.29</v>
          </cell>
          <cell r="I229">
            <v>7.54</v>
          </cell>
          <cell r="J229">
            <v>7.83</v>
          </cell>
          <cell r="K229">
            <v>7.89</v>
          </cell>
          <cell r="L229">
            <v>7.92</v>
          </cell>
          <cell r="M229">
            <v>8.0399999999999991</v>
          </cell>
          <cell r="N229">
            <v>8.33</v>
          </cell>
          <cell r="O229">
            <v>8.34</v>
          </cell>
          <cell r="P229">
            <v>8.48</v>
          </cell>
        </row>
        <row r="230">
          <cell r="A230" t="str">
            <v>Gresik</v>
          </cell>
          <cell r="B230">
            <v>7.93</v>
          </cell>
          <cell r="C230">
            <v>8.26</v>
          </cell>
          <cell r="D230">
            <v>8.41</v>
          </cell>
          <cell r="E230">
            <v>8.41</v>
          </cell>
          <cell r="F230">
            <v>8.42</v>
          </cell>
          <cell r="G230">
            <v>8.93</v>
          </cell>
          <cell r="H230">
            <v>8.94</v>
          </cell>
          <cell r="I230">
            <v>8.9499999999999993</v>
          </cell>
          <cell r="J230">
            <v>8.9600000000000009</v>
          </cell>
          <cell r="K230">
            <v>9.2899999999999991</v>
          </cell>
          <cell r="L230">
            <v>9.3000000000000007</v>
          </cell>
          <cell r="M230">
            <v>9.56</v>
          </cell>
          <cell r="N230">
            <v>9.75</v>
          </cell>
          <cell r="O230">
            <v>10.01</v>
          </cell>
          <cell r="P230">
            <v>10.029999999999999</v>
          </cell>
        </row>
        <row r="231">
          <cell r="A231" t="str">
            <v>Bangkalan</v>
          </cell>
          <cell r="B231">
            <v>4.29</v>
          </cell>
          <cell r="C231">
            <v>4.59</v>
          </cell>
          <cell r="D231">
            <v>4.8899999999999997</v>
          </cell>
          <cell r="E231">
            <v>4.9000000000000004</v>
          </cell>
          <cell r="F231">
            <v>5.07</v>
          </cell>
          <cell r="G231">
            <v>5.08</v>
          </cell>
          <cell r="H231">
            <v>5.13</v>
          </cell>
          <cell r="I231">
            <v>5.14</v>
          </cell>
          <cell r="J231">
            <v>5.33</v>
          </cell>
          <cell r="K231">
            <v>5.66</v>
          </cell>
          <cell r="L231">
            <v>5.95</v>
          </cell>
          <cell r="M231">
            <v>5.96</v>
          </cell>
          <cell r="N231">
            <v>5.97</v>
          </cell>
          <cell r="O231">
            <v>5.99</v>
          </cell>
          <cell r="P231">
            <v>6.01</v>
          </cell>
        </row>
        <row r="232">
          <cell r="A232" t="str">
            <v>Sampang</v>
          </cell>
          <cell r="B232">
            <v>3.14</v>
          </cell>
          <cell r="C232">
            <v>3.2</v>
          </cell>
          <cell r="D232">
            <v>3.27</v>
          </cell>
          <cell r="E232">
            <v>3.34</v>
          </cell>
          <cell r="F232">
            <v>3.49</v>
          </cell>
          <cell r="G232">
            <v>3.65</v>
          </cell>
          <cell r="H232">
            <v>3.79</v>
          </cell>
          <cell r="I232">
            <v>4.12</v>
          </cell>
          <cell r="J232">
            <v>4.3600000000000003</v>
          </cell>
          <cell r="K232">
            <v>4.55</v>
          </cell>
          <cell r="L232">
            <v>4.8499999999999996</v>
          </cell>
          <cell r="M232">
            <v>4.8600000000000003</v>
          </cell>
          <cell r="N232">
            <v>5.0599999999999996</v>
          </cell>
          <cell r="O232">
            <v>5.07</v>
          </cell>
          <cell r="P232">
            <v>5.08</v>
          </cell>
        </row>
        <row r="233">
          <cell r="A233" t="str">
            <v>Pamekasan</v>
          </cell>
          <cell r="B233">
            <v>5.1100000000000003</v>
          </cell>
          <cell r="C233">
            <v>5.3</v>
          </cell>
          <cell r="D233">
            <v>5.36</v>
          </cell>
          <cell r="E233">
            <v>5.68</v>
          </cell>
          <cell r="F233">
            <v>5.72</v>
          </cell>
          <cell r="G233">
            <v>5.73</v>
          </cell>
          <cell r="H233">
            <v>6.08</v>
          </cell>
          <cell r="I233">
            <v>6.25</v>
          </cell>
          <cell r="J233">
            <v>6.35</v>
          </cell>
          <cell r="K233">
            <v>6.4</v>
          </cell>
          <cell r="L233">
            <v>6.69</v>
          </cell>
          <cell r="M233">
            <v>6.7</v>
          </cell>
          <cell r="N233">
            <v>6.88</v>
          </cell>
          <cell r="O233">
            <v>7.15</v>
          </cell>
          <cell r="P233">
            <v>7.17</v>
          </cell>
        </row>
        <row r="234">
          <cell r="A234" t="str">
            <v>Sumenep</v>
          </cell>
          <cell r="B234">
            <v>4.2</v>
          </cell>
          <cell r="C234">
            <v>4.21</v>
          </cell>
          <cell r="D234">
            <v>4.4800000000000004</v>
          </cell>
          <cell r="E234">
            <v>4.58</v>
          </cell>
          <cell r="F234">
            <v>4.7699999999999996</v>
          </cell>
          <cell r="G234">
            <v>4.8899999999999997</v>
          </cell>
          <cell r="H234">
            <v>5.08</v>
          </cell>
          <cell r="I234">
            <v>5.22</v>
          </cell>
          <cell r="J234">
            <v>5.23</v>
          </cell>
          <cell r="K234">
            <v>5.46</v>
          </cell>
          <cell r="L234">
            <v>5.71</v>
          </cell>
          <cell r="M234">
            <v>5.92</v>
          </cell>
          <cell r="N234">
            <v>5.93</v>
          </cell>
          <cell r="O234">
            <v>5.94</v>
          </cell>
          <cell r="P234">
            <v>6.1</v>
          </cell>
        </row>
        <row r="235">
          <cell r="A235" t="str">
            <v>Kota Kediri</v>
          </cell>
          <cell r="B235">
            <v>9.18</v>
          </cell>
          <cell r="C235">
            <v>9.34</v>
          </cell>
          <cell r="D235">
            <v>9.49</v>
          </cell>
          <cell r="E235">
            <v>9.57</v>
          </cell>
          <cell r="F235">
            <v>9.6999999999999993</v>
          </cell>
          <cell r="G235">
            <v>9.8800000000000008</v>
          </cell>
          <cell r="H235">
            <v>9.89</v>
          </cell>
          <cell r="I235">
            <v>9.9</v>
          </cell>
          <cell r="J235">
            <v>9.91</v>
          </cell>
          <cell r="K235">
            <v>9.92</v>
          </cell>
          <cell r="L235">
            <v>9.93</v>
          </cell>
          <cell r="M235">
            <v>10.15</v>
          </cell>
          <cell r="N235">
            <v>10.45</v>
          </cell>
          <cell r="O235">
            <v>10.69</v>
          </cell>
          <cell r="P235">
            <v>10.92</v>
          </cell>
        </row>
        <row r="236">
          <cell r="A236" t="str">
            <v>Kota Blitar</v>
          </cell>
          <cell r="B236">
            <v>9.4700000000000006</v>
          </cell>
          <cell r="C236">
            <v>9.51</v>
          </cell>
          <cell r="D236">
            <v>9.52</v>
          </cell>
          <cell r="E236">
            <v>9.5299999999999994</v>
          </cell>
          <cell r="F236">
            <v>9.81</v>
          </cell>
          <cell r="G236">
            <v>9.8699999999999992</v>
          </cell>
          <cell r="H236">
            <v>9.8800000000000008</v>
          </cell>
          <cell r="I236">
            <v>9.89</v>
          </cell>
          <cell r="J236">
            <v>9.9</v>
          </cell>
          <cell r="K236">
            <v>10.1</v>
          </cell>
          <cell r="L236">
            <v>10.11</v>
          </cell>
          <cell r="M236">
            <v>10.35</v>
          </cell>
          <cell r="N236">
            <v>10.65</v>
          </cell>
          <cell r="O236">
            <v>10.78</v>
          </cell>
          <cell r="P236">
            <v>10.82</v>
          </cell>
        </row>
        <row r="237">
          <cell r="A237" t="str">
            <v>Kota Malang</v>
          </cell>
          <cell r="B237">
            <v>9.3800000000000008</v>
          </cell>
          <cell r="C237">
            <v>9.52</v>
          </cell>
          <cell r="D237">
            <v>9.67</v>
          </cell>
          <cell r="E237">
            <v>9.82</v>
          </cell>
          <cell r="F237">
            <v>9.9700000000000006</v>
          </cell>
          <cell r="G237">
            <v>10.130000000000001</v>
          </cell>
          <cell r="H237">
            <v>10.14</v>
          </cell>
          <cell r="I237">
            <v>10.15</v>
          </cell>
          <cell r="J237">
            <v>10.16</v>
          </cell>
          <cell r="K237">
            <v>10.17</v>
          </cell>
          <cell r="L237">
            <v>10.18</v>
          </cell>
          <cell r="M237">
            <v>10.41</v>
          </cell>
          <cell r="N237">
            <v>10.69</v>
          </cell>
          <cell r="O237">
            <v>10.94</v>
          </cell>
          <cell r="P237">
            <v>11.14</v>
          </cell>
        </row>
        <row r="238">
          <cell r="A238" t="str">
            <v>Kota Probolinggo</v>
          </cell>
          <cell r="B238">
            <v>8.17</v>
          </cell>
          <cell r="C238">
            <v>8.17</v>
          </cell>
          <cell r="D238">
            <v>8.17</v>
          </cell>
          <cell r="E238">
            <v>8.42</v>
          </cell>
          <cell r="F238">
            <v>8.44</v>
          </cell>
          <cell r="G238">
            <v>8.4600000000000009</v>
          </cell>
          <cell r="H238">
            <v>8.4700000000000006</v>
          </cell>
          <cell r="I238">
            <v>8.48</v>
          </cell>
          <cell r="J238">
            <v>8.49</v>
          </cell>
          <cell r="K238">
            <v>8.69</v>
          </cell>
          <cell r="L238">
            <v>8.6999999999999993</v>
          </cell>
          <cell r="M238">
            <v>8.9499999999999993</v>
          </cell>
          <cell r="N238">
            <v>9.2899999999999991</v>
          </cell>
          <cell r="O238">
            <v>9.56</v>
          </cell>
          <cell r="P238">
            <v>9.7200000000000006</v>
          </cell>
        </row>
        <row r="239">
          <cell r="A239" t="str">
            <v>Kota Pasuruan</v>
          </cell>
          <cell r="B239">
            <v>8.59</v>
          </cell>
          <cell r="C239">
            <v>8.74</v>
          </cell>
          <cell r="D239">
            <v>8.8800000000000008</v>
          </cell>
          <cell r="E239">
            <v>9.0299999999999994</v>
          </cell>
          <cell r="F239">
            <v>9.06</v>
          </cell>
          <cell r="G239">
            <v>9.07</v>
          </cell>
          <cell r="H239">
            <v>9.08</v>
          </cell>
          <cell r="I239">
            <v>9.09</v>
          </cell>
          <cell r="J239">
            <v>9.1</v>
          </cell>
          <cell r="K239">
            <v>9.11</v>
          </cell>
          <cell r="L239">
            <v>9.1199999999999992</v>
          </cell>
          <cell r="M239">
            <v>9.33</v>
          </cell>
          <cell r="N239">
            <v>9.67</v>
          </cell>
          <cell r="O239">
            <v>9.7799999999999994</v>
          </cell>
          <cell r="P239">
            <v>9.94</v>
          </cell>
        </row>
        <row r="240">
          <cell r="A240" t="str">
            <v>Kota Mojokerto</v>
          </cell>
          <cell r="B240">
            <v>9.7899999999999991</v>
          </cell>
          <cell r="C240">
            <v>9.83</v>
          </cell>
          <cell r="D240">
            <v>9.8699999999999992</v>
          </cell>
          <cell r="E240">
            <v>9.91</v>
          </cell>
          <cell r="F240">
            <v>9.91</v>
          </cell>
          <cell r="G240">
            <v>9.92</v>
          </cell>
          <cell r="H240">
            <v>9.93</v>
          </cell>
          <cell r="I240">
            <v>9.98</v>
          </cell>
          <cell r="J240">
            <v>9.99</v>
          </cell>
          <cell r="K240">
            <v>10.24</v>
          </cell>
          <cell r="L240">
            <v>10.25</v>
          </cell>
          <cell r="M240">
            <v>10.47</v>
          </cell>
          <cell r="N240">
            <v>10.8</v>
          </cell>
          <cell r="O240">
            <v>11.05</v>
          </cell>
          <cell r="P240">
            <v>11.38</v>
          </cell>
        </row>
        <row r="241">
          <cell r="A241" t="str">
            <v>Kota Madiun</v>
          </cell>
          <cell r="B241">
            <v>10.32</v>
          </cell>
          <cell r="C241">
            <v>10.5</v>
          </cell>
          <cell r="D241">
            <v>10.68</v>
          </cell>
          <cell r="E241">
            <v>10.86</v>
          </cell>
          <cell r="F241">
            <v>10.9</v>
          </cell>
          <cell r="G241">
            <v>11.08</v>
          </cell>
          <cell r="H241">
            <v>11.09</v>
          </cell>
          <cell r="I241">
            <v>11.1</v>
          </cell>
          <cell r="J241">
            <v>11.11</v>
          </cell>
          <cell r="K241">
            <v>11.13</v>
          </cell>
          <cell r="L241">
            <v>11.14</v>
          </cell>
          <cell r="M241">
            <v>11.37</v>
          </cell>
          <cell r="N241">
            <v>11.67</v>
          </cell>
          <cell r="O241">
            <v>11.82</v>
          </cell>
          <cell r="P241">
            <v>12.11</v>
          </cell>
        </row>
        <row r="242">
          <cell r="A242" t="str">
            <v>Kota Surabaya</v>
          </cell>
          <cell r="B242">
            <v>9.76</v>
          </cell>
          <cell r="C242">
            <v>9.85</v>
          </cell>
          <cell r="D242">
            <v>9.9499999999999993</v>
          </cell>
          <cell r="E242">
            <v>10.050000000000001</v>
          </cell>
          <cell r="F242">
            <v>10.07</v>
          </cell>
          <cell r="G242">
            <v>10.24</v>
          </cell>
          <cell r="H242">
            <v>10.44</v>
          </cell>
          <cell r="I242">
            <v>10.45</v>
          </cell>
          <cell r="J242">
            <v>10.46</v>
          </cell>
          <cell r="K242">
            <v>10.47</v>
          </cell>
          <cell r="L242">
            <v>10.49</v>
          </cell>
          <cell r="M242">
            <v>10.5</v>
          </cell>
          <cell r="N242">
            <v>10.51</v>
          </cell>
          <cell r="O242">
            <v>10.7</v>
          </cell>
          <cell r="P242">
            <v>10.89</v>
          </cell>
        </row>
        <row r="243">
          <cell r="A243" t="str">
            <v>Kota Batu</v>
          </cell>
          <cell r="B243">
            <v>7.31</v>
          </cell>
          <cell r="C243">
            <v>7.64</v>
          </cell>
          <cell r="D243">
            <v>7.75</v>
          </cell>
          <cell r="E243">
            <v>8.34</v>
          </cell>
          <cell r="F243">
            <v>8.41</v>
          </cell>
          <cell r="G243">
            <v>8.44</v>
          </cell>
          <cell r="H243">
            <v>8.4499999999999993</v>
          </cell>
          <cell r="I243">
            <v>8.4600000000000009</v>
          </cell>
          <cell r="J243">
            <v>8.77</v>
          </cell>
          <cell r="K243">
            <v>9.06</v>
          </cell>
          <cell r="L243">
            <v>9.07</v>
          </cell>
          <cell r="M243">
            <v>9.31</v>
          </cell>
          <cell r="N243">
            <v>9.6300000000000008</v>
          </cell>
          <cell r="O243">
            <v>9.85</v>
          </cell>
          <cell r="P243">
            <v>9.8699999999999992</v>
          </cell>
        </row>
        <row r="244">
          <cell r="A244" t="str">
            <v>BANTEN</v>
          </cell>
          <cell r="B244">
            <v>7.92</v>
          </cell>
          <cell r="C244">
            <v>7.95</v>
          </cell>
          <cell r="D244">
            <v>8.06</v>
          </cell>
          <cell r="E244">
            <v>8.17</v>
          </cell>
          <cell r="F244">
            <v>8.19</v>
          </cell>
          <cell r="G244">
            <v>8.27</v>
          </cell>
          <cell r="H244">
            <v>8.3699999999999992</v>
          </cell>
          <cell r="I244">
            <v>8.5299999999999994</v>
          </cell>
          <cell r="J244">
            <v>8.6199999999999992</v>
          </cell>
          <cell r="K244">
            <v>8.74</v>
          </cell>
          <cell r="L244">
            <v>8.89</v>
          </cell>
          <cell r="M244">
            <v>8.93</v>
          </cell>
          <cell r="N244">
            <v>9.1300000000000008</v>
          </cell>
          <cell r="O244">
            <v>9.15</v>
          </cell>
          <cell r="P244">
            <v>9.23</v>
          </cell>
        </row>
        <row r="245">
          <cell r="A245" t="str">
            <v>Pandeglang</v>
          </cell>
          <cell r="B245">
            <v>6.33</v>
          </cell>
          <cell r="C245">
            <v>6.38</v>
          </cell>
          <cell r="D245">
            <v>6.43</v>
          </cell>
          <cell r="E245">
            <v>6.44</v>
          </cell>
          <cell r="F245">
            <v>6.45</v>
          </cell>
          <cell r="G245">
            <v>6.6</v>
          </cell>
          <cell r="H245">
            <v>6.62</v>
          </cell>
          <cell r="I245">
            <v>6.63</v>
          </cell>
          <cell r="J245">
            <v>6.72</v>
          </cell>
          <cell r="K245">
            <v>6.96</v>
          </cell>
          <cell r="L245">
            <v>7.1</v>
          </cell>
          <cell r="M245">
            <v>7.11</v>
          </cell>
          <cell r="N245">
            <v>7.13</v>
          </cell>
          <cell r="O245">
            <v>7.15</v>
          </cell>
          <cell r="P245">
            <v>7.16</v>
          </cell>
        </row>
        <row r="246">
          <cell r="A246" t="str">
            <v>Lebak</v>
          </cell>
          <cell r="B246">
            <v>5.34</v>
          </cell>
          <cell r="C246">
            <v>5.58</v>
          </cell>
          <cell r="D246">
            <v>5.7</v>
          </cell>
          <cell r="E246">
            <v>5.81</v>
          </cell>
          <cell r="F246">
            <v>5.84</v>
          </cell>
          <cell r="G246">
            <v>5.86</v>
          </cell>
          <cell r="H246">
            <v>6.19</v>
          </cell>
          <cell r="I246">
            <v>6.2</v>
          </cell>
          <cell r="J246">
            <v>6.21</v>
          </cell>
          <cell r="K246">
            <v>6.31</v>
          </cell>
          <cell r="L246">
            <v>6.4</v>
          </cell>
          <cell r="M246">
            <v>6.41</v>
          </cell>
          <cell r="N246">
            <v>6.59</v>
          </cell>
          <cell r="O246">
            <v>6.6</v>
          </cell>
          <cell r="P246">
            <v>6.61</v>
          </cell>
        </row>
        <row r="247">
          <cell r="A247" t="str">
            <v>Tangerang</v>
          </cell>
          <cell r="B247">
            <v>7.85</v>
          </cell>
          <cell r="C247">
            <v>7.96</v>
          </cell>
          <cell r="D247">
            <v>8.07</v>
          </cell>
          <cell r="E247">
            <v>8.18</v>
          </cell>
          <cell r="F247">
            <v>8.1999999999999993</v>
          </cell>
          <cell r="G247">
            <v>8.2200000000000006</v>
          </cell>
          <cell r="H247">
            <v>8.23</v>
          </cell>
          <cell r="I247">
            <v>8.24</v>
          </cell>
          <cell r="J247">
            <v>8.27</v>
          </cell>
          <cell r="K247">
            <v>8.2799999999999994</v>
          </cell>
          <cell r="L247">
            <v>8.39</v>
          </cell>
          <cell r="M247">
            <v>8.61</v>
          </cell>
          <cell r="N247">
            <v>8.92</v>
          </cell>
          <cell r="O247">
            <v>8.93</v>
          </cell>
          <cell r="P247">
            <v>9.06</v>
          </cell>
        </row>
        <row r="248">
          <cell r="A248" t="str">
            <v>Serang</v>
          </cell>
          <cell r="B248">
            <v>6.07</v>
          </cell>
          <cell r="C248">
            <v>6.31</v>
          </cell>
          <cell r="D248">
            <v>6.57</v>
          </cell>
          <cell r="E248">
            <v>6.65</v>
          </cell>
          <cell r="F248">
            <v>6.69</v>
          </cell>
          <cell r="G248">
            <v>6.9</v>
          </cell>
          <cell r="H248">
            <v>6.98</v>
          </cell>
          <cell r="I248">
            <v>7.17</v>
          </cell>
          <cell r="J248">
            <v>7.18</v>
          </cell>
          <cell r="K248">
            <v>7.33</v>
          </cell>
          <cell r="L248">
            <v>7.5</v>
          </cell>
          <cell r="M248">
            <v>7.51</v>
          </cell>
          <cell r="N248">
            <v>7.78</v>
          </cell>
          <cell r="O248">
            <v>7.79</v>
          </cell>
          <cell r="P248">
            <v>7.88</v>
          </cell>
        </row>
        <row r="249">
          <cell r="A249" t="str">
            <v>Kota Tangerang</v>
          </cell>
          <cell r="B249">
            <v>9.64</v>
          </cell>
          <cell r="C249">
            <v>9.75</v>
          </cell>
          <cell r="D249">
            <v>9.76</v>
          </cell>
          <cell r="E249">
            <v>9.82</v>
          </cell>
          <cell r="F249">
            <v>10.199999999999999</v>
          </cell>
          <cell r="G249">
            <v>10.199999999999999</v>
          </cell>
          <cell r="H249">
            <v>10.28</v>
          </cell>
          <cell r="I249">
            <v>10.29</v>
          </cell>
          <cell r="J249">
            <v>10.51</v>
          </cell>
          <cell r="K249">
            <v>10.65</v>
          </cell>
          <cell r="L249">
            <v>10.69</v>
          </cell>
          <cell r="M249">
            <v>10.83</v>
          </cell>
          <cell r="N249">
            <v>10.84</v>
          </cell>
          <cell r="O249">
            <v>10.91</v>
          </cell>
          <cell r="P249">
            <v>11.14</v>
          </cell>
        </row>
        <row r="250">
          <cell r="A250" t="str">
            <v>Kota Cilegon</v>
          </cell>
          <cell r="B250">
            <v>8.7100000000000009</v>
          </cell>
          <cell r="C250">
            <v>8.93</v>
          </cell>
          <cell r="D250">
            <v>9.2899999999999991</v>
          </cell>
          <cell r="E250">
            <v>9.6</v>
          </cell>
          <cell r="F250">
            <v>9.66</v>
          </cell>
          <cell r="G250">
            <v>9.67</v>
          </cell>
          <cell r="H250">
            <v>9.68</v>
          </cell>
          <cell r="I250">
            <v>9.69</v>
          </cell>
          <cell r="J250">
            <v>9.73</v>
          </cell>
          <cell r="K250">
            <v>9.74</v>
          </cell>
          <cell r="L250">
            <v>9.8699999999999992</v>
          </cell>
          <cell r="M250">
            <v>10.08</v>
          </cell>
          <cell r="N250">
            <v>10.34</v>
          </cell>
          <cell r="O250">
            <v>10.38</v>
          </cell>
          <cell r="P250">
            <v>10.39</v>
          </cell>
        </row>
        <row r="251">
          <cell r="A251" t="str">
            <v>Kota Serang</v>
          </cell>
          <cell r="B251">
            <v>8.32</v>
          </cell>
          <cell r="C251">
            <v>8.39</v>
          </cell>
          <cell r="D251">
            <v>8.48</v>
          </cell>
          <cell r="E251">
            <v>8.56</v>
          </cell>
          <cell r="F251">
            <v>8.58</v>
          </cell>
          <cell r="G251">
            <v>8.59</v>
          </cell>
          <cell r="H251">
            <v>8.6</v>
          </cell>
          <cell r="I251">
            <v>8.61</v>
          </cell>
          <cell r="J251">
            <v>8.6199999999999992</v>
          </cell>
          <cell r="K251">
            <v>8.67</v>
          </cell>
          <cell r="L251">
            <v>8.76</v>
          </cell>
          <cell r="M251">
            <v>8.89</v>
          </cell>
          <cell r="N251">
            <v>8.9</v>
          </cell>
          <cell r="O251">
            <v>8.91</v>
          </cell>
          <cell r="P251">
            <v>8.93</v>
          </cell>
        </row>
        <row r="252">
          <cell r="A252" t="str">
            <v>Kota Tangerang Selatan</v>
          </cell>
          <cell r="B252" t="str">
            <v>-</v>
          </cell>
          <cell r="C252">
            <v>10.87</v>
          </cell>
          <cell r="D252">
            <v>11.09</v>
          </cell>
          <cell r="E252">
            <v>11.48</v>
          </cell>
          <cell r="F252">
            <v>11.56</v>
          </cell>
          <cell r="G252">
            <v>11.57</v>
          </cell>
          <cell r="H252">
            <v>11.58</v>
          </cell>
          <cell r="I252">
            <v>11.77</v>
          </cell>
          <cell r="J252">
            <v>11.78</v>
          </cell>
          <cell r="K252">
            <v>11.8</v>
          </cell>
          <cell r="L252">
            <v>11.81</v>
          </cell>
          <cell r="M252">
            <v>11.82</v>
          </cell>
          <cell r="N252">
            <v>11.84</v>
          </cell>
          <cell r="O252">
            <v>11.85</v>
          </cell>
          <cell r="P252">
            <v>11.86</v>
          </cell>
        </row>
        <row r="253">
          <cell r="A253" t="str">
            <v>BALI</v>
          </cell>
          <cell r="B253">
            <v>7.74</v>
          </cell>
          <cell r="C253">
            <v>7.77</v>
          </cell>
          <cell r="D253">
            <v>8.0500000000000007</v>
          </cell>
          <cell r="E253">
            <v>8.1</v>
          </cell>
          <cell r="F253">
            <v>8.11</v>
          </cell>
          <cell r="G253">
            <v>8.26</v>
          </cell>
          <cell r="H253">
            <v>8.36</v>
          </cell>
          <cell r="I253">
            <v>8.5500000000000007</v>
          </cell>
          <cell r="J253">
            <v>8.65</v>
          </cell>
          <cell r="K253">
            <v>8.84</v>
          </cell>
          <cell r="L253">
            <v>8.9499999999999993</v>
          </cell>
          <cell r="M253">
            <v>9.06</v>
          </cell>
          <cell r="N253">
            <v>9.39</v>
          </cell>
          <cell r="O253">
            <v>9.4499999999999993</v>
          </cell>
          <cell r="P253">
            <v>9.5399999999999991</v>
          </cell>
        </row>
        <row r="254">
          <cell r="A254" t="str">
            <v>Jembrana</v>
          </cell>
          <cell r="B254">
            <v>7.05</v>
          </cell>
          <cell r="C254">
            <v>7.23</v>
          </cell>
          <cell r="D254">
            <v>7.25</v>
          </cell>
          <cell r="E254">
            <v>7.27</v>
          </cell>
          <cell r="F254">
            <v>7.3</v>
          </cell>
          <cell r="G254">
            <v>7.54</v>
          </cell>
          <cell r="H254">
            <v>7.59</v>
          </cell>
          <cell r="I254">
            <v>7.62</v>
          </cell>
          <cell r="J254">
            <v>7.95</v>
          </cell>
          <cell r="K254">
            <v>8.2200000000000006</v>
          </cell>
          <cell r="L254">
            <v>8.23</v>
          </cell>
          <cell r="M254">
            <v>8.35</v>
          </cell>
          <cell r="N254">
            <v>8.64</v>
          </cell>
          <cell r="O254">
            <v>8.65</v>
          </cell>
          <cell r="P254">
            <v>8.6999999999999993</v>
          </cell>
        </row>
        <row r="255">
          <cell r="A255" t="str">
            <v>Tabanan</v>
          </cell>
          <cell r="B255">
            <v>7.6</v>
          </cell>
          <cell r="C255">
            <v>7.68</v>
          </cell>
          <cell r="D255">
            <v>7.76</v>
          </cell>
          <cell r="E255">
            <v>7.83</v>
          </cell>
          <cell r="F255">
            <v>7.91</v>
          </cell>
          <cell r="G255">
            <v>8.07</v>
          </cell>
          <cell r="H255">
            <v>8.1</v>
          </cell>
          <cell r="I255">
            <v>8.43</v>
          </cell>
          <cell r="J255">
            <v>8.64</v>
          </cell>
          <cell r="K255">
            <v>8.8699999999999992</v>
          </cell>
          <cell r="L255">
            <v>8.8800000000000008</v>
          </cell>
          <cell r="M255">
            <v>9.14</v>
          </cell>
          <cell r="N255">
            <v>9.15</v>
          </cell>
          <cell r="O255">
            <v>9.35</v>
          </cell>
          <cell r="P255">
            <v>9.57</v>
          </cell>
        </row>
        <row r="256">
          <cell r="A256" t="str">
            <v>Badung</v>
          </cell>
          <cell r="B256">
            <v>8.8000000000000007</v>
          </cell>
          <cell r="C256">
            <v>8.9600000000000009</v>
          </cell>
          <cell r="D256">
            <v>9.07</v>
          </cell>
          <cell r="E256">
            <v>9.18</v>
          </cell>
          <cell r="F256">
            <v>9.2899999999999991</v>
          </cell>
          <cell r="G256">
            <v>9.44</v>
          </cell>
          <cell r="H256">
            <v>9.9</v>
          </cell>
          <cell r="I256">
            <v>9.99</v>
          </cell>
          <cell r="J256">
            <v>10.06</v>
          </cell>
          <cell r="K256">
            <v>10.38</v>
          </cell>
          <cell r="L256">
            <v>10.39</v>
          </cell>
          <cell r="M256">
            <v>10.62</v>
          </cell>
          <cell r="N256">
            <v>10.64</v>
          </cell>
          <cell r="O256">
            <v>10.9</v>
          </cell>
          <cell r="P256">
            <v>11.14</v>
          </cell>
        </row>
        <row r="257">
          <cell r="A257" t="str">
            <v>Gianyar</v>
          </cell>
          <cell r="B257">
            <v>7.5</v>
          </cell>
          <cell r="C257">
            <v>7.73</v>
          </cell>
          <cell r="D257">
            <v>7.99</v>
          </cell>
          <cell r="E257">
            <v>8.24</v>
          </cell>
          <cell r="F257">
            <v>8.2799999999999994</v>
          </cell>
          <cell r="G257">
            <v>8.49</v>
          </cell>
          <cell r="H257">
            <v>8.86</v>
          </cell>
          <cell r="I257">
            <v>8.8699999999999992</v>
          </cell>
          <cell r="J257">
            <v>8.92</v>
          </cell>
          <cell r="K257">
            <v>8.94</v>
          </cell>
          <cell r="L257">
            <v>9.0399999999999991</v>
          </cell>
          <cell r="M257">
            <v>9.2899999999999991</v>
          </cell>
          <cell r="N257">
            <v>9.5500000000000007</v>
          </cell>
          <cell r="O257">
            <v>9.8000000000000007</v>
          </cell>
          <cell r="P257">
            <v>9.84</v>
          </cell>
        </row>
        <row r="258">
          <cell r="A258" t="str">
            <v>Klungkung</v>
          </cell>
          <cell r="B258">
            <v>6.6</v>
          </cell>
          <cell r="C258">
            <v>6.68</v>
          </cell>
          <cell r="D258">
            <v>6.81</v>
          </cell>
          <cell r="E258">
            <v>6.88</v>
          </cell>
          <cell r="F258">
            <v>6.9</v>
          </cell>
          <cell r="G258">
            <v>6.98</v>
          </cell>
          <cell r="H258">
            <v>7.06</v>
          </cell>
          <cell r="I258">
            <v>7.46</v>
          </cell>
          <cell r="J258">
            <v>7.75</v>
          </cell>
          <cell r="K258">
            <v>8.1199999999999992</v>
          </cell>
          <cell r="L258">
            <v>8.1300000000000008</v>
          </cell>
          <cell r="M258">
            <v>8.14</v>
          </cell>
          <cell r="N258">
            <v>8.4600000000000009</v>
          </cell>
          <cell r="O258">
            <v>8.48</v>
          </cell>
          <cell r="P258">
            <v>8.74</v>
          </cell>
        </row>
        <row r="259">
          <cell r="A259" t="str">
            <v>Bangli</v>
          </cell>
          <cell r="B259">
            <v>5.93</v>
          </cell>
          <cell r="C259">
            <v>5.97</v>
          </cell>
          <cell r="D259">
            <v>6.01</v>
          </cell>
          <cell r="E259">
            <v>6.35</v>
          </cell>
          <cell r="F259">
            <v>6.38</v>
          </cell>
          <cell r="G259">
            <v>6.41</v>
          </cell>
          <cell r="H259">
            <v>6.44</v>
          </cell>
          <cell r="I259">
            <v>6.8</v>
          </cell>
          <cell r="J259">
            <v>7.13</v>
          </cell>
          <cell r="K259">
            <v>7.16</v>
          </cell>
          <cell r="L259">
            <v>7.17</v>
          </cell>
          <cell r="M259">
            <v>7.18</v>
          </cell>
          <cell r="N259">
            <v>7.47</v>
          </cell>
          <cell r="O259">
            <v>7.57</v>
          </cell>
          <cell r="P259">
            <v>7.58</v>
          </cell>
        </row>
        <row r="260">
          <cell r="A260" t="str">
            <v>Karangasem</v>
          </cell>
          <cell r="B260">
            <v>4.55</v>
          </cell>
          <cell r="C260">
            <v>4.5999999999999996</v>
          </cell>
          <cell r="D260">
            <v>5.22</v>
          </cell>
          <cell r="E260">
            <v>5.34</v>
          </cell>
          <cell r="F260">
            <v>5.39</v>
          </cell>
          <cell r="G260">
            <v>5.42</v>
          </cell>
          <cell r="H260">
            <v>5.48</v>
          </cell>
          <cell r="I260">
            <v>5.52</v>
          </cell>
          <cell r="J260">
            <v>5.97</v>
          </cell>
          <cell r="K260">
            <v>6.31</v>
          </cell>
          <cell r="L260">
            <v>6.32</v>
          </cell>
          <cell r="M260">
            <v>6.33</v>
          </cell>
          <cell r="N260">
            <v>6.67</v>
          </cell>
          <cell r="O260">
            <v>6.68</v>
          </cell>
          <cell r="P260">
            <v>6.7</v>
          </cell>
        </row>
        <row r="261">
          <cell r="A261" t="str">
            <v>Buleleng</v>
          </cell>
          <cell r="B261">
            <v>6.23</v>
          </cell>
          <cell r="C261">
            <v>6.39</v>
          </cell>
          <cell r="D261">
            <v>6.51</v>
          </cell>
          <cell r="E261">
            <v>6.63</v>
          </cell>
          <cell r="F261">
            <v>6.66</v>
          </cell>
          <cell r="G261">
            <v>6.77</v>
          </cell>
          <cell r="H261">
            <v>6.85</v>
          </cell>
          <cell r="I261">
            <v>7.03</v>
          </cell>
          <cell r="J261">
            <v>7.04</v>
          </cell>
          <cell r="K261">
            <v>7.08</v>
          </cell>
          <cell r="L261">
            <v>7.24</v>
          </cell>
          <cell r="M261">
            <v>7.25</v>
          </cell>
          <cell r="N261">
            <v>7.56</v>
          </cell>
          <cell r="O261">
            <v>7.57</v>
          </cell>
          <cell r="P261">
            <v>7.69</v>
          </cell>
        </row>
        <row r="262">
          <cell r="A262" t="str">
            <v>Kota Denpasar</v>
          </cell>
          <cell r="B262">
            <v>10.44</v>
          </cell>
          <cell r="C262">
            <v>10.59</v>
          </cell>
          <cell r="D262">
            <v>10.82</v>
          </cell>
          <cell r="E262">
            <v>10.9</v>
          </cell>
          <cell r="F262">
            <v>10.96</v>
          </cell>
          <cell r="G262">
            <v>11.02</v>
          </cell>
          <cell r="H262">
            <v>11.14</v>
          </cell>
          <cell r="I262">
            <v>11.15</v>
          </cell>
          <cell r="J262">
            <v>11.16</v>
          </cell>
          <cell r="K262">
            <v>11.23</v>
          </cell>
          <cell r="L262">
            <v>11.47</v>
          </cell>
          <cell r="M262">
            <v>11.48</v>
          </cell>
          <cell r="N262">
            <v>11.5</v>
          </cell>
          <cell r="O262">
            <v>11.52</v>
          </cell>
          <cell r="P262">
            <v>11.53</v>
          </cell>
        </row>
        <row r="263">
          <cell r="A263" t="str">
            <v>NUSA TENGGARA BARAT</v>
          </cell>
          <cell r="B263">
            <v>5.73</v>
          </cell>
          <cell r="C263">
            <v>6.07</v>
          </cell>
          <cell r="D263">
            <v>6.33</v>
          </cell>
          <cell r="E263">
            <v>6.54</v>
          </cell>
          <cell r="F263">
            <v>6.67</v>
          </cell>
          <cell r="G263">
            <v>6.71</v>
          </cell>
          <cell r="H263">
            <v>6.79</v>
          </cell>
          <cell r="I263">
            <v>6.9</v>
          </cell>
          <cell r="J263">
            <v>7.03</v>
          </cell>
          <cell r="K263">
            <v>7.27</v>
          </cell>
          <cell r="L263">
            <v>7.31</v>
          </cell>
          <cell r="M263">
            <v>7.38</v>
          </cell>
          <cell r="N263">
            <v>7.61</v>
          </cell>
          <cell r="O263">
            <v>7.74</v>
          </cell>
          <cell r="P263">
            <v>7.87</v>
          </cell>
        </row>
        <row r="264">
          <cell r="A264" t="str">
            <v>Lombok Barat</v>
          </cell>
          <cell r="B264">
            <v>4.72</v>
          </cell>
          <cell r="C264">
            <v>4.9800000000000004</v>
          </cell>
          <cell r="D264">
            <v>5.15</v>
          </cell>
          <cell r="E264">
            <v>5.38</v>
          </cell>
          <cell r="F264">
            <v>5.63</v>
          </cell>
          <cell r="G264">
            <v>5.69</v>
          </cell>
          <cell r="H264">
            <v>5.93</v>
          </cell>
          <cell r="I264">
            <v>6.15</v>
          </cell>
          <cell r="J264">
            <v>6.16</v>
          </cell>
          <cell r="K264">
            <v>6.37</v>
          </cell>
          <cell r="L264">
            <v>6.41</v>
          </cell>
          <cell r="M264">
            <v>6.42</v>
          </cell>
          <cell r="N264">
            <v>6.6</v>
          </cell>
          <cell r="O264">
            <v>6.87</v>
          </cell>
          <cell r="P264">
            <v>6.88</v>
          </cell>
        </row>
        <row r="265">
          <cell r="A265" t="str">
            <v>Lombok Tengah</v>
          </cell>
          <cell r="B265">
            <v>4.55</v>
          </cell>
          <cell r="C265">
            <v>4.96</v>
          </cell>
          <cell r="D265">
            <v>5.2</v>
          </cell>
          <cell r="E265">
            <v>5.36</v>
          </cell>
          <cell r="F265">
            <v>5.52</v>
          </cell>
          <cell r="G265">
            <v>5.54</v>
          </cell>
          <cell r="H265">
            <v>5.6</v>
          </cell>
          <cell r="I265">
            <v>5.95</v>
          </cell>
          <cell r="J265">
            <v>5.96</v>
          </cell>
          <cell r="K265">
            <v>6.27</v>
          </cell>
          <cell r="L265">
            <v>6.28</v>
          </cell>
          <cell r="M265">
            <v>6.29</v>
          </cell>
          <cell r="N265">
            <v>6.44</v>
          </cell>
          <cell r="O265">
            <v>6.61</v>
          </cell>
          <cell r="P265">
            <v>6.73</v>
          </cell>
        </row>
        <row r="266">
          <cell r="A266" t="str">
            <v>Lombok Timur</v>
          </cell>
          <cell r="B266">
            <v>5.14</v>
          </cell>
          <cell r="C266">
            <v>5.61</v>
          </cell>
          <cell r="D266">
            <v>5.78</v>
          </cell>
          <cell r="E266">
            <v>5.94</v>
          </cell>
          <cell r="F266">
            <v>6.06</v>
          </cell>
          <cell r="G266">
            <v>6.15</v>
          </cell>
          <cell r="H266">
            <v>6.26</v>
          </cell>
          <cell r="I266">
            <v>6.32</v>
          </cell>
          <cell r="J266">
            <v>6.45</v>
          </cell>
          <cell r="K266">
            <v>6.69</v>
          </cell>
          <cell r="L266">
            <v>6.7</v>
          </cell>
          <cell r="M266">
            <v>6.71</v>
          </cell>
          <cell r="N266">
            <v>7.04</v>
          </cell>
          <cell r="O266">
            <v>7.12</v>
          </cell>
          <cell r="P266">
            <v>7.36</v>
          </cell>
        </row>
        <row r="267">
          <cell r="A267" t="str">
            <v>Sumbawa</v>
          </cell>
          <cell r="B267">
            <v>6.84</v>
          </cell>
          <cell r="C267">
            <v>7.1</v>
          </cell>
          <cell r="D267">
            <v>7.14</v>
          </cell>
          <cell r="E267">
            <v>7.19</v>
          </cell>
          <cell r="F267">
            <v>7.31</v>
          </cell>
          <cell r="G267">
            <v>7.52</v>
          </cell>
          <cell r="H267">
            <v>7.53</v>
          </cell>
          <cell r="I267">
            <v>7.54</v>
          </cell>
          <cell r="J267">
            <v>7.72</v>
          </cell>
          <cell r="K267">
            <v>7.91</v>
          </cell>
          <cell r="L267">
            <v>7.92</v>
          </cell>
          <cell r="M267">
            <v>8.15</v>
          </cell>
          <cell r="N267">
            <v>8.2100000000000009</v>
          </cell>
          <cell r="O267">
            <v>8.52</v>
          </cell>
          <cell r="P267">
            <v>8.59</v>
          </cell>
        </row>
        <row r="268">
          <cell r="A268" t="str">
            <v>Dompu</v>
          </cell>
          <cell r="B268">
            <v>7</v>
          </cell>
          <cell r="C268">
            <v>7.06</v>
          </cell>
          <cell r="D268">
            <v>7.35</v>
          </cell>
          <cell r="E268">
            <v>7.4</v>
          </cell>
          <cell r="F268">
            <v>7.45</v>
          </cell>
          <cell r="G268">
            <v>7.83</v>
          </cell>
          <cell r="H268">
            <v>8.1</v>
          </cell>
          <cell r="I268">
            <v>8.11</v>
          </cell>
          <cell r="J268">
            <v>8.1199999999999992</v>
          </cell>
          <cell r="K268">
            <v>8.4</v>
          </cell>
          <cell r="L268">
            <v>8.44</v>
          </cell>
          <cell r="M268">
            <v>8.7200000000000006</v>
          </cell>
          <cell r="N268">
            <v>8.73</v>
          </cell>
          <cell r="O268">
            <v>8.9700000000000006</v>
          </cell>
          <cell r="P268">
            <v>9.0399999999999991</v>
          </cell>
        </row>
        <row r="269">
          <cell r="A269" t="str">
            <v>Bima</v>
          </cell>
          <cell r="B269">
            <v>6.55</v>
          </cell>
          <cell r="C269">
            <v>6.74</v>
          </cell>
          <cell r="D269">
            <v>6.93</v>
          </cell>
          <cell r="E269">
            <v>7.12</v>
          </cell>
          <cell r="F269">
            <v>7.29</v>
          </cell>
          <cell r="G269">
            <v>7.36</v>
          </cell>
          <cell r="H269">
            <v>7.45</v>
          </cell>
          <cell r="I269">
            <v>7.58</v>
          </cell>
          <cell r="J269">
            <v>7.59</v>
          </cell>
          <cell r="K269">
            <v>7.77</v>
          </cell>
          <cell r="L269">
            <v>7.78</v>
          </cell>
          <cell r="M269">
            <v>7.91</v>
          </cell>
          <cell r="N269">
            <v>8.17</v>
          </cell>
          <cell r="O269">
            <v>8.2899999999999991</v>
          </cell>
          <cell r="P269">
            <v>8.3000000000000007</v>
          </cell>
        </row>
        <row r="270">
          <cell r="A270" t="str">
            <v>Sumbawa Barat</v>
          </cell>
          <cell r="B270">
            <v>6.75</v>
          </cell>
          <cell r="C270">
            <v>6.94</v>
          </cell>
          <cell r="D270">
            <v>7.14</v>
          </cell>
          <cell r="E270">
            <v>7.28</v>
          </cell>
          <cell r="F270">
            <v>7.44</v>
          </cell>
          <cell r="G270">
            <v>7.68</v>
          </cell>
          <cell r="H270">
            <v>8.0500000000000007</v>
          </cell>
          <cell r="I270">
            <v>8.18</v>
          </cell>
          <cell r="J270">
            <v>8.24</v>
          </cell>
          <cell r="K270">
            <v>8.5299999999999994</v>
          </cell>
          <cell r="L270">
            <v>8.66</v>
          </cell>
          <cell r="M270">
            <v>8.7200000000000006</v>
          </cell>
          <cell r="N270">
            <v>8.9</v>
          </cell>
          <cell r="O270">
            <v>8.98</v>
          </cell>
          <cell r="P270">
            <v>8.99</v>
          </cell>
        </row>
        <row r="271">
          <cell r="A271" t="str">
            <v>Lombok Utara</v>
          </cell>
          <cell r="B271">
            <v>4.2300000000000004</v>
          </cell>
          <cell r="C271">
            <v>4.43</v>
          </cell>
          <cell r="D271">
            <v>4.63</v>
          </cell>
          <cell r="E271">
            <v>4.8899999999999997</v>
          </cell>
          <cell r="F271">
            <v>4.97</v>
          </cell>
          <cell r="G271">
            <v>5.22</v>
          </cell>
          <cell r="H271">
            <v>5.47</v>
          </cell>
          <cell r="I271">
            <v>5.54</v>
          </cell>
          <cell r="J271">
            <v>5.81</v>
          </cell>
          <cell r="K271">
            <v>5.84</v>
          </cell>
          <cell r="L271">
            <v>5.91</v>
          </cell>
          <cell r="M271">
            <v>6.04</v>
          </cell>
          <cell r="N271">
            <v>6.3</v>
          </cell>
          <cell r="O271">
            <v>6.39</v>
          </cell>
          <cell r="P271">
            <v>6.4</v>
          </cell>
        </row>
        <row r="272">
          <cell r="A272" t="str">
            <v>Kota Mataram</v>
          </cell>
          <cell r="B272">
            <v>8.15</v>
          </cell>
          <cell r="C272">
            <v>8.4700000000000006</v>
          </cell>
          <cell r="D272">
            <v>8.61</v>
          </cell>
          <cell r="E272">
            <v>9.0399999999999991</v>
          </cell>
          <cell r="F272">
            <v>9.0399999999999991</v>
          </cell>
          <cell r="G272">
            <v>9.0500000000000007</v>
          </cell>
          <cell r="H272">
            <v>9.25</v>
          </cell>
          <cell r="I272">
            <v>9.32</v>
          </cell>
          <cell r="J272">
            <v>9.43</v>
          </cell>
          <cell r="K272">
            <v>9.4499999999999993</v>
          </cell>
          <cell r="L272">
            <v>9.4600000000000009</v>
          </cell>
          <cell r="M272">
            <v>9.5399999999999991</v>
          </cell>
          <cell r="N272">
            <v>9.5500000000000007</v>
          </cell>
          <cell r="O272">
            <v>9.56</v>
          </cell>
          <cell r="P272">
            <v>9.58</v>
          </cell>
        </row>
        <row r="273">
          <cell r="A273" t="str">
            <v>Kota Bima</v>
          </cell>
          <cell r="B273">
            <v>9.1199999999999992</v>
          </cell>
          <cell r="C273">
            <v>9.14</v>
          </cell>
          <cell r="D273">
            <v>9.3000000000000007</v>
          </cell>
          <cell r="E273">
            <v>9.4600000000000009</v>
          </cell>
          <cell r="F273">
            <v>9.58</v>
          </cell>
          <cell r="G273">
            <v>9.9600000000000009</v>
          </cell>
          <cell r="H273">
            <v>10.130000000000001</v>
          </cell>
          <cell r="I273">
            <v>10.14</v>
          </cell>
          <cell r="J273">
            <v>10.3</v>
          </cell>
          <cell r="K273">
            <v>10.38</v>
          </cell>
          <cell r="L273">
            <v>10.49</v>
          </cell>
          <cell r="M273">
            <v>10.65</v>
          </cell>
          <cell r="N273">
            <v>10.94</v>
          </cell>
          <cell r="O273">
            <v>10.95</v>
          </cell>
          <cell r="P273">
            <v>10.96</v>
          </cell>
        </row>
        <row r="274">
          <cell r="A274" t="str">
            <v>NUSA TENGGARA TIMUR</v>
          </cell>
          <cell r="B274">
            <v>6.5</v>
          </cell>
          <cell r="C274">
            <v>6.6</v>
          </cell>
          <cell r="D274">
            <v>6.71</v>
          </cell>
          <cell r="E274">
            <v>6.76</v>
          </cell>
          <cell r="F274">
            <v>6.85</v>
          </cell>
          <cell r="G274">
            <v>6.93</v>
          </cell>
          <cell r="H274">
            <v>7.02</v>
          </cell>
          <cell r="I274">
            <v>7.15</v>
          </cell>
          <cell r="J274">
            <v>7.3</v>
          </cell>
          <cell r="K274">
            <v>7.55</v>
          </cell>
          <cell r="L274">
            <v>7.63</v>
          </cell>
          <cell r="M274">
            <v>7.69</v>
          </cell>
          <cell r="N274">
            <v>7.7</v>
          </cell>
          <cell r="O274">
            <v>7.82</v>
          </cell>
          <cell r="P274">
            <v>8.02</v>
          </cell>
        </row>
        <row r="275">
          <cell r="A275" t="str">
            <v>Sumba Barat</v>
          </cell>
          <cell r="B275">
            <v>6.16</v>
          </cell>
          <cell r="C275">
            <v>6.23</v>
          </cell>
          <cell r="D275">
            <v>6.3</v>
          </cell>
          <cell r="E275">
            <v>6.37</v>
          </cell>
          <cell r="F275">
            <v>6.38</v>
          </cell>
          <cell r="G275">
            <v>6.44</v>
          </cell>
          <cell r="H275">
            <v>6.45</v>
          </cell>
          <cell r="I275">
            <v>6.51</v>
          </cell>
          <cell r="J275">
            <v>6.52</v>
          </cell>
          <cell r="K275">
            <v>6.53</v>
          </cell>
          <cell r="L275">
            <v>6.6</v>
          </cell>
          <cell r="M275">
            <v>6.84</v>
          </cell>
          <cell r="N275">
            <v>6.85</v>
          </cell>
          <cell r="O275">
            <v>6.92</v>
          </cell>
          <cell r="P275">
            <v>7.17</v>
          </cell>
        </row>
        <row r="276">
          <cell r="A276" t="str">
            <v>Sumba Timur</v>
          </cell>
          <cell r="B276">
            <v>5.82</v>
          </cell>
          <cell r="C276">
            <v>5.86</v>
          </cell>
          <cell r="D276">
            <v>5.92</v>
          </cell>
          <cell r="E276">
            <v>5.98</v>
          </cell>
          <cell r="F276">
            <v>6.14</v>
          </cell>
          <cell r="G276">
            <v>6.31</v>
          </cell>
          <cell r="H276">
            <v>6.48</v>
          </cell>
          <cell r="I276">
            <v>6.73</v>
          </cell>
          <cell r="J276">
            <v>6.74</v>
          </cell>
          <cell r="K276">
            <v>6.86</v>
          </cell>
          <cell r="L276">
            <v>7.12</v>
          </cell>
          <cell r="M276">
            <v>7.32</v>
          </cell>
          <cell r="N276">
            <v>7.33</v>
          </cell>
          <cell r="O276">
            <v>7.57</v>
          </cell>
          <cell r="P276">
            <v>7.77</v>
          </cell>
        </row>
        <row r="277">
          <cell r="A277" t="str">
            <v>Kupang</v>
          </cell>
          <cell r="B277">
            <v>6.12</v>
          </cell>
          <cell r="C277">
            <v>6.66</v>
          </cell>
          <cell r="D277">
            <v>6.68</v>
          </cell>
          <cell r="E277">
            <v>6.71</v>
          </cell>
          <cell r="F277">
            <v>6.84</v>
          </cell>
          <cell r="G277">
            <v>6.88</v>
          </cell>
          <cell r="H277">
            <v>6.93</v>
          </cell>
          <cell r="I277">
            <v>7.1</v>
          </cell>
          <cell r="J277">
            <v>7.11</v>
          </cell>
          <cell r="K277">
            <v>7.37</v>
          </cell>
          <cell r="L277">
            <v>7.38</v>
          </cell>
          <cell r="M277">
            <v>7.39</v>
          </cell>
          <cell r="N277">
            <v>7.41</v>
          </cell>
          <cell r="O277">
            <v>7.42</v>
          </cell>
          <cell r="P277">
            <v>7.62</v>
          </cell>
        </row>
        <row r="278">
          <cell r="A278" t="str">
            <v>Timor Tengah Selatan</v>
          </cell>
          <cell r="B278">
            <v>5.39</v>
          </cell>
          <cell r="C278">
            <v>5.53</v>
          </cell>
          <cell r="D278">
            <v>5.73</v>
          </cell>
          <cell r="E278">
            <v>5.94</v>
          </cell>
          <cell r="F278">
            <v>5.98</v>
          </cell>
          <cell r="G278">
            <v>6.26</v>
          </cell>
          <cell r="H278">
            <v>6.27</v>
          </cell>
          <cell r="I278">
            <v>6.39</v>
          </cell>
          <cell r="J278">
            <v>6.47</v>
          </cell>
          <cell r="K278">
            <v>6.72</v>
          </cell>
          <cell r="L278">
            <v>6.73</v>
          </cell>
          <cell r="M278">
            <v>6.74</v>
          </cell>
          <cell r="N278">
            <v>6.76</v>
          </cell>
          <cell r="O278">
            <v>6.97</v>
          </cell>
          <cell r="P278">
            <v>7.21</v>
          </cell>
        </row>
        <row r="279">
          <cell r="A279" t="str">
            <v>Timor Tengah Utara</v>
          </cell>
          <cell r="B279">
            <v>6.03</v>
          </cell>
          <cell r="C279">
            <v>6.06</v>
          </cell>
          <cell r="D279">
            <v>6.14</v>
          </cell>
          <cell r="E279">
            <v>6.22</v>
          </cell>
          <cell r="F279">
            <v>6.69</v>
          </cell>
          <cell r="G279">
            <v>6.87</v>
          </cell>
          <cell r="H279">
            <v>7.13</v>
          </cell>
          <cell r="I279">
            <v>7.14</v>
          </cell>
          <cell r="J279">
            <v>7.26</v>
          </cell>
          <cell r="K279">
            <v>7.51</v>
          </cell>
          <cell r="L279">
            <v>7.81</v>
          </cell>
          <cell r="M279">
            <v>7.96</v>
          </cell>
          <cell r="N279">
            <v>7.97</v>
          </cell>
          <cell r="O279">
            <v>8.16</v>
          </cell>
          <cell r="P279">
            <v>8.17</v>
          </cell>
        </row>
        <row r="280">
          <cell r="A280" t="str">
            <v>Belu</v>
          </cell>
          <cell r="B280">
            <v>5.8</v>
          </cell>
          <cell r="C280">
            <v>6.01</v>
          </cell>
          <cell r="D280">
            <v>6.21</v>
          </cell>
          <cell r="E280">
            <v>6.95</v>
          </cell>
          <cell r="F280">
            <v>7.03</v>
          </cell>
          <cell r="G280">
            <v>7.05</v>
          </cell>
          <cell r="H280">
            <v>7.06</v>
          </cell>
          <cell r="I280">
            <v>7.07</v>
          </cell>
          <cell r="J280">
            <v>7.08</v>
          </cell>
          <cell r="K280">
            <v>7.11</v>
          </cell>
          <cell r="L280">
            <v>7.35</v>
          </cell>
          <cell r="M280">
            <v>7.36</v>
          </cell>
          <cell r="N280">
            <v>7.38</v>
          </cell>
          <cell r="O280">
            <v>7.39</v>
          </cell>
          <cell r="P280">
            <v>7.5</v>
          </cell>
        </row>
        <row r="281">
          <cell r="A281" t="str">
            <v>Alor</v>
          </cell>
          <cell r="B281">
            <v>6.84</v>
          </cell>
          <cell r="C281">
            <v>6.99</v>
          </cell>
          <cell r="D281">
            <v>6.99</v>
          </cell>
          <cell r="E281">
            <v>7.68</v>
          </cell>
          <cell r="F281">
            <v>7.74</v>
          </cell>
          <cell r="G281">
            <v>7.75</v>
          </cell>
          <cell r="H281">
            <v>7.76</v>
          </cell>
          <cell r="I281">
            <v>7.77</v>
          </cell>
          <cell r="J281">
            <v>7.81</v>
          </cell>
          <cell r="K281">
            <v>8.09</v>
          </cell>
          <cell r="L281">
            <v>8.41</v>
          </cell>
          <cell r="M281">
            <v>8.42</v>
          </cell>
          <cell r="N281">
            <v>8.43</v>
          </cell>
          <cell r="O281">
            <v>8.4499999999999993</v>
          </cell>
          <cell r="P281">
            <v>8.61</v>
          </cell>
        </row>
        <row r="282">
          <cell r="A282" t="str">
            <v>Lembata</v>
          </cell>
          <cell r="B282">
            <v>6.36</v>
          </cell>
          <cell r="C282">
            <v>6.6</v>
          </cell>
          <cell r="D282">
            <v>6.75</v>
          </cell>
          <cell r="E282">
            <v>7.07</v>
          </cell>
          <cell r="F282">
            <v>7.44</v>
          </cell>
          <cell r="G282">
            <v>7.51</v>
          </cell>
          <cell r="H282">
            <v>7.52</v>
          </cell>
          <cell r="I282">
            <v>7.58</v>
          </cell>
          <cell r="J282">
            <v>7.95</v>
          </cell>
          <cell r="K282">
            <v>8.2100000000000009</v>
          </cell>
          <cell r="L282">
            <v>8.2200000000000006</v>
          </cell>
          <cell r="M282">
            <v>8.23</v>
          </cell>
          <cell r="N282">
            <v>8.25</v>
          </cell>
          <cell r="O282">
            <v>8.26</v>
          </cell>
          <cell r="P282">
            <v>8.27</v>
          </cell>
        </row>
        <row r="283">
          <cell r="A283" t="str">
            <v>Flores Timur</v>
          </cell>
          <cell r="B283">
            <v>6.27</v>
          </cell>
          <cell r="C283">
            <v>6.34</v>
          </cell>
          <cell r="D283">
            <v>6.55</v>
          </cell>
          <cell r="E283">
            <v>6.74</v>
          </cell>
          <cell r="F283">
            <v>6.86</v>
          </cell>
          <cell r="G283">
            <v>6.98</v>
          </cell>
          <cell r="H283">
            <v>6.99</v>
          </cell>
          <cell r="I283">
            <v>7.12</v>
          </cell>
          <cell r="J283">
            <v>7.42</v>
          </cell>
          <cell r="K283">
            <v>7.7</v>
          </cell>
          <cell r="L283">
            <v>7.71</v>
          </cell>
          <cell r="M283">
            <v>7.72</v>
          </cell>
          <cell r="N283">
            <v>7.79</v>
          </cell>
          <cell r="O283">
            <v>8.0399999999999991</v>
          </cell>
          <cell r="P283">
            <v>8.06</v>
          </cell>
        </row>
        <row r="284">
          <cell r="A284" t="str">
            <v>Sikka</v>
          </cell>
          <cell r="B284">
            <v>5.87</v>
          </cell>
          <cell r="C284">
            <v>6.09</v>
          </cell>
          <cell r="D284">
            <v>6.32</v>
          </cell>
          <cell r="E284">
            <v>6.49</v>
          </cell>
          <cell r="F284">
            <v>6.53</v>
          </cell>
          <cell r="G284">
            <v>6.54</v>
          </cell>
          <cell r="H284">
            <v>6.55</v>
          </cell>
          <cell r="I284">
            <v>6.56</v>
          </cell>
          <cell r="J284">
            <v>6.69</v>
          </cell>
          <cell r="K284">
            <v>6.71</v>
          </cell>
          <cell r="L284">
            <v>6.94</v>
          </cell>
          <cell r="M284">
            <v>6.95</v>
          </cell>
          <cell r="N284">
            <v>6.96</v>
          </cell>
          <cell r="O284">
            <v>6.98</v>
          </cell>
          <cell r="P284">
            <v>6.99</v>
          </cell>
        </row>
        <row r="285">
          <cell r="A285" t="str">
            <v>Ende</v>
          </cell>
          <cell r="B285">
            <v>6.67</v>
          </cell>
          <cell r="C285">
            <v>6.96</v>
          </cell>
          <cell r="D285">
            <v>7</v>
          </cell>
          <cell r="E285">
            <v>7.03</v>
          </cell>
          <cell r="F285">
            <v>7.3</v>
          </cell>
          <cell r="G285">
            <v>7.37</v>
          </cell>
          <cell r="H285">
            <v>7.38</v>
          </cell>
          <cell r="I285">
            <v>7.63</v>
          </cell>
          <cell r="J285">
            <v>7.79</v>
          </cell>
          <cell r="K285">
            <v>7.8</v>
          </cell>
          <cell r="L285">
            <v>7.81</v>
          </cell>
          <cell r="M285">
            <v>8.0299999999999994</v>
          </cell>
          <cell r="N285">
            <v>8.09</v>
          </cell>
          <cell r="O285">
            <v>8.1999999999999993</v>
          </cell>
          <cell r="P285">
            <v>8.2899999999999991</v>
          </cell>
        </row>
        <row r="286">
          <cell r="A286" t="str">
            <v>Ngada</v>
          </cell>
          <cell r="B286">
            <v>6.92</v>
          </cell>
          <cell r="C286">
            <v>7.1</v>
          </cell>
          <cell r="D286">
            <v>7.29</v>
          </cell>
          <cell r="E286">
            <v>7.47</v>
          </cell>
          <cell r="F286">
            <v>7.51</v>
          </cell>
          <cell r="G286">
            <v>7.6</v>
          </cell>
          <cell r="H286">
            <v>7.61</v>
          </cell>
          <cell r="I286">
            <v>7.85</v>
          </cell>
          <cell r="J286">
            <v>8.07</v>
          </cell>
          <cell r="K286">
            <v>8.3699999999999992</v>
          </cell>
          <cell r="L286">
            <v>8.52</v>
          </cell>
          <cell r="M286">
            <v>8.5299999999999994</v>
          </cell>
          <cell r="N286">
            <v>8.5399999999999991</v>
          </cell>
          <cell r="O286">
            <v>8.82</v>
          </cell>
          <cell r="P286">
            <v>8.83</v>
          </cell>
        </row>
        <row r="287">
          <cell r="A287" t="str">
            <v>Manggarai</v>
          </cell>
          <cell r="B287">
            <v>6.28</v>
          </cell>
          <cell r="C287">
            <v>6.37</v>
          </cell>
          <cell r="D287">
            <v>6.6</v>
          </cell>
          <cell r="E287">
            <v>6.76</v>
          </cell>
          <cell r="F287">
            <v>6.79</v>
          </cell>
          <cell r="G287">
            <v>6.81</v>
          </cell>
          <cell r="H287">
            <v>6.97</v>
          </cell>
          <cell r="I287">
            <v>6.98</v>
          </cell>
          <cell r="J287">
            <v>7.26</v>
          </cell>
          <cell r="K287">
            <v>7.27</v>
          </cell>
          <cell r="L287">
            <v>7.37</v>
          </cell>
          <cell r="M287">
            <v>7.61</v>
          </cell>
          <cell r="N287">
            <v>7.62</v>
          </cell>
          <cell r="O287">
            <v>7.63</v>
          </cell>
          <cell r="P287">
            <v>7.91</v>
          </cell>
        </row>
        <row r="288">
          <cell r="A288" t="str">
            <v>Rote Ndao</v>
          </cell>
          <cell r="B288">
            <v>5.52</v>
          </cell>
          <cell r="C288">
            <v>5.68</v>
          </cell>
          <cell r="D288">
            <v>5.96</v>
          </cell>
          <cell r="E288">
            <v>6.11</v>
          </cell>
          <cell r="F288">
            <v>6.16</v>
          </cell>
          <cell r="G288">
            <v>6.45</v>
          </cell>
          <cell r="H288">
            <v>6.67</v>
          </cell>
          <cell r="I288">
            <v>6.98</v>
          </cell>
          <cell r="J288">
            <v>7.24</v>
          </cell>
          <cell r="K288">
            <v>7.29</v>
          </cell>
          <cell r="L288">
            <v>7.59</v>
          </cell>
          <cell r="M288">
            <v>7.71</v>
          </cell>
          <cell r="N288">
            <v>7.76</v>
          </cell>
          <cell r="O288">
            <v>7.82</v>
          </cell>
          <cell r="P288">
            <v>7.83</v>
          </cell>
        </row>
        <row r="289">
          <cell r="A289" t="str">
            <v>Manggarai Barat</v>
          </cell>
          <cell r="B289">
            <v>6.34</v>
          </cell>
          <cell r="C289">
            <v>6.34</v>
          </cell>
          <cell r="D289">
            <v>6.35</v>
          </cell>
          <cell r="E289">
            <v>6.65</v>
          </cell>
          <cell r="F289">
            <v>6.8</v>
          </cell>
          <cell r="G289">
            <v>6.81</v>
          </cell>
          <cell r="H289">
            <v>6.82</v>
          </cell>
          <cell r="I289">
            <v>7.14</v>
          </cell>
          <cell r="J289">
            <v>7.18</v>
          </cell>
          <cell r="K289">
            <v>7.19</v>
          </cell>
          <cell r="L289">
            <v>7.3</v>
          </cell>
          <cell r="M289">
            <v>7.56</v>
          </cell>
          <cell r="N289">
            <v>7.8</v>
          </cell>
          <cell r="O289">
            <v>7.94</v>
          </cell>
          <cell r="P289">
            <v>8.2100000000000009</v>
          </cell>
        </row>
        <row r="290">
          <cell r="A290" t="str">
            <v>Sumba Tengah</v>
          </cell>
          <cell r="B290">
            <v>4.62</v>
          </cell>
          <cell r="C290">
            <v>4.93</v>
          </cell>
          <cell r="D290">
            <v>5</v>
          </cell>
          <cell r="E290">
            <v>5.07</v>
          </cell>
          <cell r="F290">
            <v>5.0999999999999996</v>
          </cell>
          <cell r="G290">
            <v>5.12</v>
          </cell>
          <cell r="H290">
            <v>5.21</v>
          </cell>
          <cell r="I290">
            <v>5.51</v>
          </cell>
          <cell r="J290">
            <v>5.76</v>
          </cell>
          <cell r="K290">
            <v>5.96</v>
          </cell>
          <cell r="L290">
            <v>6.25</v>
          </cell>
          <cell r="M290">
            <v>6.47</v>
          </cell>
          <cell r="N290">
            <v>6.73</v>
          </cell>
          <cell r="O290">
            <v>7</v>
          </cell>
          <cell r="P290">
            <v>7.23</v>
          </cell>
        </row>
        <row r="291">
          <cell r="A291" t="str">
            <v>Sumba Barat Daya</v>
          </cell>
          <cell r="B291">
            <v>5.42</v>
          </cell>
          <cell r="C291">
            <v>5.6</v>
          </cell>
          <cell r="D291">
            <v>5.78</v>
          </cell>
          <cell r="E291">
            <v>5.97</v>
          </cell>
          <cell r="F291">
            <v>6.01</v>
          </cell>
          <cell r="G291">
            <v>6.29</v>
          </cell>
          <cell r="H291">
            <v>6.3</v>
          </cell>
          <cell r="I291">
            <v>6.31</v>
          </cell>
          <cell r="J291">
            <v>6.32</v>
          </cell>
          <cell r="K291">
            <v>6.33</v>
          </cell>
          <cell r="L291">
            <v>6.34</v>
          </cell>
          <cell r="M291">
            <v>6.35</v>
          </cell>
          <cell r="N291">
            <v>6.37</v>
          </cell>
          <cell r="O291">
            <v>6.38</v>
          </cell>
          <cell r="P291">
            <v>6.39</v>
          </cell>
        </row>
        <row r="292">
          <cell r="A292" t="str">
            <v>Nagekeo</v>
          </cell>
          <cell r="B292">
            <v>6.42</v>
          </cell>
          <cell r="C292">
            <v>6.51</v>
          </cell>
          <cell r="D292">
            <v>6.74</v>
          </cell>
          <cell r="E292">
            <v>6.98</v>
          </cell>
          <cell r="F292">
            <v>7.14</v>
          </cell>
          <cell r="G292">
            <v>7.33</v>
          </cell>
          <cell r="H292">
            <v>7.34</v>
          </cell>
          <cell r="I292">
            <v>7.52</v>
          </cell>
          <cell r="J292">
            <v>7.82</v>
          </cell>
          <cell r="K292">
            <v>7.83</v>
          </cell>
          <cell r="L292">
            <v>7.89</v>
          </cell>
          <cell r="M292">
            <v>7.9</v>
          </cell>
          <cell r="N292">
            <v>7.91</v>
          </cell>
          <cell r="O292">
            <v>8.14</v>
          </cell>
          <cell r="P292">
            <v>8.23</v>
          </cell>
        </row>
        <row r="293">
          <cell r="A293" t="str">
            <v>Manggarai Timur</v>
          </cell>
          <cell r="B293">
            <v>5.91</v>
          </cell>
          <cell r="C293">
            <v>5.98</v>
          </cell>
          <cell r="D293">
            <v>6.01</v>
          </cell>
          <cell r="E293">
            <v>6.04</v>
          </cell>
          <cell r="F293">
            <v>6.42</v>
          </cell>
          <cell r="G293">
            <v>6.43</v>
          </cell>
          <cell r="H293">
            <v>6.44</v>
          </cell>
          <cell r="I293">
            <v>6.45</v>
          </cell>
          <cell r="J293">
            <v>6.65</v>
          </cell>
          <cell r="K293">
            <v>6.87</v>
          </cell>
          <cell r="L293">
            <v>7.08</v>
          </cell>
          <cell r="M293">
            <v>7.35</v>
          </cell>
          <cell r="N293">
            <v>7.42</v>
          </cell>
          <cell r="O293">
            <v>7.7</v>
          </cell>
          <cell r="P293">
            <v>7.96</v>
          </cell>
        </row>
        <row r="294">
          <cell r="A294" t="str">
            <v>Sabu Raijua</v>
          </cell>
          <cell r="B294" t="str">
            <v>-</v>
          </cell>
          <cell r="C294">
            <v>4.7</v>
          </cell>
          <cell r="D294">
            <v>4.9000000000000004</v>
          </cell>
          <cell r="E294">
            <v>5.24</v>
          </cell>
          <cell r="F294">
            <v>5.54</v>
          </cell>
          <cell r="G294">
            <v>5.56</v>
          </cell>
          <cell r="H294">
            <v>5.68</v>
          </cell>
          <cell r="I294">
            <v>6.02</v>
          </cell>
          <cell r="J294">
            <v>6.06</v>
          </cell>
          <cell r="K294">
            <v>6.33</v>
          </cell>
          <cell r="L294">
            <v>6.65</v>
          </cell>
          <cell r="M294">
            <v>6.66</v>
          </cell>
          <cell r="N294">
            <v>6.77</v>
          </cell>
          <cell r="O294">
            <v>6.98</v>
          </cell>
          <cell r="P294">
            <v>6.99</v>
          </cell>
        </row>
        <row r="295">
          <cell r="A295" t="str">
            <v>Malaka</v>
          </cell>
          <cell r="B295" t="str">
            <v>-</v>
          </cell>
          <cell r="C295" t="str">
            <v>-</v>
          </cell>
          <cell r="D295" t="str">
            <v>-</v>
          </cell>
          <cell r="E295">
            <v>5.64</v>
          </cell>
          <cell r="F295">
            <v>6.07</v>
          </cell>
          <cell r="G295">
            <v>6.08</v>
          </cell>
          <cell r="H295">
            <v>6.31</v>
          </cell>
          <cell r="I295">
            <v>6.32</v>
          </cell>
          <cell r="J295">
            <v>6.6</v>
          </cell>
          <cell r="K295">
            <v>6.86</v>
          </cell>
          <cell r="L295">
            <v>6.87</v>
          </cell>
          <cell r="M295">
            <v>7.1</v>
          </cell>
          <cell r="N295">
            <v>7.12</v>
          </cell>
          <cell r="O295">
            <v>7.13</v>
          </cell>
          <cell r="P295">
            <v>7.14</v>
          </cell>
        </row>
        <row r="296">
          <cell r="A296" t="str">
            <v>Kota Kupang</v>
          </cell>
          <cell r="B296">
            <v>10.5</v>
          </cell>
          <cell r="C296">
            <v>10.9</v>
          </cell>
          <cell r="D296">
            <v>11.06</v>
          </cell>
          <cell r="E296">
            <v>11.35</v>
          </cell>
          <cell r="F296">
            <v>11.41</v>
          </cell>
          <cell r="G296">
            <v>11.43</v>
          </cell>
          <cell r="H296">
            <v>11.44</v>
          </cell>
          <cell r="I296">
            <v>11.45</v>
          </cell>
          <cell r="J296">
            <v>11.46</v>
          </cell>
          <cell r="K296">
            <v>11.47</v>
          </cell>
          <cell r="L296">
            <v>11.58</v>
          </cell>
          <cell r="M296">
            <v>11.6</v>
          </cell>
          <cell r="N296">
            <v>11.61</v>
          </cell>
          <cell r="O296">
            <v>11.62</v>
          </cell>
          <cell r="P296">
            <v>11.64</v>
          </cell>
        </row>
        <row r="297">
          <cell r="A297" t="str">
            <v>KALIMANTAN BARAT</v>
          </cell>
          <cell r="B297">
            <v>6.27</v>
          </cell>
          <cell r="C297">
            <v>6.32</v>
          </cell>
          <cell r="D297">
            <v>6.62</v>
          </cell>
          <cell r="E297">
            <v>6.69</v>
          </cell>
          <cell r="F297">
            <v>6.83</v>
          </cell>
          <cell r="G297">
            <v>6.93</v>
          </cell>
          <cell r="H297">
            <v>6.98</v>
          </cell>
          <cell r="I297">
            <v>7.05</v>
          </cell>
          <cell r="J297">
            <v>7.12</v>
          </cell>
          <cell r="K297">
            <v>7.31</v>
          </cell>
          <cell r="L297">
            <v>7.37</v>
          </cell>
          <cell r="M297">
            <v>7.45</v>
          </cell>
          <cell r="N297">
            <v>7.59</v>
          </cell>
          <cell r="O297">
            <v>7.71</v>
          </cell>
          <cell r="P297">
            <v>7.78</v>
          </cell>
        </row>
        <row r="298">
          <cell r="A298" t="str">
            <v>Sambas</v>
          </cell>
          <cell r="B298">
            <v>5.1100000000000003</v>
          </cell>
          <cell r="C298">
            <v>5.23</v>
          </cell>
          <cell r="D298">
            <v>5.35</v>
          </cell>
          <cell r="E298">
            <v>5.48</v>
          </cell>
          <cell r="F298">
            <v>5.8</v>
          </cell>
          <cell r="G298">
            <v>6.13</v>
          </cell>
          <cell r="H298">
            <v>6.42</v>
          </cell>
          <cell r="I298">
            <v>6.67</v>
          </cell>
          <cell r="J298">
            <v>6.68</v>
          </cell>
          <cell r="K298">
            <v>6.7</v>
          </cell>
          <cell r="L298">
            <v>6.71</v>
          </cell>
          <cell r="M298">
            <v>6.72</v>
          </cell>
          <cell r="N298">
            <v>6.74</v>
          </cell>
          <cell r="O298">
            <v>6.75</v>
          </cell>
          <cell r="P298">
            <v>6.76</v>
          </cell>
        </row>
        <row r="299">
          <cell r="A299" t="str">
            <v>Bengkayang</v>
          </cell>
          <cell r="B299">
            <v>5.82</v>
          </cell>
          <cell r="C299">
            <v>5.84</v>
          </cell>
          <cell r="D299">
            <v>5.86</v>
          </cell>
          <cell r="E299">
            <v>5.96</v>
          </cell>
          <cell r="F299">
            <v>5.97</v>
          </cell>
          <cell r="G299">
            <v>5.98</v>
          </cell>
          <cell r="H299">
            <v>6.08</v>
          </cell>
          <cell r="I299">
            <v>6.09</v>
          </cell>
          <cell r="J299">
            <v>6.27</v>
          </cell>
          <cell r="K299">
            <v>6.53</v>
          </cell>
          <cell r="L299">
            <v>6.76</v>
          </cell>
          <cell r="M299">
            <v>6.8</v>
          </cell>
          <cell r="N299">
            <v>7</v>
          </cell>
          <cell r="O299">
            <v>7.22</v>
          </cell>
          <cell r="P299">
            <v>7.41</v>
          </cell>
        </row>
        <row r="300">
          <cell r="A300" t="str">
            <v>Landak</v>
          </cell>
          <cell r="B300">
            <v>6.09</v>
          </cell>
          <cell r="C300">
            <v>6.72</v>
          </cell>
          <cell r="D300">
            <v>6.85</v>
          </cell>
          <cell r="E300">
            <v>6.99</v>
          </cell>
          <cell r="F300">
            <v>7.05</v>
          </cell>
          <cell r="G300">
            <v>7.06</v>
          </cell>
          <cell r="H300">
            <v>7.07</v>
          </cell>
          <cell r="I300">
            <v>7.08</v>
          </cell>
          <cell r="J300">
            <v>7.09</v>
          </cell>
          <cell r="K300">
            <v>7.1</v>
          </cell>
          <cell r="L300">
            <v>7.11</v>
          </cell>
          <cell r="M300">
            <v>7.12</v>
          </cell>
          <cell r="N300">
            <v>7.15</v>
          </cell>
          <cell r="O300">
            <v>7.24</v>
          </cell>
          <cell r="P300">
            <v>7.46</v>
          </cell>
        </row>
        <row r="301">
          <cell r="A301" t="str">
            <v>Mempawah</v>
          </cell>
          <cell r="B301">
            <v>5.62</v>
          </cell>
          <cell r="C301">
            <v>5.77</v>
          </cell>
          <cell r="D301">
            <v>6.13</v>
          </cell>
          <cell r="E301">
            <v>6.15</v>
          </cell>
          <cell r="F301">
            <v>6.33</v>
          </cell>
          <cell r="G301">
            <v>6.45</v>
          </cell>
          <cell r="H301">
            <v>6.46</v>
          </cell>
          <cell r="I301">
            <v>6.47</v>
          </cell>
          <cell r="J301">
            <v>6.63</v>
          </cell>
          <cell r="K301">
            <v>6.82</v>
          </cell>
          <cell r="L301">
            <v>7.03</v>
          </cell>
          <cell r="M301">
            <v>7.04</v>
          </cell>
          <cell r="N301">
            <v>7.17</v>
          </cell>
          <cell r="O301">
            <v>7.2</v>
          </cell>
          <cell r="P301">
            <v>7.21</v>
          </cell>
        </row>
        <row r="302">
          <cell r="A302" t="str">
            <v>Sanggau</v>
          </cell>
          <cell r="B302">
            <v>6.16</v>
          </cell>
          <cell r="C302">
            <v>6.24</v>
          </cell>
          <cell r="D302">
            <v>6.31</v>
          </cell>
          <cell r="E302">
            <v>6.35</v>
          </cell>
          <cell r="F302">
            <v>6.37</v>
          </cell>
          <cell r="G302">
            <v>6.74</v>
          </cell>
          <cell r="H302">
            <v>6.92</v>
          </cell>
          <cell r="I302">
            <v>6.93</v>
          </cell>
          <cell r="J302">
            <v>6.94</v>
          </cell>
          <cell r="K302">
            <v>6.95</v>
          </cell>
          <cell r="L302">
            <v>7.15</v>
          </cell>
          <cell r="M302">
            <v>7.39</v>
          </cell>
          <cell r="N302">
            <v>7.41</v>
          </cell>
          <cell r="O302">
            <v>7.44</v>
          </cell>
          <cell r="P302">
            <v>7.47</v>
          </cell>
        </row>
        <row r="303">
          <cell r="A303" t="str">
            <v>Ketapang</v>
          </cell>
          <cell r="B303">
            <v>5.47</v>
          </cell>
          <cell r="C303">
            <v>5.87</v>
          </cell>
          <cell r="D303">
            <v>6.09</v>
          </cell>
          <cell r="E303">
            <v>6.17</v>
          </cell>
          <cell r="F303">
            <v>6.22</v>
          </cell>
          <cell r="G303">
            <v>6.56</v>
          </cell>
          <cell r="H303">
            <v>6.68</v>
          </cell>
          <cell r="I303">
            <v>7.03</v>
          </cell>
          <cell r="J303">
            <v>7.04</v>
          </cell>
          <cell r="K303">
            <v>7.26</v>
          </cell>
          <cell r="L303">
            <v>7.31</v>
          </cell>
          <cell r="M303">
            <v>7.46</v>
          </cell>
          <cell r="N303">
            <v>7.48</v>
          </cell>
          <cell r="O303">
            <v>7.55</v>
          </cell>
          <cell r="P303">
            <v>7.68</v>
          </cell>
        </row>
        <row r="304">
          <cell r="A304" t="str">
            <v>Sintang</v>
          </cell>
          <cell r="B304">
            <v>5.45</v>
          </cell>
          <cell r="C304">
            <v>5.79</v>
          </cell>
          <cell r="D304">
            <v>6.04</v>
          </cell>
          <cell r="E304">
            <v>6.26</v>
          </cell>
          <cell r="F304">
            <v>6.63</v>
          </cell>
          <cell r="G304">
            <v>6.7</v>
          </cell>
          <cell r="H304">
            <v>6.71</v>
          </cell>
          <cell r="I304">
            <v>6.72</v>
          </cell>
          <cell r="J304">
            <v>6.73</v>
          </cell>
          <cell r="K304">
            <v>6.89</v>
          </cell>
          <cell r="L304">
            <v>7.07</v>
          </cell>
          <cell r="M304">
            <v>7.08</v>
          </cell>
          <cell r="N304">
            <v>7.36</v>
          </cell>
          <cell r="O304">
            <v>7.64</v>
          </cell>
          <cell r="P304">
            <v>7.65</v>
          </cell>
        </row>
        <row r="305">
          <cell r="A305" t="str">
            <v>Kapuas Hulu</v>
          </cell>
          <cell r="B305">
            <v>5.9</v>
          </cell>
          <cell r="C305">
            <v>6.13</v>
          </cell>
          <cell r="D305">
            <v>6.36</v>
          </cell>
          <cell r="E305">
            <v>6.6</v>
          </cell>
          <cell r="F305">
            <v>6.65</v>
          </cell>
          <cell r="G305">
            <v>7</v>
          </cell>
          <cell r="H305">
            <v>7.01</v>
          </cell>
          <cell r="I305">
            <v>7.02</v>
          </cell>
          <cell r="J305">
            <v>7.25</v>
          </cell>
          <cell r="K305">
            <v>7.47</v>
          </cell>
          <cell r="L305">
            <v>7.52</v>
          </cell>
          <cell r="M305">
            <v>7.53</v>
          </cell>
          <cell r="N305">
            <v>7.59</v>
          </cell>
          <cell r="O305">
            <v>7.82</v>
          </cell>
          <cell r="P305">
            <v>8.0299999999999994</v>
          </cell>
        </row>
        <row r="306">
          <cell r="A306" t="str">
            <v>Sekadau</v>
          </cell>
          <cell r="B306">
            <v>5.7</v>
          </cell>
          <cell r="C306">
            <v>5.85</v>
          </cell>
          <cell r="D306">
            <v>6</v>
          </cell>
          <cell r="E306">
            <v>6.16</v>
          </cell>
          <cell r="F306">
            <v>6.54</v>
          </cell>
          <cell r="G306">
            <v>6.55</v>
          </cell>
          <cell r="H306">
            <v>6.56</v>
          </cell>
          <cell r="I306">
            <v>6.57</v>
          </cell>
          <cell r="J306">
            <v>6.58</v>
          </cell>
          <cell r="K306">
            <v>6.6</v>
          </cell>
          <cell r="L306">
            <v>6.83</v>
          </cell>
          <cell r="M306">
            <v>6.85</v>
          </cell>
          <cell r="N306">
            <v>7.12</v>
          </cell>
          <cell r="O306">
            <v>7.13</v>
          </cell>
          <cell r="P306">
            <v>7.23</v>
          </cell>
        </row>
        <row r="307">
          <cell r="A307" t="str">
            <v>Melawi</v>
          </cell>
          <cell r="B307">
            <v>5.46</v>
          </cell>
          <cell r="C307">
            <v>5.53</v>
          </cell>
          <cell r="D307">
            <v>5.67</v>
          </cell>
          <cell r="E307">
            <v>5.81</v>
          </cell>
          <cell r="F307">
            <v>6</v>
          </cell>
          <cell r="G307">
            <v>6.42</v>
          </cell>
          <cell r="H307">
            <v>6.52</v>
          </cell>
          <cell r="I307">
            <v>6.53</v>
          </cell>
          <cell r="J307">
            <v>6.66</v>
          </cell>
          <cell r="K307">
            <v>6.67</v>
          </cell>
          <cell r="L307">
            <v>6.76</v>
          </cell>
          <cell r="M307">
            <v>6.91</v>
          </cell>
          <cell r="N307">
            <v>7.18</v>
          </cell>
          <cell r="O307">
            <v>7.42</v>
          </cell>
          <cell r="P307">
            <v>7.66</v>
          </cell>
        </row>
        <row r="308">
          <cell r="A308" t="str">
            <v>Kayong Utara</v>
          </cell>
          <cell r="B308">
            <v>4.3600000000000003</v>
          </cell>
          <cell r="C308">
            <v>4.53</v>
          </cell>
          <cell r="D308">
            <v>5.07</v>
          </cell>
          <cell r="E308">
            <v>5.14</v>
          </cell>
          <cell r="F308">
            <v>5.19</v>
          </cell>
          <cell r="G308">
            <v>5.37</v>
          </cell>
          <cell r="H308">
            <v>5.84</v>
          </cell>
          <cell r="I308">
            <v>5.85</v>
          </cell>
          <cell r="J308">
            <v>5.86</v>
          </cell>
          <cell r="K308">
            <v>6</v>
          </cell>
          <cell r="L308">
            <v>6.01</v>
          </cell>
          <cell r="M308">
            <v>6.02</v>
          </cell>
          <cell r="N308">
            <v>6.21</v>
          </cell>
          <cell r="O308">
            <v>6.35</v>
          </cell>
          <cell r="P308">
            <v>6.54</v>
          </cell>
        </row>
        <row r="309">
          <cell r="A309" t="str">
            <v>Kubu Raya</v>
          </cell>
          <cell r="B309">
            <v>5.85</v>
          </cell>
          <cell r="C309">
            <v>5.87</v>
          </cell>
          <cell r="D309">
            <v>6.01</v>
          </cell>
          <cell r="E309">
            <v>6.16</v>
          </cell>
          <cell r="F309">
            <v>6.41</v>
          </cell>
          <cell r="G309">
            <v>6.56</v>
          </cell>
          <cell r="H309">
            <v>6.57</v>
          </cell>
          <cell r="I309">
            <v>6.58</v>
          </cell>
          <cell r="J309">
            <v>6.81</v>
          </cell>
          <cell r="K309">
            <v>6.82</v>
          </cell>
          <cell r="L309">
            <v>6.83</v>
          </cell>
          <cell r="M309">
            <v>7</v>
          </cell>
          <cell r="N309">
            <v>7.02</v>
          </cell>
          <cell r="O309">
            <v>7.04</v>
          </cell>
          <cell r="P309">
            <v>7.05</v>
          </cell>
        </row>
        <row r="310">
          <cell r="A310" t="str">
            <v>Kota Pontianak</v>
          </cell>
          <cell r="B310">
            <v>8.82</v>
          </cell>
          <cell r="C310">
            <v>8.8699999999999992</v>
          </cell>
          <cell r="D310">
            <v>9.1199999999999992</v>
          </cell>
          <cell r="E310">
            <v>9.36</v>
          </cell>
          <cell r="F310">
            <v>9.6199999999999992</v>
          </cell>
          <cell r="G310">
            <v>9.77</v>
          </cell>
          <cell r="H310">
            <v>9.7799999999999994</v>
          </cell>
          <cell r="I310">
            <v>9.7899999999999991</v>
          </cell>
          <cell r="J310">
            <v>9.9</v>
          </cell>
          <cell r="K310">
            <v>10.14</v>
          </cell>
          <cell r="L310">
            <v>10.17</v>
          </cell>
          <cell r="M310">
            <v>10.43</v>
          </cell>
          <cell r="N310">
            <v>10.44</v>
          </cell>
          <cell r="O310">
            <v>10.45</v>
          </cell>
          <cell r="P310">
            <v>10.47</v>
          </cell>
        </row>
        <row r="311">
          <cell r="A311" t="str">
            <v>Kota Singkawang</v>
          </cell>
          <cell r="B311">
            <v>7.03</v>
          </cell>
          <cell r="C311">
            <v>7.06</v>
          </cell>
          <cell r="D311">
            <v>7.08</v>
          </cell>
          <cell r="E311">
            <v>7.14</v>
          </cell>
          <cell r="F311">
            <v>7.26</v>
          </cell>
          <cell r="G311">
            <v>7.28</v>
          </cell>
          <cell r="H311">
            <v>7.29</v>
          </cell>
          <cell r="I311">
            <v>7.3</v>
          </cell>
          <cell r="J311">
            <v>7.57</v>
          </cell>
          <cell r="K311">
            <v>7.72</v>
          </cell>
          <cell r="L311">
            <v>7.89</v>
          </cell>
          <cell r="M311">
            <v>7.9</v>
          </cell>
          <cell r="N311">
            <v>8.19</v>
          </cell>
          <cell r="O311">
            <v>8.2100000000000009</v>
          </cell>
          <cell r="P311">
            <v>8.2200000000000006</v>
          </cell>
        </row>
        <row r="312">
          <cell r="A312" t="str">
            <v>KALIMANTAN TENGAH</v>
          </cell>
          <cell r="B312">
            <v>7.62</v>
          </cell>
          <cell r="C312">
            <v>7.68</v>
          </cell>
          <cell r="D312">
            <v>7.73</v>
          </cell>
          <cell r="E312">
            <v>7.79</v>
          </cell>
          <cell r="F312">
            <v>7.82</v>
          </cell>
          <cell r="G312">
            <v>8.0299999999999994</v>
          </cell>
          <cell r="H312">
            <v>8.1300000000000008</v>
          </cell>
          <cell r="I312">
            <v>8.2899999999999991</v>
          </cell>
          <cell r="J312">
            <v>8.3699999999999992</v>
          </cell>
          <cell r="K312">
            <v>8.51</v>
          </cell>
          <cell r="L312">
            <v>8.59</v>
          </cell>
          <cell r="M312">
            <v>8.64</v>
          </cell>
          <cell r="N312">
            <v>8.65</v>
          </cell>
          <cell r="O312">
            <v>8.73</v>
          </cell>
          <cell r="P312">
            <v>8.81</v>
          </cell>
        </row>
        <row r="313">
          <cell r="A313" t="str">
            <v>Kotawaringin Barat</v>
          </cell>
          <cell r="B313">
            <v>7.48</v>
          </cell>
          <cell r="C313">
            <v>7.48</v>
          </cell>
          <cell r="D313">
            <v>7.49</v>
          </cell>
          <cell r="E313">
            <v>7.58</v>
          </cell>
          <cell r="F313">
            <v>7.82</v>
          </cell>
          <cell r="G313">
            <v>8.01</v>
          </cell>
          <cell r="H313">
            <v>8.0500000000000007</v>
          </cell>
          <cell r="I313">
            <v>8.35</v>
          </cell>
          <cell r="J313">
            <v>8.36</v>
          </cell>
          <cell r="K313">
            <v>8.41</v>
          </cell>
          <cell r="L313">
            <v>8.42</v>
          </cell>
          <cell r="M313">
            <v>8.5299999999999994</v>
          </cell>
          <cell r="N313">
            <v>8.5399999999999991</v>
          </cell>
          <cell r="O313">
            <v>8.66</v>
          </cell>
          <cell r="P313">
            <v>8.77</v>
          </cell>
        </row>
        <row r="314">
          <cell r="A314" t="str">
            <v>Kotawaringin Timur</v>
          </cell>
          <cell r="B314">
            <v>7.29</v>
          </cell>
          <cell r="C314">
            <v>7.39</v>
          </cell>
          <cell r="D314">
            <v>7.48</v>
          </cell>
          <cell r="E314">
            <v>7.59</v>
          </cell>
          <cell r="F314">
            <v>7.69</v>
          </cell>
          <cell r="G314">
            <v>7.7</v>
          </cell>
          <cell r="H314">
            <v>7.88</v>
          </cell>
          <cell r="I314">
            <v>7.89</v>
          </cell>
          <cell r="J314">
            <v>7.9</v>
          </cell>
          <cell r="K314">
            <v>8.1199999999999992</v>
          </cell>
          <cell r="L314">
            <v>8.1300000000000008</v>
          </cell>
          <cell r="M314">
            <v>8.15</v>
          </cell>
          <cell r="N314">
            <v>8.16</v>
          </cell>
          <cell r="O314">
            <v>8.17</v>
          </cell>
          <cell r="P314">
            <v>8.18</v>
          </cell>
        </row>
        <row r="315">
          <cell r="A315" t="str">
            <v>Kapuas</v>
          </cell>
          <cell r="B315">
            <v>6.75</v>
          </cell>
          <cell r="C315">
            <v>6.79</v>
          </cell>
          <cell r="D315">
            <v>6.82</v>
          </cell>
          <cell r="E315">
            <v>6.84</v>
          </cell>
          <cell r="F315">
            <v>6.94</v>
          </cell>
          <cell r="G315">
            <v>6.94</v>
          </cell>
          <cell r="H315">
            <v>7.09</v>
          </cell>
          <cell r="I315">
            <v>7.5</v>
          </cell>
          <cell r="J315">
            <v>7.51</v>
          </cell>
          <cell r="K315">
            <v>7.52</v>
          </cell>
          <cell r="L315">
            <v>7.59</v>
          </cell>
          <cell r="M315">
            <v>7.6</v>
          </cell>
          <cell r="N315">
            <v>7.64</v>
          </cell>
          <cell r="O315">
            <v>7.84</v>
          </cell>
          <cell r="P315">
            <v>7.93</v>
          </cell>
        </row>
        <row r="316">
          <cell r="A316" t="str">
            <v>Barito Selatan</v>
          </cell>
          <cell r="B316">
            <v>7.71</v>
          </cell>
          <cell r="C316">
            <v>7.8</v>
          </cell>
          <cell r="D316">
            <v>8.01</v>
          </cell>
          <cell r="E316">
            <v>8.16</v>
          </cell>
          <cell r="F316">
            <v>8.27</v>
          </cell>
          <cell r="G316">
            <v>8.59</v>
          </cell>
          <cell r="H316">
            <v>8.6</v>
          </cell>
          <cell r="I316">
            <v>8.67</v>
          </cell>
          <cell r="J316">
            <v>8.69</v>
          </cell>
          <cell r="K316">
            <v>8.7100000000000009</v>
          </cell>
          <cell r="L316">
            <v>8.82</v>
          </cell>
          <cell r="M316">
            <v>8.9499999999999993</v>
          </cell>
          <cell r="N316">
            <v>9.01</v>
          </cell>
          <cell r="O316">
            <v>9.1300000000000008</v>
          </cell>
          <cell r="P316">
            <v>9.2200000000000006</v>
          </cell>
        </row>
        <row r="317">
          <cell r="A317" t="str">
            <v>Barito Utara</v>
          </cell>
          <cell r="B317">
            <v>7.43</v>
          </cell>
          <cell r="C317">
            <v>7.55</v>
          </cell>
          <cell r="D317">
            <v>7.74</v>
          </cell>
          <cell r="E317">
            <v>7.97</v>
          </cell>
          <cell r="F317">
            <v>8</v>
          </cell>
          <cell r="G317">
            <v>8.33</v>
          </cell>
          <cell r="H317">
            <v>8.34</v>
          </cell>
          <cell r="I317">
            <v>8.35</v>
          </cell>
          <cell r="J317">
            <v>8.59</v>
          </cell>
          <cell r="K317">
            <v>8.6</v>
          </cell>
          <cell r="L317">
            <v>8.7100000000000009</v>
          </cell>
          <cell r="M317">
            <v>8.85</v>
          </cell>
          <cell r="N317">
            <v>8.9</v>
          </cell>
          <cell r="O317">
            <v>8.91</v>
          </cell>
          <cell r="P317">
            <v>8.92</v>
          </cell>
        </row>
        <row r="318">
          <cell r="A318" t="str">
            <v>Sukamara</v>
          </cell>
          <cell r="B318">
            <v>6.62</v>
          </cell>
          <cell r="C318">
            <v>6.67</v>
          </cell>
          <cell r="D318">
            <v>7.04</v>
          </cell>
          <cell r="E318">
            <v>7.21</v>
          </cell>
          <cell r="F318">
            <v>7.3</v>
          </cell>
          <cell r="G318">
            <v>7.81</v>
          </cell>
          <cell r="H318">
            <v>7.82</v>
          </cell>
          <cell r="I318">
            <v>7.83</v>
          </cell>
          <cell r="J318">
            <v>7.84</v>
          </cell>
          <cell r="K318">
            <v>7.91</v>
          </cell>
          <cell r="L318">
            <v>8.01</v>
          </cell>
          <cell r="M318">
            <v>8.09</v>
          </cell>
          <cell r="N318">
            <v>8.1</v>
          </cell>
          <cell r="O318">
            <v>8.17</v>
          </cell>
          <cell r="P318">
            <v>8.18</v>
          </cell>
        </row>
        <row r="319">
          <cell r="A319" t="str">
            <v>Lamandau</v>
          </cell>
          <cell r="B319">
            <v>6.92</v>
          </cell>
          <cell r="C319">
            <v>7.21</v>
          </cell>
          <cell r="D319">
            <v>7.38</v>
          </cell>
          <cell r="E319">
            <v>7.55</v>
          </cell>
          <cell r="F319">
            <v>7.67</v>
          </cell>
          <cell r="G319">
            <v>7.68</v>
          </cell>
          <cell r="H319">
            <v>7.79</v>
          </cell>
          <cell r="I319">
            <v>7.94</v>
          </cell>
          <cell r="J319">
            <v>7.95</v>
          </cell>
          <cell r="K319">
            <v>8.3800000000000008</v>
          </cell>
          <cell r="L319">
            <v>8.42</v>
          </cell>
          <cell r="M319">
            <v>8.43</v>
          </cell>
          <cell r="N319">
            <v>8.5299999999999994</v>
          </cell>
          <cell r="O319">
            <v>8.67</v>
          </cell>
          <cell r="P319">
            <v>8.82</v>
          </cell>
        </row>
        <row r="320">
          <cell r="A320" t="str">
            <v>Seruyan</v>
          </cell>
          <cell r="B320">
            <v>6.66</v>
          </cell>
          <cell r="C320">
            <v>6.76</v>
          </cell>
          <cell r="D320">
            <v>6.76</v>
          </cell>
          <cell r="E320">
            <v>6.9</v>
          </cell>
          <cell r="F320">
            <v>7.03</v>
          </cell>
          <cell r="G320">
            <v>7.45</v>
          </cell>
          <cell r="H320">
            <v>7.49</v>
          </cell>
          <cell r="I320">
            <v>7.75</v>
          </cell>
          <cell r="J320">
            <v>7.76</v>
          </cell>
          <cell r="K320">
            <v>7.93</v>
          </cell>
          <cell r="L320">
            <v>7.94</v>
          </cell>
          <cell r="M320">
            <v>7.96</v>
          </cell>
          <cell r="N320">
            <v>7.99</v>
          </cell>
          <cell r="O320">
            <v>8</v>
          </cell>
          <cell r="P320">
            <v>8.01</v>
          </cell>
        </row>
        <row r="321">
          <cell r="A321" t="str">
            <v>Katingan</v>
          </cell>
          <cell r="B321">
            <v>7.66</v>
          </cell>
          <cell r="C321">
            <v>8.1300000000000008</v>
          </cell>
          <cell r="D321">
            <v>8.15</v>
          </cell>
          <cell r="E321">
            <v>8.17</v>
          </cell>
          <cell r="F321">
            <v>8.23</v>
          </cell>
          <cell r="G321">
            <v>8.6199999999999992</v>
          </cell>
          <cell r="H321">
            <v>8.6300000000000008</v>
          </cell>
          <cell r="I321">
            <v>8.64</v>
          </cell>
          <cell r="J321">
            <v>8.65</v>
          </cell>
          <cell r="K321">
            <v>8.66</v>
          </cell>
          <cell r="L321">
            <v>8.67</v>
          </cell>
          <cell r="M321">
            <v>8.68</v>
          </cell>
          <cell r="N321">
            <v>8.7799999999999994</v>
          </cell>
          <cell r="O321">
            <v>8.85</v>
          </cell>
          <cell r="P321">
            <v>8.9499999999999993</v>
          </cell>
        </row>
        <row r="322">
          <cell r="A322" t="str">
            <v>Pulang Pisau</v>
          </cell>
          <cell r="B322">
            <v>7.18</v>
          </cell>
          <cell r="C322">
            <v>7.2</v>
          </cell>
          <cell r="D322">
            <v>7.29</v>
          </cell>
          <cell r="E322">
            <v>7.55</v>
          </cell>
          <cell r="F322">
            <v>7.58</v>
          </cell>
          <cell r="G322">
            <v>7.59</v>
          </cell>
          <cell r="H322">
            <v>7.66</v>
          </cell>
          <cell r="I322">
            <v>7.67</v>
          </cell>
          <cell r="J322">
            <v>7.7</v>
          </cell>
          <cell r="K322">
            <v>8.08</v>
          </cell>
          <cell r="L322">
            <v>8.18</v>
          </cell>
          <cell r="M322">
            <v>8.19</v>
          </cell>
          <cell r="N322">
            <v>8.26</v>
          </cell>
          <cell r="O322">
            <v>8.27</v>
          </cell>
          <cell r="P322">
            <v>8.42</v>
          </cell>
        </row>
        <row r="323">
          <cell r="A323" t="str">
            <v>Gunung Mas</v>
          </cell>
          <cell r="B323">
            <v>8.57</v>
          </cell>
          <cell r="C323">
            <v>8.57</v>
          </cell>
          <cell r="D323">
            <v>8.65</v>
          </cell>
          <cell r="E323">
            <v>8.73</v>
          </cell>
          <cell r="F323">
            <v>8.74</v>
          </cell>
          <cell r="G323">
            <v>8.93</v>
          </cell>
          <cell r="H323">
            <v>8.94</v>
          </cell>
          <cell r="I323">
            <v>8.9600000000000009</v>
          </cell>
          <cell r="J323">
            <v>8.9700000000000006</v>
          </cell>
          <cell r="K323">
            <v>9.0299999999999994</v>
          </cell>
          <cell r="L323">
            <v>9.14</v>
          </cell>
          <cell r="M323">
            <v>9.18</v>
          </cell>
          <cell r="N323">
            <v>9.24</v>
          </cell>
          <cell r="O323">
            <v>9.25</v>
          </cell>
          <cell r="P323">
            <v>9.3699999999999992</v>
          </cell>
        </row>
        <row r="324">
          <cell r="A324" t="str">
            <v>Barito Timur</v>
          </cell>
          <cell r="B324">
            <v>8.31</v>
          </cell>
          <cell r="C324">
            <v>8.43</v>
          </cell>
          <cell r="D324">
            <v>8.75</v>
          </cell>
          <cell r="E324">
            <v>8.98</v>
          </cell>
          <cell r="F324">
            <v>9.01</v>
          </cell>
          <cell r="G324">
            <v>9.02</v>
          </cell>
          <cell r="H324">
            <v>9.0299999999999994</v>
          </cell>
          <cell r="I324">
            <v>9.0399999999999991</v>
          </cell>
          <cell r="J324">
            <v>9.0500000000000007</v>
          </cell>
          <cell r="K324">
            <v>9.1999999999999993</v>
          </cell>
          <cell r="L324">
            <v>9.2100000000000009</v>
          </cell>
          <cell r="M324">
            <v>9.23</v>
          </cell>
          <cell r="N324">
            <v>9.32</v>
          </cell>
          <cell r="O324">
            <v>9.4499999999999993</v>
          </cell>
          <cell r="P324">
            <v>9.5399999999999991</v>
          </cell>
        </row>
        <row r="325">
          <cell r="A325" t="str">
            <v>Murung Raya</v>
          </cell>
          <cell r="B325">
            <v>7.06</v>
          </cell>
          <cell r="C325">
            <v>7.09</v>
          </cell>
          <cell r="D325">
            <v>7.12</v>
          </cell>
          <cell r="E325">
            <v>7.15</v>
          </cell>
          <cell r="F325">
            <v>7.18</v>
          </cell>
          <cell r="G325">
            <v>7.36</v>
          </cell>
          <cell r="H325">
            <v>7.37</v>
          </cell>
          <cell r="I325">
            <v>7.38</v>
          </cell>
          <cell r="J325">
            <v>7.45</v>
          </cell>
          <cell r="K325">
            <v>7.46</v>
          </cell>
          <cell r="L325">
            <v>7.54</v>
          </cell>
          <cell r="M325">
            <v>7.61</v>
          </cell>
          <cell r="N325">
            <v>7.66</v>
          </cell>
          <cell r="O325">
            <v>7.81</v>
          </cell>
          <cell r="P325">
            <v>7.94</v>
          </cell>
        </row>
        <row r="326">
          <cell r="A326" t="str">
            <v>Kota Palangka Raya</v>
          </cell>
          <cell r="B326">
            <v>10.130000000000001</v>
          </cell>
          <cell r="C326">
            <v>10.27</v>
          </cell>
          <cell r="D326">
            <v>10.48</v>
          </cell>
          <cell r="E326">
            <v>10.69</v>
          </cell>
          <cell r="F326">
            <v>10.73</v>
          </cell>
          <cell r="G326">
            <v>10.74</v>
          </cell>
          <cell r="H326">
            <v>11.02</v>
          </cell>
          <cell r="I326">
            <v>11.03</v>
          </cell>
          <cell r="J326">
            <v>11.42</v>
          </cell>
          <cell r="K326">
            <v>11.51</v>
          </cell>
          <cell r="L326">
            <v>11.52</v>
          </cell>
          <cell r="M326">
            <v>11.53</v>
          </cell>
          <cell r="N326">
            <v>11.55</v>
          </cell>
          <cell r="O326">
            <v>11.65</v>
          </cell>
          <cell r="P326">
            <v>11.66</v>
          </cell>
        </row>
        <row r="327">
          <cell r="A327" t="str">
            <v>KALIMANTAN SELATAN</v>
          </cell>
          <cell r="B327">
            <v>7.25</v>
          </cell>
          <cell r="C327">
            <v>7.37</v>
          </cell>
          <cell r="D327">
            <v>7.48</v>
          </cell>
          <cell r="E327">
            <v>7.59</v>
          </cell>
          <cell r="F327">
            <v>7.6</v>
          </cell>
          <cell r="G327">
            <v>7.76</v>
          </cell>
          <cell r="H327">
            <v>7.89</v>
          </cell>
          <cell r="I327">
            <v>7.99</v>
          </cell>
          <cell r="J327">
            <v>8</v>
          </cell>
          <cell r="K327">
            <v>8.1999999999999993</v>
          </cell>
          <cell r="L327">
            <v>8.2899999999999991</v>
          </cell>
          <cell r="M327">
            <v>8.34</v>
          </cell>
          <cell r="N327">
            <v>8.4600000000000009</v>
          </cell>
          <cell r="O327">
            <v>8.5500000000000007</v>
          </cell>
          <cell r="P327">
            <v>8.6199999999999992</v>
          </cell>
        </row>
        <row r="328">
          <cell r="A328" t="str">
            <v>Tanah Laut</v>
          </cell>
          <cell r="B328">
            <v>6.8</v>
          </cell>
          <cell r="C328">
            <v>6.87</v>
          </cell>
          <cell r="D328">
            <v>7.07</v>
          </cell>
          <cell r="E328">
            <v>7.26</v>
          </cell>
          <cell r="F328">
            <v>7.27</v>
          </cell>
          <cell r="G328">
            <v>7.29</v>
          </cell>
          <cell r="H328">
            <v>7.3</v>
          </cell>
          <cell r="I328">
            <v>7.37</v>
          </cell>
          <cell r="J328">
            <v>7.38</v>
          </cell>
          <cell r="K328">
            <v>7.64</v>
          </cell>
          <cell r="L328">
            <v>7.88</v>
          </cell>
          <cell r="M328">
            <v>7.89</v>
          </cell>
          <cell r="N328">
            <v>7.9</v>
          </cell>
          <cell r="O328">
            <v>7.92</v>
          </cell>
          <cell r="P328">
            <v>7.94</v>
          </cell>
        </row>
        <row r="329">
          <cell r="A329" t="str">
            <v>Kotabaru</v>
          </cell>
          <cell r="B329">
            <v>6.25</v>
          </cell>
          <cell r="C329">
            <v>6.26</v>
          </cell>
          <cell r="D329">
            <v>6.52</v>
          </cell>
          <cell r="E329">
            <v>6.76</v>
          </cell>
          <cell r="F329">
            <v>6.8</v>
          </cell>
          <cell r="G329">
            <v>6.99</v>
          </cell>
          <cell r="H329">
            <v>7.02</v>
          </cell>
          <cell r="I329">
            <v>7.18</v>
          </cell>
          <cell r="J329">
            <v>7.19</v>
          </cell>
          <cell r="K329">
            <v>7.42</v>
          </cell>
          <cell r="L329">
            <v>7.43</v>
          </cell>
          <cell r="M329">
            <v>7.46</v>
          </cell>
          <cell r="N329">
            <v>7.47</v>
          </cell>
          <cell r="O329">
            <v>7.55</v>
          </cell>
          <cell r="P329">
            <v>7.56</v>
          </cell>
        </row>
        <row r="330">
          <cell r="A330" t="str">
            <v>Banjar</v>
          </cell>
          <cell r="B330">
            <v>6.86</v>
          </cell>
          <cell r="C330">
            <v>6.89</v>
          </cell>
          <cell r="D330">
            <v>6.93</v>
          </cell>
          <cell r="E330">
            <v>6.96</v>
          </cell>
          <cell r="F330">
            <v>6.96</v>
          </cell>
          <cell r="G330">
            <v>6.99</v>
          </cell>
          <cell r="H330">
            <v>7</v>
          </cell>
          <cell r="I330">
            <v>7.28</v>
          </cell>
          <cell r="J330">
            <v>7.29</v>
          </cell>
          <cell r="K330">
            <v>7.34</v>
          </cell>
          <cell r="L330">
            <v>7.35</v>
          </cell>
          <cell r="M330">
            <v>7.52</v>
          </cell>
          <cell r="N330">
            <v>7.71</v>
          </cell>
          <cell r="O330">
            <v>7.94</v>
          </cell>
          <cell r="P330">
            <v>7.95</v>
          </cell>
        </row>
        <row r="331">
          <cell r="A331" t="str">
            <v>Barito Kuala</v>
          </cell>
          <cell r="B331">
            <v>5.69</v>
          </cell>
          <cell r="C331">
            <v>5.92</v>
          </cell>
          <cell r="D331">
            <v>6.24</v>
          </cell>
          <cell r="E331">
            <v>6.42</v>
          </cell>
          <cell r="F331">
            <v>6.47</v>
          </cell>
          <cell r="G331">
            <v>6.81</v>
          </cell>
          <cell r="H331">
            <v>7.06</v>
          </cell>
          <cell r="I331">
            <v>7.08</v>
          </cell>
          <cell r="J331">
            <v>7.32</v>
          </cell>
          <cell r="K331">
            <v>7.33</v>
          </cell>
          <cell r="L331">
            <v>7.34</v>
          </cell>
          <cell r="M331">
            <v>7.55</v>
          </cell>
          <cell r="N331">
            <v>7.63</v>
          </cell>
          <cell r="O331">
            <v>7.74</v>
          </cell>
          <cell r="P331">
            <v>7.92</v>
          </cell>
        </row>
        <row r="332">
          <cell r="A332" t="str">
            <v>Tapin</v>
          </cell>
          <cell r="B332">
            <v>6.62</v>
          </cell>
          <cell r="C332">
            <v>6.73</v>
          </cell>
          <cell r="D332">
            <v>6.84</v>
          </cell>
          <cell r="E332">
            <v>6.99</v>
          </cell>
          <cell r="F332">
            <v>7.17</v>
          </cell>
          <cell r="G332">
            <v>7.43</v>
          </cell>
          <cell r="H332">
            <v>7.44</v>
          </cell>
          <cell r="I332">
            <v>7.53</v>
          </cell>
          <cell r="J332">
            <v>7.54</v>
          </cell>
          <cell r="K332">
            <v>7.75</v>
          </cell>
          <cell r="L332">
            <v>7.76</v>
          </cell>
          <cell r="M332">
            <v>7.77</v>
          </cell>
          <cell r="N332">
            <v>7.95</v>
          </cell>
          <cell r="O332">
            <v>8.0500000000000007</v>
          </cell>
          <cell r="P332">
            <v>8.15</v>
          </cell>
        </row>
        <row r="333">
          <cell r="A333" t="str">
            <v>Hulu Sungai Selatan</v>
          </cell>
          <cell r="B333">
            <v>7.04</v>
          </cell>
          <cell r="C333">
            <v>7.05</v>
          </cell>
          <cell r="D333">
            <v>7.05</v>
          </cell>
          <cell r="E333">
            <v>7.05</v>
          </cell>
          <cell r="F333">
            <v>7.21</v>
          </cell>
          <cell r="G333">
            <v>7.67</v>
          </cell>
          <cell r="H333">
            <v>7.68</v>
          </cell>
          <cell r="I333">
            <v>7.71</v>
          </cell>
          <cell r="J333">
            <v>7.72</v>
          </cell>
          <cell r="K333">
            <v>7.74</v>
          </cell>
          <cell r="L333">
            <v>7.75</v>
          </cell>
          <cell r="M333">
            <v>7.76</v>
          </cell>
          <cell r="N333">
            <v>7.79</v>
          </cell>
          <cell r="O333">
            <v>7.86</v>
          </cell>
          <cell r="P333">
            <v>8.09</v>
          </cell>
        </row>
        <row r="334">
          <cell r="A334" t="str">
            <v>Hulu Sungai Tengah</v>
          </cell>
          <cell r="B334">
            <v>6.87</v>
          </cell>
          <cell r="C334">
            <v>6.87</v>
          </cell>
          <cell r="D334">
            <v>6.9</v>
          </cell>
          <cell r="E334">
            <v>6.94</v>
          </cell>
          <cell r="F334">
            <v>7.27</v>
          </cell>
          <cell r="G334">
            <v>7.52</v>
          </cell>
          <cell r="H334">
            <v>7.53</v>
          </cell>
          <cell r="I334">
            <v>7.79</v>
          </cell>
          <cell r="J334">
            <v>7.8</v>
          </cell>
          <cell r="K334">
            <v>7.99</v>
          </cell>
          <cell r="L334">
            <v>8</v>
          </cell>
          <cell r="M334">
            <v>8.01</v>
          </cell>
          <cell r="N334">
            <v>8.2799999999999994</v>
          </cell>
          <cell r="O334">
            <v>8.2899999999999991</v>
          </cell>
          <cell r="P334">
            <v>8.35</v>
          </cell>
        </row>
        <row r="335">
          <cell r="A335" t="str">
            <v>Hulu Sungai Utara</v>
          </cell>
          <cell r="B335">
            <v>6.23</v>
          </cell>
          <cell r="C335">
            <v>6.27</v>
          </cell>
          <cell r="D335">
            <v>6.44</v>
          </cell>
          <cell r="E335">
            <v>6.61</v>
          </cell>
          <cell r="F335">
            <v>6.63</v>
          </cell>
          <cell r="G335">
            <v>6.73</v>
          </cell>
          <cell r="H335">
            <v>7</v>
          </cell>
          <cell r="I335">
            <v>7.19</v>
          </cell>
          <cell r="J335">
            <v>7.36</v>
          </cell>
          <cell r="K335">
            <v>7.37</v>
          </cell>
          <cell r="L335">
            <v>7.53</v>
          </cell>
          <cell r="M335">
            <v>7.75</v>
          </cell>
          <cell r="N335">
            <v>7.76</v>
          </cell>
          <cell r="O335">
            <v>7.77</v>
          </cell>
          <cell r="P335">
            <v>7.78</v>
          </cell>
        </row>
        <row r="336">
          <cell r="A336" t="str">
            <v>Tabalong</v>
          </cell>
          <cell r="B336">
            <v>7.43</v>
          </cell>
          <cell r="C336">
            <v>7.5</v>
          </cell>
          <cell r="D336">
            <v>7.57</v>
          </cell>
          <cell r="E336">
            <v>7.92</v>
          </cell>
          <cell r="F336">
            <v>7.95</v>
          </cell>
          <cell r="G336">
            <v>8.24</v>
          </cell>
          <cell r="H336">
            <v>8.32</v>
          </cell>
          <cell r="I336">
            <v>8.56</v>
          </cell>
          <cell r="J336">
            <v>8.57</v>
          </cell>
          <cell r="K336">
            <v>8.7799999999999994</v>
          </cell>
          <cell r="L336">
            <v>9.1</v>
          </cell>
          <cell r="M336">
            <v>9.11</v>
          </cell>
          <cell r="N336">
            <v>9.1199999999999992</v>
          </cell>
          <cell r="O336">
            <v>9.14</v>
          </cell>
          <cell r="P336">
            <v>9.15</v>
          </cell>
        </row>
        <row r="337">
          <cell r="A337" t="str">
            <v>Tanah Bumbu</v>
          </cell>
          <cell r="B337">
            <v>6.69</v>
          </cell>
          <cell r="C337">
            <v>6.77</v>
          </cell>
          <cell r="D337">
            <v>7.04</v>
          </cell>
          <cell r="E337">
            <v>7.21</v>
          </cell>
          <cell r="F337">
            <v>7.26</v>
          </cell>
          <cell r="G337">
            <v>7.38</v>
          </cell>
          <cell r="H337">
            <v>7.66</v>
          </cell>
          <cell r="I337">
            <v>7.67</v>
          </cell>
          <cell r="J337">
            <v>7.7</v>
          </cell>
          <cell r="K337">
            <v>7.71</v>
          </cell>
          <cell r="L337">
            <v>7.96</v>
          </cell>
          <cell r="M337">
            <v>7.97</v>
          </cell>
          <cell r="N337">
            <v>8.25</v>
          </cell>
          <cell r="O337">
            <v>8.3000000000000007</v>
          </cell>
          <cell r="P337">
            <v>8.43</v>
          </cell>
        </row>
        <row r="338">
          <cell r="A338" t="str">
            <v>Balangan</v>
          </cell>
          <cell r="B338">
            <v>5.95</v>
          </cell>
          <cell r="C338">
            <v>6.08</v>
          </cell>
          <cell r="D338">
            <v>6.21</v>
          </cell>
          <cell r="E338">
            <v>6.23</v>
          </cell>
          <cell r="F338">
            <v>6.36</v>
          </cell>
          <cell r="G338">
            <v>6.46</v>
          </cell>
          <cell r="H338">
            <v>6.71</v>
          </cell>
          <cell r="I338">
            <v>7.03</v>
          </cell>
          <cell r="J338">
            <v>7.04</v>
          </cell>
          <cell r="K338">
            <v>7.27</v>
          </cell>
          <cell r="L338">
            <v>7.55</v>
          </cell>
          <cell r="M338">
            <v>7.69</v>
          </cell>
          <cell r="N338">
            <v>7.85</v>
          </cell>
          <cell r="O338">
            <v>8.0299999999999994</v>
          </cell>
          <cell r="P338">
            <v>8.1300000000000008</v>
          </cell>
        </row>
        <row r="339">
          <cell r="A339" t="str">
            <v>Kota Banjarmasin</v>
          </cell>
          <cell r="B339">
            <v>8.51</v>
          </cell>
          <cell r="C339">
            <v>8.68</v>
          </cell>
          <cell r="D339">
            <v>9.23</v>
          </cell>
          <cell r="E339">
            <v>9.7899999999999991</v>
          </cell>
          <cell r="F339">
            <v>9.8800000000000008</v>
          </cell>
          <cell r="G339">
            <v>9.9</v>
          </cell>
          <cell r="H339">
            <v>9.91</v>
          </cell>
          <cell r="I339">
            <v>9.92</v>
          </cell>
          <cell r="J339">
            <v>9.93</v>
          </cell>
          <cell r="K339">
            <v>9.94</v>
          </cell>
          <cell r="L339">
            <v>9.9499999999999993</v>
          </cell>
          <cell r="M339">
            <v>10.199999999999999</v>
          </cell>
          <cell r="N339">
            <v>10.210000000000001</v>
          </cell>
          <cell r="O339">
            <v>10.24</v>
          </cell>
          <cell r="P339">
            <v>10.35</v>
          </cell>
        </row>
        <row r="340">
          <cell r="A340" t="str">
            <v>Kota Banjar Baru</v>
          </cell>
          <cell r="B340">
            <v>9.92</v>
          </cell>
          <cell r="C340">
            <v>10.28</v>
          </cell>
          <cell r="D340">
            <v>10.48</v>
          </cell>
          <cell r="E340">
            <v>10.69</v>
          </cell>
          <cell r="F340">
            <v>10.74</v>
          </cell>
          <cell r="G340">
            <v>10.75</v>
          </cell>
          <cell r="H340">
            <v>10.76</v>
          </cell>
          <cell r="I340">
            <v>10.77</v>
          </cell>
          <cell r="J340">
            <v>10.93</v>
          </cell>
          <cell r="K340">
            <v>10.94</v>
          </cell>
          <cell r="L340">
            <v>10.95</v>
          </cell>
          <cell r="M340">
            <v>10.96</v>
          </cell>
          <cell r="N340">
            <v>10.98</v>
          </cell>
          <cell r="O340">
            <v>10.99</v>
          </cell>
          <cell r="P340">
            <v>11</v>
          </cell>
        </row>
        <row r="341">
          <cell r="A341" t="str">
            <v>KALIMANTAN TIMUR</v>
          </cell>
          <cell r="B341">
            <v>8.56</v>
          </cell>
          <cell r="C341">
            <v>8.7899999999999991</v>
          </cell>
          <cell r="D341">
            <v>8.83</v>
          </cell>
          <cell r="E341">
            <v>8.8699999999999992</v>
          </cell>
          <cell r="F341">
            <v>9.0399999999999991</v>
          </cell>
          <cell r="G341">
            <v>9.15</v>
          </cell>
          <cell r="H341">
            <v>9.24</v>
          </cell>
          <cell r="I341">
            <v>9.36</v>
          </cell>
          <cell r="J341">
            <v>9.48</v>
          </cell>
          <cell r="K341">
            <v>9.6999999999999993</v>
          </cell>
          <cell r="L341">
            <v>9.77</v>
          </cell>
          <cell r="M341">
            <v>9.84</v>
          </cell>
          <cell r="N341">
            <v>9.92</v>
          </cell>
          <cell r="O341">
            <v>9.99</v>
          </cell>
          <cell r="P341">
            <v>10.02</v>
          </cell>
        </row>
        <row r="342">
          <cell r="A342" t="str">
            <v>Paser</v>
          </cell>
          <cell r="B342">
            <v>7.48</v>
          </cell>
          <cell r="C342">
            <v>7.6</v>
          </cell>
          <cell r="D342">
            <v>7.78</v>
          </cell>
          <cell r="E342">
            <v>7.96</v>
          </cell>
          <cell r="F342">
            <v>7.99</v>
          </cell>
          <cell r="G342">
            <v>8.1199999999999992</v>
          </cell>
          <cell r="H342">
            <v>8.19</v>
          </cell>
          <cell r="I342">
            <v>8.1999999999999993</v>
          </cell>
          <cell r="J342">
            <v>8.2200000000000006</v>
          </cell>
          <cell r="K342">
            <v>8.5399999999999991</v>
          </cell>
          <cell r="L342">
            <v>8.5500000000000007</v>
          </cell>
          <cell r="M342">
            <v>8.7899999999999991</v>
          </cell>
          <cell r="N342">
            <v>8.8000000000000007</v>
          </cell>
          <cell r="O342">
            <v>8.91</v>
          </cell>
          <cell r="P342">
            <v>8.92</v>
          </cell>
        </row>
        <row r="343">
          <cell r="A343" t="str">
            <v>Kutai Barat</v>
          </cell>
          <cell r="B343">
            <v>7.26</v>
          </cell>
          <cell r="C343">
            <v>7.46</v>
          </cell>
          <cell r="D343">
            <v>7.53</v>
          </cell>
          <cell r="E343">
            <v>7.89</v>
          </cell>
          <cell r="F343">
            <v>7.98</v>
          </cell>
          <cell r="G343">
            <v>8.02</v>
          </cell>
          <cell r="H343">
            <v>8.0299999999999994</v>
          </cell>
          <cell r="I343">
            <v>8.06</v>
          </cell>
          <cell r="J343">
            <v>8.07</v>
          </cell>
          <cell r="K343">
            <v>8.34</v>
          </cell>
          <cell r="L343">
            <v>8.4700000000000006</v>
          </cell>
          <cell r="M343">
            <v>8.6999999999999993</v>
          </cell>
          <cell r="N343">
            <v>8.7799999999999994</v>
          </cell>
          <cell r="O343">
            <v>8.85</v>
          </cell>
          <cell r="P343">
            <v>8.89</v>
          </cell>
        </row>
        <row r="344">
          <cell r="A344" t="str">
            <v>Kutai Kartanegara</v>
          </cell>
          <cell r="B344">
            <v>7.68</v>
          </cell>
          <cell r="C344">
            <v>8.1300000000000008</v>
          </cell>
          <cell r="D344">
            <v>8.35</v>
          </cell>
          <cell r="E344">
            <v>8.41</v>
          </cell>
          <cell r="F344">
            <v>8.4600000000000009</v>
          </cell>
          <cell r="G344">
            <v>8.68</v>
          </cell>
          <cell r="H344">
            <v>8.7100000000000009</v>
          </cell>
          <cell r="I344">
            <v>8.83</v>
          </cell>
          <cell r="J344">
            <v>8.84</v>
          </cell>
          <cell r="K344">
            <v>9.1</v>
          </cell>
          <cell r="L344">
            <v>9.2200000000000006</v>
          </cell>
          <cell r="M344">
            <v>9.23</v>
          </cell>
          <cell r="N344">
            <v>9.24</v>
          </cell>
          <cell r="O344">
            <v>9.26</v>
          </cell>
          <cell r="P344">
            <v>9.27</v>
          </cell>
        </row>
        <row r="345">
          <cell r="A345" t="str">
            <v>Kutai Timur</v>
          </cell>
          <cell r="B345">
            <v>7.92</v>
          </cell>
          <cell r="C345">
            <v>8.1199999999999992</v>
          </cell>
          <cell r="D345">
            <v>8.39</v>
          </cell>
          <cell r="E345">
            <v>8.56</v>
          </cell>
          <cell r="F345">
            <v>8.6</v>
          </cell>
          <cell r="G345">
            <v>8.69</v>
          </cell>
          <cell r="H345">
            <v>8.7200000000000006</v>
          </cell>
          <cell r="I345">
            <v>9.06</v>
          </cell>
          <cell r="J345">
            <v>9.08</v>
          </cell>
          <cell r="K345">
            <v>9.18</v>
          </cell>
          <cell r="L345">
            <v>9.19</v>
          </cell>
          <cell r="M345">
            <v>9.43</v>
          </cell>
          <cell r="N345">
            <v>9.44</v>
          </cell>
          <cell r="O345">
            <v>9.4499999999999993</v>
          </cell>
          <cell r="P345">
            <v>9.4700000000000006</v>
          </cell>
        </row>
        <row r="346">
          <cell r="A346" t="str">
            <v>Berau</v>
          </cell>
          <cell r="B346">
            <v>7.91</v>
          </cell>
          <cell r="C346">
            <v>8.25</v>
          </cell>
          <cell r="D346">
            <v>8.34</v>
          </cell>
          <cell r="E346">
            <v>8.52</v>
          </cell>
          <cell r="F346">
            <v>8.5299999999999994</v>
          </cell>
          <cell r="G346">
            <v>8.6199999999999992</v>
          </cell>
          <cell r="H346">
            <v>8.7799999999999994</v>
          </cell>
          <cell r="I346">
            <v>8.9600000000000009</v>
          </cell>
          <cell r="J346">
            <v>8.98</v>
          </cell>
          <cell r="K346">
            <v>9.25</v>
          </cell>
          <cell r="L346">
            <v>9.52</v>
          </cell>
          <cell r="M346">
            <v>9.5299999999999994</v>
          </cell>
          <cell r="N346">
            <v>9.5399999999999991</v>
          </cell>
          <cell r="O346">
            <v>9.56</v>
          </cell>
          <cell r="P346">
            <v>9.57</v>
          </cell>
        </row>
        <row r="347">
          <cell r="A347" t="str">
            <v>Penajam Paser Utara</v>
          </cell>
          <cell r="B347">
            <v>6.87</v>
          </cell>
          <cell r="C347">
            <v>7.07</v>
          </cell>
          <cell r="D347">
            <v>7.09</v>
          </cell>
          <cell r="E347">
            <v>7.3</v>
          </cell>
          <cell r="F347">
            <v>7.46</v>
          </cell>
          <cell r="G347">
            <v>7.59</v>
          </cell>
          <cell r="H347">
            <v>7.6</v>
          </cell>
          <cell r="I347">
            <v>7.95</v>
          </cell>
          <cell r="J347">
            <v>8.0299999999999994</v>
          </cell>
          <cell r="K347">
            <v>8.16</v>
          </cell>
          <cell r="L347">
            <v>8.2799999999999994</v>
          </cell>
          <cell r="M347">
            <v>8.36</v>
          </cell>
          <cell r="N347">
            <v>8.51</v>
          </cell>
          <cell r="O347">
            <v>8.5299999999999994</v>
          </cell>
          <cell r="P347">
            <v>8.57</v>
          </cell>
        </row>
        <row r="348">
          <cell r="A348" t="str">
            <v>Mahakam Ulu</v>
          </cell>
          <cell r="B348" t="str">
            <v>-</v>
          </cell>
          <cell r="C348" t="str">
            <v>-</v>
          </cell>
          <cell r="D348" t="str">
            <v>-</v>
          </cell>
          <cell r="E348">
            <v>6.86</v>
          </cell>
          <cell r="F348">
            <v>7.15</v>
          </cell>
          <cell r="G348">
            <v>7.36</v>
          </cell>
          <cell r="H348">
            <v>7.37</v>
          </cell>
          <cell r="I348">
            <v>7.68</v>
          </cell>
          <cell r="J348">
            <v>7.69</v>
          </cell>
          <cell r="K348">
            <v>7.89</v>
          </cell>
          <cell r="L348">
            <v>7.97</v>
          </cell>
          <cell r="M348">
            <v>8.18</v>
          </cell>
          <cell r="N348">
            <v>8.36</v>
          </cell>
          <cell r="O348">
            <v>8.49</v>
          </cell>
          <cell r="P348">
            <v>8.5</v>
          </cell>
        </row>
        <row r="349">
          <cell r="A349" t="str">
            <v>Kota Balikpapan</v>
          </cell>
          <cell r="B349">
            <v>10.02</v>
          </cell>
          <cell r="C349">
            <v>10.16</v>
          </cell>
          <cell r="D349">
            <v>10.29</v>
          </cell>
          <cell r="E349">
            <v>10.39</v>
          </cell>
          <cell r="F349">
            <v>10.41</v>
          </cell>
          <cell r="G349">
            <v>10.44</v>
          </cell>
          <cell r="H349">
            <v>10.54</v>
          </cell>
          <cell r="I349">
            <v>10.55</v>
          </cell>
          <cell r="J349">
            <v>10.65</v>
          </cell>
          <cell r="K349">
            <v>10.67</v>
          </cell>
          <cell r="L349">
            <v>10.68</v>
          </cell>
          <cell r="M349">
            <v>10.91</v>
          </cell>
          <cell r="N349">
            <v>10.92</v>
          </cell>
          <cell r="O349">
            <v>10.93</v>
          </cell>
          <cell r="P349">
            <v>10.99</v>
          </cell>
        </row>
        <row r="350">
          <cell r="A350" t="str">
            <v>Kota Samarinda</v>
          </cell>
          <cell r="B350">
            <v>9.42</v>
          </cell>
          <cell r="C350">
            <v>9.9700000000000006</v>
          </cell>
          <cell r="D350">
            <v>10</v>
          </cell>
          <cell r="E350">
            <v>10.199999999999999</v>
          </cell>
          <cell r="F350">
            <v>10.26</v>
          </cell>
          <cell r="G350">
            <v>10.31</v>
          </cell>
          <cell r="H350">
            <v>10.33</v>
          </cell>
          <cell r="I350">
            <v>10.34</v>
          </cell>
          <cell r="J350">
            <v>10.46</v>
          </cell>
          <cell r="K350">
            <v>10.47</v>
          </cell>
          <cell r="L350">
            <v>10.48</v>
          </cell>
          <cell r="M350">
            <v>10.49</v>
          </cell>
          <cell r="N350">
            <v>10.71</v>
          </cell>
          <cell r="O350">
            <v>10.93</v>
          </cell>
          <cell r="P350">
            <v>10.95</v>
          </cell>
        </row>
        <row r="351">
          <cell r="A351" t="str">
            <v>Kota Bontang</v>
          </cell>
          <cell r="B351">
            <v>10.210000000000001</v>
          </cell>
          <cell r="C351">
            <v>10.220000000000001</v>
          </cell>
          <cell r="D351">
            <v>10.28</v>
          </cell>
          <cell r="E351">
            <v>10.34</v>
          </cell>
          <cell r="F351">
            <v>10.35</v>
          </cell>
          <cell r="G351">
            <v>10.38</v>
          </cell>
          <cell r="H351">
            <v>10.39</v>
          </cell>
          <cell r="I351">
            <v>10.7</v>
          </cell>
          <cell r="J351">
            <v>10.72</v>
          </cell>
          <cell r="K351">
            <v>10.73</v>
          </cell>
          <cell r="L351">
            <v>10.79</v>
          </cell>
          <cell r="M351">
            <v>10.8</v>
          </cell>
          <cell r="N351">
            <v>10.81</v>
          </cell>
          <cell r="O351">
            <v>10.92</v>
          </cell>
          <cell r="P351">
            <v>10.97</v>
          </cell>
        </row>
        <row r="352">
          <cell r="A352" t="str">
            <v>KALIMANTAN UTARA</v>
          </cell>
          <cell r="B352" t="str">
            <v>-</v>
          </cell>
          <cell r="C352" t="str">
            <v>-</v>
          </cell>
          <cell r="D352" t="str">
            <v>-</v>
          </cell>
          <cell r="E352">
            <v>8.1</v>
          </cell>
          <cell r="F352">
            <v>8.35</v>
          </cell>
          <cell r="G352">
            <v>8.36</v>
          </cell>
          <cell r="H352">
            <v>8.49</v>
          </cell>
          <cell r="I352">
            <v>8.6199999999999992</v>
          </cell>
          <cell r="J352">
            <v>8.8699999999999992</v>
          </cell>
          <cell r="K352">
            <v>8.94</v>
          </cell>
          <cell r="L352">
            <v>9</v>
          </cell>
          <cell r="M352">
            <v>9.11</v>
          </cell>
          <cell r="N352">
            <v>9.27</v>
          </cell>
          <cell r="O352">
            <v>9.34</v>
          </cell>
          <cell r="P352">
            <v>9.35</v>
          </cell>
        </row>
        <row r="353">
          <cell r="A353" t="str">
            <v>Malinau</v>
          </cell>
          <cell r="B353">
            <v>7.13</v>
          </cell>
          <cell r="C353">
            <v>7.43</v>
          </cell>
          <cell r="D353">
            <v>7.75</v>
          </cell>
          <cell r="E353">
            <v>8.27</v>
          </cell>
          <cell r="F353">
            <v>8.27</v>
          </cell>
          <cell r="G353">
            <v>8.2899999999999991</v>
          </cell>
          <cell r="H353">
            <v>8.56</v>
          </cell>
          <cell r="I353">
            <v>8.8800000000000008</v>
          </cell>
          <cell r="J353">
            <v>9.0399999999999991</v>
          </cell>
          <cell r="K353">
            <v>9.0500000000000007</v>
          </cell>
          <cell r="L353">
            <v>9.39</v>
          </cell>
          <cell r="M353">
            <v>9.4</v>
          </cell>
          <cell r="N353">
            <v>9.41</v>
          </cell>
          <cell r="O353">
            <v>9.43</v>
          </cell>
          <cell r="P353">
            <v>9.6300000000000008</v>
          </cell>
        </row>
        <row r="354">
          <cell r="A354" t="str">
            <v>Bulungan</v>
          </cell>
          <cell r="B354">
            <v>7.64</v>
          </cell>
          <cell r="C354">
            <v>7.65</v>
          </cell>
          <cell r="D354">
            <v>7.88</v>
          </cell>
          <cell r="E354">
            <v>7.9</v>
          </cell>
          <cell r="F354">
            <v>8.27</v>
          </cell>
          <cell r="G354">
            <v>8.2899999999999991</v>
          </cell>
          <cell r="H354">
            <v>8.43</v>
          </cell>
          <cell r="I354">
            <v>8.75</v>
          </cell>
          <cell r="J354">
            <v>8.92</v>
          </cell>
          <cell r="K354">
            <v>8.93</v>
          </cell>
          <cell r="L354">
            <v>8.94</v>
          </cell>
          <cell r="M354">
            <v>9.19</v>
          </cell>
          <cell r="N354">
            <v>9.1999999999999993</v>
          </cell>
          <cell r="O354">
            <v>9.2100000000000009</v>
          </cell>
          <cell r="P354">
            <v>9.23</v>
          </cell>
        </row>
        <row r="355">
          <cell r="A355" t="str">
            <v>Tana Tidung</v>
          </cell>
          <cell r="B355">
            <v>7.13</v>
          </cell>
          <cell r="C355">
            <v>7.37</v>
          </cell>
          <cell r="D355">
            <v>7.62</v>
          </cell>
          <cell r="E355">
            <v>7.79</v>
          </cell>
          <cell r="F355">
            <v>7.84</v>
          </cell>
          <cell r="G355">
            <v>7.85</v>
          </cell>
          <cell r="H355">
            <v>8.11</v>
          </cell>
          <cell r="I355">
            <v>8.23</v>
          </cell>
          <cell r="J355">
            <v>8.49</v>
          </cell>
          <cell r="K355">
            <v>8.5299999999999994</v>
          </cell>
          <cell r="L355">
            <v>8.5399999999999991</v>
          </cell>
          <cell r="M355">
            <v>8.8000000000000007</v>
          </cell>
          <cell r="N355">
            <v>8.9700000000000006</v>
          </cell>
          <cell r="O355">
            <v>9.0399999999999991</v>
          </cell>
          <cell r="P355">
            <v>9.24</v>
          </cell>
        </row>
        <row r="356">
          <cell r="A356" t="str">
            <v>Nunukan</v>
          </cell>
          <cell r="B356">
            <v>6.83</v>
          </cell>
          <cell r="C356">
            <v>6.92</v>
          </cell>
          <cell r="D356">
            <v>7.01</v>
          </cell>
          <cell r="E356">
            <v>7.07</v>
          </cell>
          <cell r="F356">
            <v>7.21</v>
          </cell>
          <cell r="G356">
            <v>7.22</v>
          </cell>
          <cell r="H356">
            <v>7.57</v>
          </cell>
          <cell r="I356">
            <v>7.65</v>
          </cell>
          <cell r="J356">
            <v>7.73</v>
          </cell>
          <cell r="K356">
            <v>7.81</v>
          </cell>
          <cell r="L356">
            <v>8</v>
          </cell>
          <cell r="M356">
            <v>8.17</v>
          </cell>
          <cell r="N356">
            <v>8.24</v>
          </cell>
          <cell r="O356">
            <v>8.26</v>
          </cell>
          <cell r="P356">
            <v>8.39</v>
          </cell>
        </row>
        <row r="357">
          <cell r="A357" t="str">
            <v>Kota Tarakan</v>
          </cell>
          <cell r="B357">
            <v>8.99</v>
          </cell>
          <cell r="C357">
            <v>9.06</v>
          </cell>
          <cell r="D357">
            <v>9.16</v>
          </cell>
          <cell r="E357">
            <v>9.2799999999999994</v>
          </cell>
          <cell r="F357">
            <v>9.9</v>
          </cell>
          <cell r="G357">
            <v>9.91</v>
          </cell>
          <cell r="H357">
            <v>9.92</v>
          </cell>
          <cell r="I357">
            <v>9.93</v>
          </cell>
          <cell r="J357">
            <v>9.94</v>
          </cell>
          <cell r="K357">
            <v>9.9600000000000009</v>
          </cell>
          <cell r="L357">
            <v>9.9700000000000006</v>
          </cell>
          <cell r="M357">
            <v>9.98</v>
          </cell>
          <cell r="N357">
            <v>10.08</v>
          </cell>
          <cell r="O357">
            <v>10.36</v>
          </cell>
          <cell r="P357">
            <v>10.37</v>
          </cell>
        </row>
        <row r="358">
          <cell r="A358" t="str">
            <v>SULAWESI UTARA</v>
          </cell>
          <cell r="B358">
            <v>8.66</v>
          </cell>
          <cell r="C358">
            <v>8.68</v>
          </cell>
          <cell r="D358">
            <v>8.7100000000000009</v>
          </cell>
          <cell r="E358">
            <v>8.7899999999999991</v>
          </cell>
          <cell r="F358">
            <v>8.86</v>
          </cell>
          <cell r="G358">
            <v>8.8800000000000008</v>
          </cell>
          <cell r="H358">
            <v>8.9600000000000009</v>
          </cell>
          <cell r="I358">
            <v>9.14</v>
          </cell>
          <cell r="J358">
            <v>9.24</v>
          </cell>
          <cell r="K358">
            <v>9.43</v>
          </cell>
          <cell r="L358">
            <v>9.49</v>
          </cell>
          <cell r="M358">
            <v>9.6199999999999992</v>
          </cell>
          <cell r="N358">
            <v>9.68</v>
          </cell>
          <cell r="O358">
            <v>9.77</v>
          </cell>
          <cell r="P358">
            <v>9.84</v>
          </cell>
        </row>
        <row r="359">
          <cell r="A359" t="str">
            <v>Bolaang Mongondow</v>
          </cell>
          <cell r="B359">
            <v>6.74</v>
          </cell>
          <cell r="C359">
            <v>6.84</v>
          </cell>
          <cell r="D359">
            <v>6.99</v>
          </cell>
          <cell r="E359">
            <v>7.03</v>
          </cell>
          <cell r="F359">
            <v>7.13</v>
          </cell>
          <cell r="G359">
            <v>7.14</v>
          </cell>
          <cell r="H359">
            <v>7.3</v>
          </cell>
          <cell r="I359">
            <v>7.38</v>
          </cell>
          <cell r="J359">
            <v>7.59</v>
          </cell>
          <cell r="K359">
            <v>7.77</v>
          </cell>
          <cell r="L359">
            <v>7.93</v>
          </cell>
          <cell r="M359">
            <v>8.0299999999999994</v>
          </cell>
          <cell r="N359">
            <v>8.17</v>
          </cell>
          <cell r="O359">
            <v>8.36</v>
          </cell>
          <cell r="P359">
            <v>8.3800000000000008</v>
          </cell>
        </row>
        <row r="360">
          <cell r="A360" t="str">
            <v>Minahasa</v>
          </cell>
          <cell r="B360">
            <v>8.89</v>
          </cell>
          <cell r="C360">
            <v>8.9499999999999993</v>
          </cell>
          <cell r="D360">
            <v>9.06</v>
          </cell>
          <cell r="E360">
            <v>9.16</v>
          </cell>
          <cell r="F360">
            <v>9.5299999999999994</v>
          </cell>
          <cell r="G360">
            <v>9.5399999999999991</v>
          </cell>
          <cell r="H360">
            <v>9.5399999999999991</v>
          </cell>
          <cell r="I360">
            <v>9.5500000000000007</v>
          </cell>
          <cell r="J360">
            <v>9.56</v>
          </cell>
          <cell r="K360">
            <v>9.58</v>
          </cell>
          <cell r="L360">
            <v>9.59</v>
          </cell>
          <cell r="M360">
            <v>9.73</v>
          </cell>
          <cell r="N360">
            <v>9.82</v>
          </cell>
          <cell r="O360">
            <v>10.11</v>
          </cell>
          <cell r="P360">
            <v>10.23</v>
          </cell>
        </row>
        <row r="361">
          <cell r="A361" t="str">
            <v>Kepulauan Sangihe</v>
          </cell>
          <cell r="B361">
            <v>7.02</v>
          </cell>
          <cell r="C361">
            <v>7.08</v>
          </cell>
          <cell r="D361">
            <v>7.13</v>
          </cell>
          <cell r="E361">
            <v>7.14</v>
          </cell>
          <cell r="F361">
            <v>7.34</v>
          </cell>
          <cell r="G361">
            <v>7.5</v>
          </cell>
          <cell r="H361">
            <v>7.7</v>
          </cell>
          <cell r="I361">
            <v>7.89</v>
          </cell>
          <cell r="J361">
            <v>7.9</v>
          </cell>
          <cell r="K361">
            <v>8.0399999999999991</v>
          </cell>
          <cell r="L361">
            <v>8.2899999999999991</v>
          </cell>
          <cell r="M361">
            <v>8.34</v>
          </cell>
          <cell r="N361">
            <v>8.49</v>
          </cell>
          <cell r="O361">
            <v>8.64</v>
          </cell>
          <cell r="P361">
            <v>8.65</v>
          </cell>
        </row>
        <row r="362">
          <cell r="A362" t="str">
            <v>Kepulauan Talaud</v>
          </cell>
          <cell r="B362">
            <v>8.48</v>
          </cell>
          <cell r="C362">
            <v>8.48</v>
          </cell>
          <cell r="D362">
            <v>8.5</v>
          </cell>
          <cell r="E362">
            <v>8.7100000000000009</v>
          </cell>
          <cell r="F362">
            <v>8.73</v>
          </cell>
          <cell r="G362">
            <v>8.82</v>
          </cell>
          <cell r="H362">
            <v>8.92</v>
          </cell>
          <cell r="I362">
            <v>8.93</v>
          </cell>
          <cell r="J362">
            <v>9</v>
          </cell>
          <cell r="K362">
            <v>9.25</v>
          </cell>
          <cell r="L362">
            <v>9.51</v>
          </cell>
          <cell r="M362">
            <v>9.7200000000000006</v>
          </cell>
          <cell r="N362">
            <v>9.73</v>
          </cell>
          <cell r="O362">
            <v>9.91</v>
          </cell>
          <cell r="P362">
            <v>9.9600000000000009</v>
          </cell>
        </row>
        <row r="363">
          <cell r="A363" t="str">
            <v>Minahasa Selatan</v>
          </cell>
          <cell r="B363">
            <v>7.93</v>
          </cell>
          <cell r="C363">
            <v>8.0299999999999994</v>
          </cell>
          <cell r="D363">
            <v>8.14</v>
          </cell>
          <cell r="E363">
            <v>8.25</v>
          </cell>
          <cell r="F363">
            <v>8.4700000000000006</v>
          </cell>
          <cell r="G363">
            <v>8.6999999999999993</v>
          </cell>
          <cell r="H363">
            <v>8.7100000000000009</v>
          </cell>
          <cell r="I363">
            <v>8.7200000000000006</v>
          </cell>
          <cell r="J363">
            <v>8.84</v>
          </cell>
          <cell r="K363">
            <v>8.85</v>
          </cell>
          <cell r="L363">
            <v>9.08</v>
          </cell>
          <cell r="M363">
            <v>9.09</v>
          </cell>
          <cell r="N363">
            <v>9.19</v>
          </cell>
          <cell r="O363">
            <v>9.41</v>
          </cell>
          <cell r="P363">
            <v>9.43</v>
          </cell>
        </row>
        <row r="364">
          <cell r="A364" t="str">
            <v>Minahasa Utara</v>
          </cell>
          <cell r="B364">
            <v>8.76</v>
          </cell>
          <cell r="C364">
            <v>8.9700000000000006</v>
          </cell>
          <cell r="D364">
            <v>8.99</v>
          </cell>
          <cell r="E364">
            <v>8.99</v>
          </cell>
          <cell r="F364">
            <v>9.07</v>
          </cell>
          <cell r="G364">
            <v>9.23</v>
          </cell>
          <cell r="H364">
            <v>9.24</v>
          </cell>
          <cell r="I364">
            <v>9.32</v>
          </cell>
          <cell r="J364">
            <v>9.61</v>
          </cell>
          <cell r="K364">
            <v>9.93</v>
          </cell>
          <cell r="L364">
            <v>9.99</v>
          </cell>
          <cell r="M364">
            <v>10</v>
          </cell>
          <cell r="N364">
            <v>10.18</v>
          </cell>
          <cell r="O364">
            <v>10.3</v>
          </cell>
          <cell r="P364">
            <v>10.35</v>
          </cell>
        </row>
        <row r="365">
          <cell r="A365" t="str">
            <v>Bolaang Mongondow Utara</v>
          </cell>
          <cell r="B365">
            <v>6.85</v>
          </cell>
          <cell r="C365">
            <v>7.01</v>
          </cell>
          <cell r="D365">
            <v>7.17</v>
          </cell>
          <cell r="E365">
            <v>7.34</v>
          </cell>
          <cell r="F365">
            <v>7.51</v>
          </cell>
          <cell r="G365">
            <v>7.52</v>
          </cell>
          <cell r="H365">
            <v>7.67</v>
          </cell>
          <cell r="I365">
            <v>7.86</v>
          </cell>
          <cell r="J365">
            <v>8.11</v>
          </cell>
          <cell r="K365">
            <v>8.1199999999999992</v>
          </cell>
          <cell r="L365">
            <v>8.4</v>
          </cell>
          <cell r="M365">
            <v>8.41</v>
          </cell>
          <cell r="N365">
            <v>8.57</v>
          </cell>
          <cell r="O365">
            <v>8.58</v>
          </cell>
          <cell r="P365">
            <v>8.61</v>
          </cell>
        </row>
        <row r="366">
          <cell r="A366" t="str">
            <v>Siau Tagulandang Biaro</v>
          </cell>
          <cell r="B366">
            <v>7.83</v>
          </cell>
          <cell r="C366">
            <v>7.92</v>
          </cell>
          <cell r="D366">
            <v>8.01</v>
          </cell>
          <cell r="E366">
            <v>8.09</v>
          </cell>
          <cell r="F366">
            <v>8.18</v>
          </cell>
          <cell r="G366">
            <v>8.34</v>
          </cell>
          <cell r="H366">
            <v>8.4499999999999993</v>
          </cell>
          <cell r="I366">
            <v>8.56</v>
          </cell>
          <cell r="J366">
            <v>8.57</v>
          </cell>
          <cell r="K366">
            <v>8.75</v>
          </cell>
          <cell r="L366">
            <v>8.9700000000000006</v>
          </cell>
          <cell r="M366">
            <v>9.0299999999999994</v>
          </cell>
          <cell r="N366">
            <v>9.2100000000000009</v>
          </cell>
          <cell r="O366">
            <v>9.25</v>
          </cell>
          <cell r="P366">
            <v>9.43</v>
          </cell>
        </row>
        <row r="367">
          <cell r="A367" t="str">
            <v>Minahasa Tenggara</v>
          </cell>
          <cell r="B367">
            <v>8.07</v>
          </cell>
          <cell r="C367">
            <v>8.1199999999999992</v>
          </cell>
          <cell r="D367">
            <v>8.18</v>
          </cell>
          <cell r="E367">
            <v>8.24</v>
          </cell>
          <cell r="F367">
            <v>8.3699999999999992</v>
          </cell>
          <cell r="G367">
            <v>8.3800000000000008</v>
          </cell>
          <cell r="H367">
            <v>8.39</v>
          </cell>
          <cell r="I367">
            <v>8.51</v>
          </cell>
          <cell r="J367">
            <v>8.82</v>
          </cell>
          <cell r="K367">
            <v>8.8699999999999992</v>
          </cell>
          <cell r="L367">
            <v>8.8800000000000008</v>
          </cell>
          <cell r="M367">
            <v>9.11</v>
          </cell>
          <cell r="N367">
            <v>9.1199999999999992</v>
          </cell>
          <cell r="O367">
            <v>9.1300000000000008</v>
          </cell>
          <cell r="P367">
            <v>9.14</v>
          </cell>
        </row>
        <row r="368">
          <cell r="A368" t="str">
            <v>Bolaang Mongondow Selatan</v>
          </cell>
          <cell r="B368">
            <v>6.79</v>
          </cell>
          <cell r="C368">
            <v>6.87</v>
          </cell>
          <cell r="D368">
            <v>6.96</v>
          </cell>
          <cell r="E368">
            <v>7.45</v>
          </cell>
          <cell r="F368">
            <v>7.68</v>
          </cell>
          <cell r="G368">
            <v>7.7</v>
          </cell>
          <cell r="H368">
            <v>7.71</v>
          </cell>
          <cell r="I368">
            <v>7.72</v>
          </cell>
          <cell r="J368">
            <v>7.73</v>
          </cell>
          <cell r="K368">
            <v>7.8</v>
          </cell>
          <cell r="L368">
            <v>7.9</v>
          </cell>
          <cell r="M368">
            <v>8.15</v>
          </cell>
          <cell r="N368">
            <v>8.16</v>
          </cell>
          <cell r="O368">
            <v>8.17</v>
          </cell>
          <cell r="P368">
            <v>8.2799999999999994</v>
          </cell>
        </row>
        <row r="369">
          <cell r="A369" t="str">
            <v>Bolaang Mongondow Timur</v>
          </cell>
          <cell r="B369">
            <v>6.66</v>
          </cell>
          <cell r="C369">
            <v>6.86</v>
          </cell>
          <cell r="D369">
            <v>7.02</v>
          </cell>
          <cell r="E369">
            <v>7.17</v>
          </cell>
          <cell r="F369">
            <v>7.28</v>
          </cell>
          <cell r="G369">
            <v>7.38</v>
          </cell>
          <cell r="H369">
            <v>7.52</v>
          </cell>
          <cell r="I369">
            <v>7.53</v>
          </cell>
          <cell r="J369">
            <v>7.57</v>
          </cell>
          <cell r="K369">
            <v>7.59</v>
          </cell>
          <cell r="L369">
            <v>7.83</v>
          </cell>
          <cell r="M369">
            <v>7.93</v>
          </cell>
          <cell r="N369">
            <v>8.09</v>
          </cell>
          <cell r="O369">
            <v>8.27</v>
          </cell>
          <cell r="P369">
            <v>8.2899999999999991</v>
          </cell>
        </row>
        <row r="370">
          <cell r="A370" t="str">
            <v>Kota Manado</v>
          </cell>
          <cell r="B370">
            <v>10.19</v>
          </cell>
          <cell r="C370">
            <v>10.68</v>
          </cell>
          <cell r="D370">
            <v>10.74</v>
          </cell>
          <cell r="E370">
            <v>10.8</v>
          </cell>
          <cell r="F370">
            <v>11.01</v>
          </cell>
          <cell r="G370">
            <v>11.02</v>
          </cell>
          <cell r="H370">
            <v>11.02</v>
          </cell>
          <cell r="I370">
            <v>11.03</v>
          </cell>
          <cell r="J370">
            <v>11.04</v>
          </cell>
          <cell r="K370">
            <v>11.26</v>
          </cell>
          <cell r="L370">
            <v>11.27</v>
          </cell>
          <cell r="M370">
            <v>11.42</v>
          </cell>
          <cell r="N370">
            <v>11.43</v>
          </cell>
          <cell r="O370">
            <v>11.44</v>
          </cell>
          <cell r="P370">
            <v>11.46</v>
          </cell>
        </row>
        <row r="371">
          <cell r="A371" t="str">
            <v>Kota Bitung</v>
          </cell>
          <cell r="B371">
            <v>8.84</v>
          </cell>
          <cell r="C371">
            <v>8.93</v>
          </cell>
          <cell r="D371">
            <v>9.0299999999999994</v>
          </cell>
          <cell r="E371">
            <v>9.15</v>
          </cell>
          <cell r="F371">
            <v>9.26</v>
          </cell>
          <cell r="G371">
            <v>9.2799999999999994</v>
          </cell>
          <cell r="H371">
            <v>9.3699999999999992</v>
          </cell>
          <cell r="I371">
            <v>9.64</v>
          </cell>
          <cell r="J371">
            <v>9.65</v>
          </cell>
          <cell r="K371">
            <v>9.8699999999999992</v>
          </cell>
          <cell r="L371">
            <v>9.8800000000000008</v>
          </cell>
          <cell r="M371">
            <v>9.89</v>
          </cell>
          <cell r="N371">
            <v>9.91</v>
          </cell>
          <cell r="O371">
            <v>9.94</v>
          </cell>
          <cell r="P371">
            <v>9.9600000000000009</v>
          </cell>
        </row>
        <row r="372">
          <cell r="A372" t="str">
            <v>Kota Tomohon</v>
          </cell>
          <cell r="B372">
            <v>9.44</v>
          </cell>
          <cell r="C372">
            <v>9.66</v>
          </cell>
          <cell r="D372">
            <v>9.83</v>
          </cell>
          <cell r="E372">
            <v>10</v>
          </cell>
          <cell r="F372">
            <v>10.199999999999999</v>
          </cell>
          <cell r="G372">
            <v>10.220000000000001</v>
          </cell>
          <cell r="H372">
            <v>10.23</v>
          </cell>
          <cell r="I372">
            <v>10.24</v>
          </cell>
          <cell r="J372">
            <v>10.25</v>
          </cell>
          <cell r="K372">
            <v>10.48</v>
          </cell>
          <cell r="L372">
            <v>10.73</v>
          </cell>
          <cell r="M372">
            <v>10.74</v>
          </cell>
          <cell r="N372">
            <v>10.75</v>
          </cell>
          <cell r="O372">
            <v>10.99</v>
          </cell>
          <cell r="P372">
            <v>11.03</v>
          </cell>
        </row>
        <row r="373">
          <cell r="A373" t="str">
            <v>Kota Kotamobagu</v>
          </cell>
          <cell r="B373">
            <v>8.9</v>
          </cell>
          <cell r="C373">
            <v>9.11</v>
          </cell>
          <cell r="D373">
            <v>9.32</v>
          </cell>
          <cell r="E373">
            <v>9.56</v>
          </cell>
          <cell r="F373">
            <v>9.75</v>
          </cell>
          <cell r="G373">
            <v>9.75</v>
          </cell>
          <cell r="H373">
            <v>9.9700000000000006</v>
          </cell>
          <cell r="I373">
            <v>9.98</v>
          </cell>
          <cell r="J373">
            <v>10.039999999999999</v>
          </cell>
          <cell r="K373">
            <v>10.09</v>
          </cell>
          <cell r="L373">
            <v>10.1</v>
          </cell>
          <cell r="M373">
            <v>10.31</v>
          </cell>
          <cell r="N373">
            <v>10.32</v>
          </cell>
          <cell r="O373">
            <v>10.33</v>
          </cell>
          <cell r="P373">
            <v>10.35</v>
          </cell>
        </row>
        <row r="374">
          <cell r="A374" t="str">
            <v>SULAWESI TENGAH</v>
          </cell>
          <cell r="B374">
            <v>7.65</v>
          </cell>
          <cell r="C374">
            <v>7.69</v>
          </cell>
          <cell r="D374">
            <v>7.73</v>
          </cell>
          <cell r="E374">
            <v>7.82</v>
          </cell>
          <cell r="F374">
            <v>7.89</v>
          </cell>
          <cell r="G374">
            <v>7.97</v>
          </cell>
          <cell r="H374">
            <v>8.1199999999999992</v>
          </cell>
          <cell r="I374">
            <v>8.2899999999999991</v>
          </cell>
          <cell r="J374">
            <v>8.52</v>
          </cell>
          <cell r="K374">
            <v>8.75</v>
          </cell>
          <cell r="L374">
            <v>8.83</v>
          </cell>
          <cell r="M374">
            <v>8.89</v>
          </cell>
          <cell r="N374">
            <v>8.89</v>
          </cell>
          <cell r="O374">
            <v>8.9600000000000009</v>
          </cell>
          <cell r="P374">
            <v>9.0399999999999991</v>
          </cell>
        </row>
        <row r="375">
          <cell r="A375" t="str">
            <v>Banggai Kepulauan</v>
          </cell>
          <cell r="B375">
            <v>7.2</v>
          </cell>
          <cell r="C375">
            <v>7.26</v>
          </cell>
          <cell r="D375">
            <v>7.32</v>
          </cell>
          <cell r="E375">
            <v>7.38</v>
          </cell>
          <cell r="F375">
            <v>7.39</v>
          </cell>
          <cell r="G375">
            <v>7.73</v>
          </cell>
          <cell r="H375">
            <v>7.94</v>
          </cell>
          <cell r="I375">
            <v>7.99</v>
          </cell>
          <cell r="J375">
            <v>8.14</v>
          </cell>
          <cell r="K375">
            <v>8.19</v>
          </cell>
          <cell r="L375">
            <v>8.43</v>
          </cell>
          <cell r="M375">
            <v>8.44</v>
          </cell>
          <cell r="N375">
            <v>8.4600000000000009</v>
          </cell>
          <cell r="O375">
            <v>8.6199999999999992</v>
          </cell>
          <cell r="P375">
            <v>8.6999999999999993</v>
          </cell>
        </row>
        <row r="376">
          <cell r="A376" t="str">
            <v>Banggai</v>
          </cell>
          <cell r="B376">
            <v>6.78</v>
          </cell>
          <cell r="C376">
            <v>7.05</v>
          </cell>
          <cell r="D376">
            <v>7.44</v>
          </cell>
          <cell r="E376">
            <v>7.63</v>
          </cell>
          <cell r="F376">
            <v>7.71</v>
          </cell>
          <cell r="G376">
            <v>7.72</v>
          </cell>
          <cell r="H376">
            <v>7.73</v>
          </cell>
          <cell r="I376">
            <v>7.92</v>
          </cell>
          <cell r="J376">
            <v>8.06</v>
          </cell>
          <cell r="K376">
            <v>8.24</v>
          </cell>
          <cell r="L376">
            <v>8.52</v>
          </cell>
          <cell r="M376">
            <v>8.5299999999999994</v>
          </cell>
          <cell r="N376">
            <v>8.5399999999999991</v>
          </cell>
          <cell r="O376">
            <v>8.6300000000000008</v>
          </cell>
          <cell r="P376">
            <v>8.81</v>
          </cell>
        </row>
        <row r="377">
          <cell r="A377" t="str">
            <v>Morowali</v>
          </cell>
          <cell r="B377">
            <v>7.47</v>
          </cell>
          <cell r="C377">
            <v>7.77</v>
          </cell>
          <cell r="D377">
            <v>7.82</v>
          </cell>
          <cell r="E377">
            <v>7.87</v>
          </cell>
          <cell r="F377">
            <v>7.97</v>
          </cell>
          <cell r="G377">
            <v>8.3800000000000008</v>
          </cell>
          <cell r="H377">
            <v>8.49</v>
          </cell>
          <cell r="I377">
            <v>8.73</v>
          </cell>
          <cell r="J377">
            <v>8.98</v>
          </cell>
          <cell r="K377">
            <v>9.11</v>
          </cell>
          <cell r="L377">
            <v>9.33</v>
          </cell>
          <cell r="M377">
            <v>9.34</v>
          </cell>
          <cell r="N377">
            <v>9.35</v>
          </cell>
          <cell r="O377">
            <v>9.3699999999999992</v>
          </cell>
          <cell r="P377">
            <v>9.3800000000000008</v>
          </cell>
        </row>
        <row r="378">
          <cell r="A378" t="str">
            <v>Poso</v>
          </cell>
          <cell r="B378">
            <v>8</v>
          </cell>
          <cell r="C378">
            <v>8.32</v>
          </cell>
          <cell r="D378">
            <v>8.3699999999999992</v>
          </cell>
          <cell r="E378">
            <v>8.42</v>
          </cell>
          <cell r="F378">
            <v>8.49</v>
          </cell>
          <cell r="G378">
            <v>8.52</v>
          </cell>
          <cell r="H378">
            <v>8.67</v>
          </cell>
          <cell r="I378">
            <v>8.81</v>
          </cell>
          <cell r="J378">
            <v>9.0399999999999991</v>
          </cell>
          <cell r="K378">
            <v>9.36</v>
          </cell>
          <cell r="L378">
            <v>9.41</v>
          </cell>
          <cell r="M378">
            <v>9.5</v>
          </cell>
          <cell r="N378">
            <v>9.52</v>
          </cell>
          <cell r="O378">
            <v>9.5299999999999994</v>
          </cell>
          <cell r="P378">
            <v>9.5399999999999991</v>
          </cell>
        </row>
        <row r="379">
          <cell r="A379" t="str">
            <v>Donggala</v>
          </cell>
          <cell r="B379">
            <v>7.29</v>
          </cell>
          <cell r="C379">
            <v>7.44</v>
          </cell>
          <cell r="D379">
            <v>7.6</v>
          </cell>
          <cell r="E379">
            <v>7.76</v>
          </cell>
          <cell r="F379">
            <v>7.8</v>
          </cell>
          <cell r="G379">
            <v>7.81</v>
          </cell>
          <cell r="H379">
            <v>7.82</v>
          </cell>
          <cell r="I379">
            <v>7.84</v>
          </cell>
          <cell r="J379">
            <v>7.85</v>
          </cell>
          <cell r="K379">
            <v>7.86</v>
          </cell>
          <cell r="L379">
            <v>7.97</v>
          </cell>
          <cell r="M379">
            <v>7.98</v>
          </cell>
          <cell r="N379">
            <v>7.98</v>
          </cell>
          <cell r="O379">
            <v>7.99</v>
          </cell>
          <cell r="P379">
            <v>8</v>
          </cell>
        </row>
        <row r="380">
          <cell r="A380" t="str">
            <v>Toli-Toli</v>
          </cell>
          <cell r="B380">
            <v>7.02</v>
          </cell>
          <cell r="C380">
            <v>7.27</v>
          </cell>
          <cell r="D380">
            <v>7.36</v>
          </cell>
          <cell r="E380">
            <v>7.65</v>
          </cell>
          <cell r="F380">
            <v>7.69</v>
          </cell>
          <cell r="G380">
            <v>7.72</v>
          </cell>
          <cell r="H380">
            <v>7.73</v>
          </cell>
          <cell r="I380">
            <v>7.85</v>
          </cell>
          <cell r="J380">
            <v>7.96</v>
          </cell>
          <cell r="K380">
            <v>8.26</v>
          </cell>
          <cell r="L380">
            <v>8.51</v>
          </cell>
          <cell r="M380">
            <v>8.76</v>
          </cell>
          <cell r="N380">
            <v>8.76</v>
          </cell>
          <cell r="O380">
            <v>8.77</v>
          </cell>
          <cell r="P380">
            <v>8.91</v>
          </cell>
        </row>
        <row r="381">
          <cell r="A381" t="str">
            <v>Buol</v>
          </cell>
          <cell r="B381">
            <v>7.78</v>
          </cell>
          <cell r="C381">
            <v>7.87</v>
          </cell>
          <cell r="D381">
            <v>7.97</v>
          </cell>
          <cell r="E381">
            <v>8.0399999999999991</v>
          </cell>
          <cell r="F381">
            <v>8.3000000000000007</v>
          </cell>
          <cell r="G381">
            <v>8.32</v>
          </cell>
          <cell r="H381">
            <v>8.6199999999999992</v>
          </cell>
          <cell r="I381">
            <v>8.6300000000000008</v>
          </cell>
          <cell r="J381">
            <v>8.74</v>
          </cell>
          <cell r="K381">
            <v>8.75</v>
          </cell>
          <cell r="L381">
            <v>8.86</v>
          </cell>
          <cell r="M381">
            <v>9.08</v>
          </cell>
          <cell r="N381">
            <v>9.08</v>
          </cell>
          <cell r="O381">
            <v>9.09</v>
          </cell>
          <cell r="P381">
            <v>9.1999999999999993</v>
          </cell>
        </row>
        <row r="382">
          <cell r="A382" t="str">
            <v>Parigi Moutong</v>
          </cell>
          <cell r="B382">
            <v>6.29</v>
          </cell>
          <cell r="C382">
            <v>6.59</v>
          </cell>
          <cell r="D382">
            <v>6.64</v>
          </cell>
          <cell r="E382">
            <v>6.68</v>
          </cell>
          <cell r="F382">
            <v>6.71</v>
          </cell>
          <cell r="G382">
            <v>6.72</v>
          </cell>
          <cell r="H382">
            <v>6.87</v>
          </cell>
          <cell r="I382">
            <v>6.98</v>
          </cell>
          <cell r="J382">
            <v>7.18</v>
          </cell>
          <cell r="K382">
            <v>7.47</v>
          </cell>
          <cell r="L382">
            <v>7.48</v>
          </cell>
          <cell r="M382">
            <v>7.74</v>
          </cell>
          <cell r="N382">
            <v>7.77</v>
          </cell>
          <cell r="O382">
            <v>8.0399999999999991</v>
          </cell>
          <cell r="P382">
            <v>8.0500000000000007</v>
          </cell>
        </row>
        <row r="383">
          <cell r="A383" t="str">
            <v>Tojo Una-Una</v>
          </cell>
          <cell r="B383">
            <v>6.72</v>
          </cell>
          <cell r="C383">
            <v>6.89</v>
          </cell>
          <cell r="D383">
            <v>7.06</v>
          </cell>
          <cell r="E383">
            <v>7.23</v>
          </cell>
          <cell r="F383">
            <v>7.62</v>
          </cell>
          <cell r="G383">
            <v>7.65</v>
          </cell>
          <cell r="H383">
            <v>7.87</v>
          </cell>
          <cell r="I383">
            <v>7.9</v>
          </cell>
          <cell r="J383">
            <v>8.16</v>
          </cell>
          <cell r="K383">
            <v>8.3800000000000008</v>
          </cell>
          <cell r="L383">
            <v>8.39</v>
          </cell>
          <cell r="M383">
            <v>8.4</v>
          </cell>
          <cell r="N383">
            <v>8.41</v>
          </cell>
          <cell r="O383">
            <v>8.51</v>
          </cell>
          <cell r="P383">
            <v>8.56</v>
          </cell>
        </row>
        <row r="384">
          <cell r="A384" t="str">
            <v>Sigi</v>
          </cell>
          <cell r="B384">
            <v>7.49</v>
          </cell>
          <cell r="C384">
            <v>7.68</v>
          </cell>
          <cell r="D384">
            <v>7.87</v>
          </cell>
          <cell r="E384">
            <v>8.07</v>
          </cell>
          <cell r="F384">
            <v>8.11</v>
          </cell>
          <cell r="G384">
            <v>8.1300000000000008</v>
          </cell>
          <cell r="H384">
            <v>8.2100000000000009</v>
          </cell>
          <cell r="I384">
            <v>8.2200000000000006</v>
          </cell>
          <cell r="J384">
            <v>8.43</v>
          </cell>
          <cell r="K384">
            <v>8.5299999999999994</v>
          </cell>
          <cell r="L384">
            <v>8.6</v>
          </cell>
          <cell r="M384">
            <v>8.82</v>
          </cell>
          <cell r="N384">
            <v>8.84</v>
          </cell>
          <cell r="O384">
            <v>9.0299999999999994</v>
          </cell>
          <cell r="P384">
            <v>9.0399999999999991</v>
          </cell>
        </row>
        <row r="385">
          <cell r="A385" t="str">
            <v>Banggai Laut</v>
          </cell>
          <cell r="B385" t="str">
            <v>-</v>
          </cell>
          <cell r="C385" t="str">
            <v>-</v>
          </cell>
          <cell r="D385" t="str">
            <v>-</v>
          </cell>
          <cell r="E385">
            <v>7.74</v>
          </cell>
          <cell r="F385">
            <v>7.82</v>
          </cell>
          <cell r="G385">
            <v>7.82</v>
          </cell>
          <cell r="H385">
            <v>7.94</v>
          </cell>
          <cell r="I385">
            <v>8.2100000000000009</v>
          </cell>
          <cell r="J385">
            <v>8.44</v>
          </cell>
          <cell r="K385">
            <v>8.51</v>
          </cell>
          <cell r="L385">
            <v>8.6199999999999992</v>
          </cell>
          <cell r="M385">
            <v>8.6300000000000008</v>
          </cell>
          <cell r="N385">
            <v>8.6300000000000008</v>
          </cell>
          <cell r="O385">
            <v>8.64</v>
          </cell>
          <cell r="P385">
            <v>8.65</v>
          </cell>
        </row>
        <row r="386">
          <cell r="A386" t="str">
            <v>Morowali Utara</v>
          </cell>
          <cell r="B386" t="str">
            <v>-</v>
          </cell>
          <cell r="C386" t="str">
            <v>-</v>
          </cell>
          <cell r="D386" t="str">
            <v>-</v>
          </cell>
          <cell r="E386">
            <v>7.91</v>
          </cell>
          <cell r="F386">
            <v>8.14</v>
          </cell>
          <cell r="G386">
            <v>8.15</v>
          </cell>
          <cell r="H386">
            <v>8.16</v>
          </cell>
          <cell r="I386">
            <v>8.39</v>
          </cell>
          <cell r="J386">
            <v>8.58</v>
          </cell>
          <cell r="K386">
            <v>8.6999999999999993</v>
          </cell>
          <cell r="L386">
            <v>8.7100000000000009</v>
          </cell>
          <cell r="M386">
            <v>8.7200000000000006</v>
          </cell>
          <cell r="N386">
            <v>8.75</v>
          </cell>
          <cell r="O386">
            <v>8.94</v>
          </cell>
          <cell r="P386">
            <v>9.1300000000000008</v>
          </cell>
        </row>
        <row r="387">
          <cell r="A387" t="str">
            <v>Kota Palu</v>
          </cell>
          <cell r="B387">
            <v>10.72</v>
          </cell>
          <cell r="C387">
            <v>10.86</v>
          </cell>
          <cell r="D387">
            <v>11</v>
          </cell>
          <cell r="E387">
            <v>11.14</v>
          </cell>
          <cell r="F387">
            <v>11.17</v>
          </cell>
          <cell r="G387">
            <v>11.24</v>
          </cell>
          <cell r="H387">
            <v>11.25</v>
          </cell>
          <cell r="I387">
            <v>11.26</v>
          </cell>
          <cell r="J387">
            <v>11.33</v>
          </cell>
          <cell r="K387">
            <v>11.6</v>
          </cell>
          <cell r="L387">
            <v>11.61</v>
          </cell>
          <cell r="M387">
            <v>11.72</v>
          </cell>
          <cell r="N387">
            <v>11.73</v>
          </cell>
          <cell r="O387">
            <v>11.74</v>
          </cell>
          <cell r="P387">
            <v>11.75</v>
          </cell>
        </row>
        <row r="388">
          <cell r="A388" t="str">
            <v>SULAWESI SELATAN</v>
          </cell>
          <cell r="B388">
            <v>7.29</v>
          </cell>
          <cell r="C388">
            <v>7.33</v>
          </cell>
          <cell r="D388">
            <v>7.37</v>
          </cell>
          <cell r="E388">
            <v>7.45</v>
          </cell>
          <cell r="F388">
            <v>7.49</v>
          </cell>
          <cell r="G388">
            <v>7.64</v>
          </cell>
          <cell r="H388">
            <v>7.75</v>
          </cell>
          <cell r="I388">
            <v>7.95</v>
          </cell>
          <cell r="J388">
            <v>8.02</v>
          </cell>
          <cell r="K388">
            <v>8.26</v>
          </cell>
          <cell r="L388">
            <v>8.3800000000000008</v>
          </cell>
          <cell r="M388">
            <v>8.4600000000000009</v>
          </cell>
          <cell r="N388">
            <v>8.6300000000000008</v>
          </cell>
          <cell r="O388">
            <v>8.76</v>
          </cell>
          <cell r="P388">
            <v>8.86</v>
          </cell>
        </row>
        <row r="389">
          <cell r="A389" t="str">
            <v>Kepulauan Selayar</v>
          </cell>
          <cell r="B389">
            <v>6.66</v>
          </cell>
          <cell r="C389">
            <v>6.74</v>
          </cell>
          <cell r="D389">
            <v>6.82</v>
          </cell>
          <cell r="E389">
            <v>6.9</v>
          </cell>
          <cell r="F389">
            <v>7.1</v>
          </cell>
          <cell r="G389">
            <v>7.16</v>
          </cell>
          <cell r="H389">
            <v>7.17</v>
          </cell>
          <cell r="I389">
            <v>7.18</v>
          </cell>
          <cell r="J389">
            <v>7.4</v>
          </cell>
          <cell r="K389">
            <v>7.63</v>
          </cell>
          <cell r="L389">
            <v>7.88</v>
          </cell>
          <cell r="M389">
            <v>8.08</v>
          </cell>
          <cell r="N389">
            <v>8.09</v>
          </cell>
          <cell r="O389">
            <v>8.35</v>
          </cell>
          <cell r="P389">
            <v>8.49</v>
          </cell>
        </row>
        <row r="390">
          <cell r="A390" t="str">
            <v>Bulukumba</v>
          </cell>
          <cell r="B390">
            <v>6.58</v>
          </cell>
          <cell r="C390">
            <v>6.59</v>
          </cell>
          <cell r="D390">
            <v>6.61</v>
          </cell>
          <cell r="E390">
            <v>6.63</v>
          </cell>
          <cell r="F390">
            <v>6.66</v>
          </cell>
          <cell r="G390">
            <v>6.68</v>
          </cell>
          <cell r="H390">
            <v>6.86</v>
          </cell>
          <cell r="I390">
            <v>7.16</v>
          </cell>
          <cell r="J390">
            <v>7.34</v>
          </cell>
          <cell r="K390">
            <v>7.43</v>
          </cell>
          <cell r="L390">
            <v>7.67</v>
          </cell>
          <cell r="M390">
            <v>7.82</v>
          </cell>
          <cell r="N390">
            <v>8.01</v>
          </cell>
          <cell r="O390">
            <v>8.26</v>
          </cell>
          <cell r="P390">
            <v>8.52</v>
          </cell>
        </row>
        <row r="391">
          <cell r="A391" t="str">
            <v>Bantaeng</v>
          </cell>
          <cell r="B391">
            <v>5.47</v>
          </cell>
          <cell r="C391">
            <v>5.47</v>
          </cell>
          <cell r="D391">
            <v>5.7</v>
          </cell>
          <cell r="E391">
            <v>5.92</v>
          </cell>
          <cell r="F391">
            <v>6.16</v>
          </cell>
          <cell r="G391">
            <v>6.16</v>
          </cell>
          <cell r="H391">
            <v>6.17</v>
          </cell>
          <cell r="I391">
            <v>6.45</v>
          </cell>
          <cell r="J391">
            <v>6.47</v>
          </cell>
          <cell r="K391">
            <v>6.48</v>
          </cell>
          <cell r="L391">
            <v>6.72</v>
          </cell>
          <cell r="M391">
            <v>6.77</v>
          </cell>
          <cell r="N391">
            <v>6.81</v>
          </cell>
          <cell r="O391">
            <v>7.09</v>
          </cell>
          <cell r="P391">
            <v>7.26</v>
          </cell>
        </row>
        <row r="392">
          <cell r="A392" t="str">
            <v>Jeneponto</v>
          </cell>
          <cell r="B392">
            <v>5.15</v>
          </cell>
          <cell r="C392">
            <v>5.24</v>
          </cell>
          <cell r="D392">
            <v>5.38</v>
          </cell>
          <cell r="E392">
            <v>5.43</v>
          </cell>
          <cell r="F392">
            <v>5.63</v>
          </cell>
          <cell r="G392">
            <v>5.64</v>
          </cell>
          <cell r="H392">
            <v>5.65</v>
          </cell>
          <cell r="I392">
            <v>5.98</v>
          </cell>
          <cell r="J392">
            <v>6.21</v>
          </cell>
          <cell r="K392">
            <v>6.48</v>
          </cell>
          <cell r="L392">
            <v>6.59</v>
          </cell>
          <cell r="M392">
            <v>6.6</v>
          </cell>
          <cell r="N392">
            <v>6.75</v>
          </cell>
          <cell r="O392">
            <v>7</v>
          </cell>
          <cell r="P392">
            <v>7.01</v>
          </cell>
        </row>
        <row r="393">
          <cell r="A393" t="str">
            <v>Takalar</v>
          </cell>
          <cell r="B393">
            <v>6.23</v>
          </cell>
          <cell r="C393">
            <v>6.27</v>
          </cell>
          <cell r="D393">
            <v>6.3</v>
          </cell>
          <cell r="E393">
            <v>6.34</v>
          </cell>
          <cell r="F393">
            <v>6.57</v>
          </cell>
          <cell r="G393">
            <v>6.57</v>
          </cell>
          <cell r="H393">
            <v>6.64</v>
          </cell>
          <cell r="I393">
            <v>6.77</v>
          </cell>
          <cell r="J393">
            <v>6.91</v>
          </cell>
          <cell r="K393">
            <v>7.18</v>
          </cell>
          <cell r="L393">
            <v>7.29</v>
          </cell>
          <cell r="M393">
            <v>7.49</v>
          </cell>
          <cell r="N393">
            <v>7.64</v>
          </cell>
          <cell r="O393">
            <v>7.66</v>
          </cell>
          <cell r="P393">
            <v>7.73</v>
          </cell>
        </row>
        <row r="394">
          <cell r="A394" t="str">
            <v>Gowa</v>
          </cell>
          <cell r="B394">
            <v>6.34</v>
          </cell>
          <cell r="C394">
            <v>6.5</v>
          </cell>
          <cell r="D394">
            <v>6.52</v>
          </cell>
          <cell r="E394">
            <v>6.74</v>
          </cell>
          <cell r="F394">
            <v>6.99</v>
          </cell>
          <cell r="G394">
            <v>7.24</v>
          </cell>
          <cell r="H394">
            <v>7.52</v>
          </cell>
          <cell r="I394">
            <v>7.74</v>
          </cell>
          <cell r="J394">
            <v>7.75</v>
          </cell>
          <cell r="K394">
            <v>7.97</v>
          </cell>
          <cell r="L394">
            <v>8.19</v>
          </cell>
          <cell r="M394">
            <v>8.1999999999999993</v>
          </cell>
          <cell r="N394">
            <v>8.4</v>
          </cell>
          <cell r="O394">
            <v>8.41</v>
          </cell>
          <cell r="P394">
            <v>8.5299999999999994</v>
          </cell>
        </row>
        <row r="395">
          <cell r="A395" t="str">
            <v>Sinjai</v>
          </cell>
          <cell r="B395">
            <v>6.19</v>
          </cell>
          <cell r="C395">
            <v>6.44</v>
          </cell>
          <cell r="D395">
            <v>6.57</v>
          </cell>
          <cell r="E395">
            <v>6.97</v>
          </cell>
          <cell r="F395">
            <v>7.03</v>
          </cell>
          <cell r="G395">
            <v>7.05</v>
          </cell>
          <cell r="H395">
            <v>7.06</v>
          </cell>
          <cell r="I395">
            <v>7.28</v>
          </cell>
          <cell r="J395">
            <v>7.29</v>
          </cell>
          <cell r="K395">
            <v>7.48</v>
          </cell>
          <cell r="L395">
            <v>7.75</v>
          </cell>
          <cell r="M395">
            <v>7.78</v>
          </cell>
          <cell r="N395">
            <v>7.79</v>
          </cell>
          <cell r="O395">
            <v>7.8</v>
          </cell>
          <cell r="P395">
            <v>7.82</v>
          </cell>
        </row>
        <row r="396">
          <cell r="A396" t="str">
            <v>Maros</v>
          </cell>
          <cell r="B396">
            <v>6.88</v>
          </cell>
          <cell r="C396">
            <v>7.1</v>
          </cell>
          <cell r="D396">
            <v>7.12</v>
          </cell>
          <cell r="E396">
            <v>7.14</v>
          </cell>
          <cell r="F396">
            <v>7.17</v>
          </cell>
          <cell r="G396">
            <v>7.19</v>
          </cell>
          <cell r="H396">
            <v>7.2</v>
          </cell>
          <cell r="I396">
            <v>7.42</v>
          </cell>
          <cell r="J396">
            <v>7.43</v>
          </cell>
          <cell r="K396">
            <v>7.46</v>
          </cell>
          <cell r="L396">
            <v>7.73</v>
          </cell>
          <cell r="M396">
            <v>8.01</v>
          </cell>
          <cell r="N396">
            <v>8.02</v>
          </cell>
          <cell r="O396">
            <v>8.0299999999999994</v>
          </cell>
          <cell r="P396">
            <v>8.0500000000000007</v>
          </cell>
        </row>
        <row r="397">
          <cell r="A397" t="str">
            <v>Pangkajene dan Kepulauan</v>
          </cell>
          <cell r="B397">
            <v>6.7</v>
          </cell>
          <cell r="C397">
            <v>6.74</v>
          </cell>
          <cell r="D397">
            <v>6.78</v>
          </cell>
          <cell r="E397">
            <v>7.1</v>
          </cell>
          <cell r="F397">
            <v>7.31</v>
          </cell>
          <cell r="G397">
            <v>7.32</v>
          </cell>
          <cell r="H397">
            <v>7.33</v>
          </cell>
          <cell r="I397">
            <v>7.48</v>
          </cell>
          <cell r="J397">
            <v>7.49</v>
          </cell>
          <cell r="K397">
            <v>7.6</v>
          </cell>
          <cell r="L397">
            <v>7.66</v>
          </cell>
          <cell r="M397">
            <v>7.92</v>
          </cell>
          <cell r="N397">
            <v>8.0500000000000007</v>
          </cell>
          <cell r="O397">
            <v>8.31</v>
          </cell>
          <cell r="P397">
            <v>8.4700000000000006</v>
          </cell>
        </row>
        <row r="398">
          <cell r="A398" t="str">
            <v>Barru</v>
          </cell>
          <cell r="B398">
            <v>7.06</v>
          </cell>
          <cell r="C398">
            <v>7.08</v>
          </cell>
          <cell r="D398">
            <v>7.11</v>
          </cell>
          <cell r="E398">
            <v>7.13</v>
          </cell>
          <cell r="F398">
            <v>7.28</v>
          </cell>
          <cell r="G398">
            <v>7.6</v>
          </cell>
          <cell r="H398">
            <v>7.61</v>
          </cell>
          <cell r="I398">
            <v>7.85</v>
          </cell>
          <cell r="J398">
            <v>7.86</v>
          </cell>
          <cell r="K398">
            <v>7.96</v>
          </cell>
          <cell r="L398">
            <v>8.23</v>
          </cell>
          <cell r="M398">
            <v>8.24</v>
          </cell>
          <cell r="N398">
            <v>8.25</v>
          </cell>
          <cell r="O398">
            <v>8.5399999999999991</v>
          </cell>
          <cell r="P398">
            <v>8.8000000000000007</v>
          </cell>
        </row>
        <row r="399">
          <cell r="A399" t="str">
            <v>Bone</v>
          </cell>
          <cell r="B399">
            <v>5.71</v>
          </cell>
          <cell r="C399">
            <v>5.75</v>
          </cell>
          <cell r="D399">
            <v>5.87</v>
          </cell>
          <cell r="E399">
            <v>5.91</v>
          </cell>
          <cell r="F399">
            <v>6.11</v>
          </cell>
          <cell r="G399">
            <v>6.55</v>
          </cell>
          <cell r="H399">
            <v>6.76</v>
          </cell>
          <cell r="I399">
            <v>6.77</v>
          </cell>
          <cell r="J399">
            <v>6.97</v>
          </cell>
          <cell r="K399">
            <v>6.98</v>
          </cell>
          <cell r="L399">
            <v>7.15</v>
          </cell>
          <cell r="M399">
            <v>7.23</v>
          </cell>
          <cell r="N399">
            <v>7.36</v>
          </cell>
          <cell r="O399">
            <v>7.54</v>
          </cell>
          <cell r="P399">
            <v>7.55</v>
          </cell>
        </row>
        <row r="400">
          <cell r="A400" t="str">
            <v>Soppeng</v>
          </cell>
          <cell r="B400">
            <v>6.81</v>
          </cell>
          <cell r="C400">
            <v>6.81</v>
          </cell>
          <cell r="D400">
            <v>6.81</v>
          </cell>
          <cell r="E400">
            <v>6.93</v>
          </cell>
          <cell r="F400">
            <v>7.04</v>
          </cell>
          <cell r="G400">
            <v>7.05</v>
          </cell>
          <cell r="H400">
            <v>7.06</v>
          </cell>
          <cell r="I400">
            <v>7.42</v>
          </cell>
          <cell r="J400">
            <v>7.63</v>
          </cell>
          <cell r="K400">
            <v>7.74</v>
          </cell>
          <cell r="L400">
            <v>7.81</v>
          </cell>
          <cell r="M400">
            <v>7.82</v>
          </cell>
          <cell r="N400">
            <v>7.96</v>
          </cell>
          <cell r="O400">
            <v>8.27</v>
          </cell>
          <cell r="P400">
            <v>8.4499999999999993</v>
          </cell>
        </row>
        <row r="401">
          <cell r="A401" t="str">
            <v>Wajo</v>
          </cell>
          <cell r="B401">
            <v>6.02</v>
          </cell>
          <cell r="C401">
            <v>6.33</v>
          </cell>
          <cell r="D401">
            <v>6.33</v>
          </cell>
          <cell r="E401">
            <v>6.33</v>
          </cell>
          <cell r="F401">
            <v>6.36</v>
          </cell>
          <cell r="G401">
            <v>6.37</v>
          </cell>
          <cell r="H401">
            <v>6.38</v>
          </cell>
          <cell r="I401">
            <v>6.78</v>
          </cell>
          <cell r="J401">
            <v>6.79</v>
          </cell>
          <cell r="K401">
            <v>6.8</v>
          </cell>
          <cell r="L401">
            <v>6.81</v>
          </cell>
          <cell r="M401">
            <v>7.05</v>
          </cell>
          <cell r="N401">
            <v>7.16</v>
          </cell>
          <cell r="O401">
            <v>7.45</v>
          </cell>
          <cell r="P401">
            <v>7.46</v>
          </cell>
        </row>
        <row r="402">
          <cell r="A402" t="str">
            <v>Sidenreng Rappang</v>
          </cell>
          <cell r="B402">
            <v>6.76</v>
          </cell>
          <cell r="C402">
            <v>6.78</v>
          </cell>
          <cell r="D402">
            <v>6.8</v>
          </cell>
          <cell r="E402">
            <v>7.08</v>
          </cell>
          <cell r="F402">
            <v>7.3</v>
          </cell>
          <cell r="G402">
            <v>7.32</v>
          </cell>
          <cell r="H402">
            <v>7.33</v>
          </cell>
          <cell r="I402">
            <v>7.52</v>
          </cell>
          <cell r="J402">
            <v>7.79</v>
          </cell>
          <cell r="K402">
            <v>7.83</v>
          </cell>
          <cell r="L402">
            <v>7.84</v>
          </cell>
          <cell r="M402">
            <v>7.94</v>
          </cell>
          <cell r="N402">
            <v>8.0399999999999991</v>
          </cell>
          <cell r="O402">
            <v>8.1999999999999993</v>
          </cell>
          <cell r="P402">
            <v>8.2100000000000009</v>
          </cell>
        </row>
        <row r="403">
          <cell r="A403" t="str">
            <v>Pinrang</v>
          </cell>
          <cell r="B403">
            <v>7.14</v>
          </cell>
          <cell r="C403">
            <v>7.24</v>
          </cell>
          <cell r="D403">
            <v>7.33</v>
          </cell>
          <cell r="E403">
            <v>7.43</v>
          </cell>
          <cell r="F403">
            <v>7.45</v>
          </cell>
          <cell r="G403">
            <v>7.47</v>
          </cell>
          <cell r="H403">
            <v>7.48</v>
          </cell>
          <cell r="I403">
            <v>7.54</v>
          </cell>
          <cell r="J403">
            <v>7.84</v>
          </cell>
          <cell r="K403">
            <v>7.85</v>
          </cell>
          <cell r="L403">
            <v>7.86</v>
          </cell>
          <cell r="M403">
            <v>7.87</v>
          </cell>
          <cell r="N403">
            <v>8.0399999999999991</v>
          </cell>
          <cell r="O403">
            <v>8.3000000000000007</v>
          </cell>
          <cell r="P403">
            <v>8.5299999999999994</v>
          </cell>
        </row>
        <row r="404">
          <cell r="A404" t="str">
            <v>Enrekang</v>
          </cell>
          <cell r="B404">
            <v>7.16</v>
          </cell>
          <cell r="C404">
            <v>7.42</v>
          </cell>
          <cell r="D404">
            <v>7.69</v>
          </cell>
          <cell r="E404">
            <v>7.92</v>
          </cell>
          <cell r="F404">
            <v>7.98</v>
          </cell>
          <cell r="G404">
            <v>8.0500000000000007</v>
          </cell>
          <cell r="H404">
            <v>8.06</v>
          </cell>
          <cell r="I404">
            <v>8.43</v>
          </cell>
          <cell r="J404">
            <v>8.68</v>
          </cell>
          <cell r="K404">
            <v>8.89</v>
          </cell>
          <cell r="L404">
            <v>8.9</v>
          </cell>
          <cell r="M404">
            <v>8.91</v>
          </cell>
          <cell r="N404">
            <v>8.93</v>
          </cell>
          <cell r="O404">
            <v>8.94</v>
          </cell>
          <cell r="P404">
            <v>9.11</v>
          </cell>
        </row>
        <row r="405">
          <cell r="A405" t="str">
            <v>Luwu</v>
          </cell>
          <cell r="B405">
            <v>7.07</v>
          </cell>
          <cell r="C405">
            <v>7.18</v>
          </cell>
          <cell r="D405">
            <v>7.21</v>
          </cell>
          <cell r="E405">
            <v>7.36</v>
          </cell>
          <cell r="F405">
            <v>7.6</v>
          </cell>
          <cell r="G405">
            <v>7.74</v>
          </cell>
          <cell r="H405">
            <v>7.75</v>
          </cell>
          <cell r="I405">
            <v>7.89</v>
          </cell>
          <cell r="J405">
            <v>7.97</v>
          </cell>
          <cell r="K405">
            <v>8.15</v>
          </cell>
          <cell r="L405">
            <v>8.24</v>
          </cell>
          <cell r="M405">
            <v>8.35</v>
          </cell>
          <cell r="N405">
            <v>8.48</v>
          </cell>
          <cell r="O405">
            <v>8.73</v>
          </cell>
          <cell r="P405">
            <v>8.81</v>
          </cell>
        </row>
        <row r="406">
          <cell r="A406" t="str">
            <v>Tana Toraja</v>
          </cell>
          <cell r="B406">
            <v>7.63</v>
          </cell>
          <cell r="C406">
            <v>7.69</v>
          </cell>
          <cell r="D406">
            <v>7.75</v>
          </cell>
          <cell r="E406">
            <v>7.8</v>
          </cell>
          <cell r="F406">
            <v>7.81</v>
          </cell>
          <cell r="G406">
            <v>7.91</v>
          </cell>
          <cell r="H406">
            <v>7.92</v>
          </cell>
          <cell r="I406">
            <v>7.93</v>
          </cell>
          <cell r="J406">
            <v>7.94</v>
          </cell>
          <cell r="K406">
            <v>8.02</v>
          </cell>
          <cell r="L406">
            <v>8.26</v>
          </cell>
          <cell r="M406">
            <v>8.51</v>
          </cell>
          <cell r="N406">
            <v>8.52</v>
          </cell>
          <cell r="O406">
            <v>8.6</v>
          </cell>
          <cell r="P406">
            <v>8.77</v>
          </cell>
        </row>
        <row r="407">
          <cell r="A407" t="str">
            <v>Luwu Utara</v>
          </cell>
          <cell r="B407">
            <v>6.48</v>
          </cell>
          <cell r="C407">
            <v>6.78</v>
          </cell>
          <cell r="D407">
            <v>6.81</v>
          </cell>
          <cell r="E407">
            <v>7.02</v>
          </cell>
          <cell r="F407">
            <v>7.19</v>
          </cell>
          <cell r="G407">
            <v>7.38</v>
          </cell>
          <cell r="H407">
            <v>7.39</v>
          </cell>
          <cell r="I407">
            <v>7.52</v>
          </cell>
          <cell r="J407">
            <v>7.53</v>
          </cell>
          <cell r="K407">
            <v>7.78</v>
          </cell>
          <cell r="L407">
            <v>7.79</v>
          </cell>
          <cell r="M407">
            <v>7.86</v>
          </cell>
          <cell r="N407">
            <v>7.87</v>
          </cell>
          <cell r="O407">
            <v>8.14</v>
          </cell>
          <cell r="P407">
            <v>8.3699999999999992</v>
          </cell>
        </row>
        <row r="408">
          <cell r="A408" t="str">
            <v>Luwu Timur</v>
          </cell>
          <cell r="B408">
            <v>7.49</v>
          </cell>
          <cell r="C408">
            <v>7.61</v>
          </cell>
          <cell r="D408">
            <v>7.7</v>
          </cell>
          <cell r="E408">
            <v>7.78</v>
          </cell>
          <cell r="F408">
            <v>7.8</v>
          </cell>
          <cell r="G408">
            <v>7.87</v>
          </cell>
          <cell r="H408">
            <v>7.88</v>
          </cell>
          <cell r="I408">
            <v>8.1999999999999993</v>
          </cell>
          <cell r="J408">
            <v>8.4499999999999993</v>
          </cell>
          <cell r="K408">
            <v>8.5399999999999991</v>
          </cell>
          <cell r="L408">
            <v>8.8000000000000007</v>
          </cell>
          <cell r="M408">
            <v>8.81</v>
          </cell>
          <cell r="N408">
            <v>8.92</v>
          </cell>
          <cell r="O408">
            <v>8.93</v>
          </cell>
          <cell r="P408">
            <v>8.94</v>
          </cell>
        </row>
        <row r="409">
          <cell r="A409" t="str">
            <v>Toraja Utara</v>
          </cell>
          <cell r="B409">
            <v>6.62</v>
          </cell>
          <cell r="C409">
            <v>7.05</v>
          </cell>
          <cell r="D409">
            <v>7.22</v>
          </cell>
          <cell r="E409">
            <v>7.56</v>
          </cell>
          <cell r="F409">
            <v>7.7</v>
          </cell>
          <cell r="G409">
            <v>7.71</v>
          </cell>
          <cell r="H409">
            <v>7.72</v>
          </cell>
          <cell r="I409">
            <v>7.73</v>
          </cell>
          <cell r="J409">
            <v>7.76</v>
          </cell>
          <cell r="K409">
            <v>7.92</v>
          </cell>
          <cell r="L409">
            <v>7.96</v>
          </cell>
          <cell r="M409">
            <v>8.25</v>
          </cell>
          <cell r="N409">
            <v>8.26</v>
          </cell>
          <cell r="O409">
            <v>8.51</v>
          </cell>
          <cell r="P409">
            <v>8.5399999999999991</v>
          </cell>
        </row>
        <row r="410">
          <cell r="A410" t="str">
            <v>Kota Makasar</v>
          </cell>
          <cell r="B410">
            <v>10.23</v>
          </cell>
          <cell r="C410">
            <v>10.24</v>
          </cell>
          <cell r="D410">
            <v>10.42</v>
          </cell>
          <cell r="E410">
            <v>10.61</v>
          </cell>
          <cell r="F410">
            <v>10.64</v>
          </cell>
          <cell r="G410">
            <v>10.77</v>
          </cell>
          <cell r="H410">
            <v>11.07</v>
          </cell>
          <cell r="I410">
            <v>11.08</v>
          </cell>
          <cell r="J410">
            <v>11.09</v>
          </cell>
          <cell r="K410">
            <v>11.2</v>
          </cell>
          <cell r="L410">
            <v>11.21</v>
          </cell>
          <cell r="M410">
            <v>11.43</v>
          </cell>
          <cell r="N410">
            <v>11.55</v>
          </cell>
          <cell r="O410">
            <v>11.56</v>
          </cell>
          <cell r="P410">
            <v>11.57</v>
          </cell>
        </row>
        <row r="411">
          <cell r="A411" t="str">
            <v>Kota Parepare</v>
          </cell>
          <cell r="B411">
            <v>9.2799999999999994</v>
          </cell>
          <cell r="C411">
            <v>9.4600000000000009</v>
          </cell>
          <cell r="D411">
            <v>9.68</v>
          </cell>
          <cell r="E411">
            <v>9.89</v>
          </cell>
          <cell r="F411">
            <v>9.9499999999999993</v>
          </cell>
          <cell r="G411">
            <v>10.01</v>
          </cell>
          <cell r="H411">
            <v>10.02</v>
          </cell>
          <cell r="I411">
            <v>10.09</v>
          </cell>
          <cell r="J411">
            <v>10.29</v>
          </cell>
          <cell r="K411">
            <v>10.3</v>
          </cell>
          <cell r="L411">
            <v>10.45</v>
          </cell>
          <cell r="M411">
            <v>10.65</v>
          </cell>
          <cell r="N411">
            <v>10.66</v>
          </cell>
          <cell r="O411">
            <v>10.7</v>
          </cell>
          <cell r="P411">
            <v>10.88</v>
          </cell>
        </row>
        <row r="412">
          <cell r="A412" t="str">
            <v>Kota Palopo</v>
          </cell>
          <cell r="B412">
            <v>9.77</v>
          </cell>
          <cell r="C412">
            <v>9.83</v>
          </cell>
          <cell r="D412">
            <v>9.89</v>
          </cell>
          <cell r="E412">
            <v>9.9499999999999993</v>
          </cell>
          <cell r="F412">
            <v>9.9600000000000009</v>
          </cell>
          <cell r="G412">
            <v>10.25</v>
          </cell>
          <cell r="H412">
            <v>10.26</v>
          </cell>
          <cell r="I412">
            <v>10.33</v>
          </cell>
          <cell r="J412">
            <v>10.51</v>
          </cell>
          <cell r="K412">
            <v>10.75</v>
          </cell>
          <cell r="L412">
            <v>10.76</v>
          </cell>
          <cell r="M412">
            <v>10.94</v>
          </cell>
          <cell r="N412">
            <v>11.09</v>
          </cell>
          <cell r="O412">
            <v>11.13</v>
          </cell>
          <cell r="P412">
            <v>11.16</v>
          </cell>
        </row>
        <row r="413">
          <cell r="A413" t="str">
            <v>SULAWESI TENGGARA</v>
          </cell>
          <cell r="B413">
            <v>7.57</v>
          </cell>
          <cell r="C413">
            <v>7.67</v>
          </cell>
          <cell r="D413">
            <v>7.76</v>
          </cell>
          <cell r="E413">
            <v>7.93</v>
          </cell>
          <cell r="F413">
            <v>8.02</v>
          </cell>
          <cell r="G413">
            <v>8.18</v>
          </cell>
          <cell r="H413">
            <v>8.32</v>
          </cell>
          <cell r="I413">
            <v>8.4600000000000009</v>
          </cell>
          <cell r="J413">
            <v>8.69</v>
          </cell>
          <cell r="K413">
            <v>8.91</v>
          </cell>
          <cell r="L413">
            <v>9.0399999999999991</v>
          </cell>
          <cell r="M413">
            <v>9.1300000000000008</v>
          </cell>
          <cell r="N413">
            <v>9.25</v>
          </cell>
          <cell r="O413">
            <v>9.31</v>
          </cell>
          <cell r="P413">
            <v>9.42</v>
          </cell>
        </row>
        <row r="414">
          <cell r="A414" t="str">
            <v>Buton</v>
          </cell>
          <cell r="B414">
            <v>6.07</v>
          </cell>
          <cell r="C414">
            <v>6.27</v>
          </cell>
          <cell r="D414">
            <v>6.47</v>
          </cell>
          <cell r="E414">
            <v>6.57</v>
          </cell>
          <cell r="F414">
            <v>6.68</v>
          </cell>
          <cell r="G414">
            <v>6.82</v>
          </cell>
          <cell r="H414">
            <v>7.06</v>
          </cell>
          <cell r="I414">
            <v>7.22</v>
          </cell>
          <cell r="J414">
            <v>7.5</v>
          </cell>
          <cell r="K414">
            <v>7.51</v>
          </cell>
          <cell r="L414">
            <v>7.71</v>
          </cell>
          <cell r="M414">
            <v>7.92</v>
          </cell>
          <cell r="N414">
            <v>8.25</v>
          </cell>
          <cell r="O414">
            <v>8.49</v>
          </cell>
          <cell r="P414">
            <v>8.6300000000000008</v>
          </cell>
        </row>
        <row r="415">
          <cell r="A415" t="str">
            <v>Muna</v>
          </cell>
          <cell r="B415">
            <v>6.78</v>
          </cell>
          <cell r="C415">
            <v>6.78</v>
          </cell>
          <cell r="D415">
            <v>6.87</v>
          </cell>
          <cell r="E415">
            <v>6.96</v>
          </cell>
          <cell r="F415">
            <v>7.05</v>
          </cell>
          <cell r="G415">
            <v>7.33</v>
          </cell>
          <cell r="H415">
            <v>7.66</v>
          </cell>
          <cell r="I415">
            <v>7.89</v>
          </cell>
          <cell r="J415">
            <v>8.19</v>
          </cell>
          <cell r="K415">
            <v>8.35</v>
          </cell>
          <cell r="L415">
            <v>8.36</v>
          </cell>
          <cell r="M415">
            <v>8.4600000000000009</v>
          </cell>
          <cell r="N415">
            <v>8.52</v>
          </cell>
          <cell r="O415">
            <v>8.5299999999999994</v>
          </cell>
          <cell r="P415">
            <v>8.7100000000000009</v>
          </cell>
        </row>
        <row r="416">
          <cell r="A416" t="str">
            <v>Konawe</v>
          </cell>
          <cell r="B416">
            <v>7.85</v>
          </cell>
          <cell r="C416">
            <v>8.17</v>
          </cell>
          <cell r="D416">
            <v>8.2799999999999994</v>
          </cell>
          <cell r="E416">
            <v>8.39</v>
          </cell>
          <cell r="F416">
            <v>8.58</v>
          </cell>
          <cell r="G416">
            <v>8.59</v>
          </cell>
          <cell r="H416">
            <v>8.6</v>
          </cell>
          <cell r="I416">
            <v>8.77</v>
          </cell>
          <cell r="J416">
            <v>8.94</v>
          </cell>
          <cell r="K416">
            <v>9.14</v>
          </cell>
          <cell r="L416">
            <v>9.15</v>
          </cell>
          <cell r="M416">
            <v>9.2100000000000009</v>
          </cell>
          <cell r="N416">
            <v>9.3000000000000007</v>
          </cell>
          <cell r="O416">
            <v>9.56</v>
          </cell>
          <cell r="P416">
            <v>9.69</v>
          </cell>
        </row>
        <row r="417">
          <cell r="A417" t="str">
            <v>Kolaka</v>
          </cell>
          <cell r="B417">
            <v>7.47</v>
          </cell>
          <cell r="C417">
            <v>7.58</v>
          </cell>
          <cell r="D417">
            <v>7.74</v>
          </cell>
          <cell r="E417">
            <v>7.9</v>
          </cell>
          <cell r="F417">
            <v>8.17</v>
          </cell>
          <cell r="G417">
            <v>8.18</v>
          </cell>
          <cell r="H417">
            <v>8.19</v>
          </cell>
          <cell r="I417">
            <v>8.31</v>
          </cell>
          <cell r="J417">
            <v>8.57</v>
          </cell>
          <cell r="K417">
            <v>8.76</v>
          </cell>
          <cell r="L417">
            <v>8.98</v>
          </cell>
          <cell r="M417">
            <v>8.99</v>
          </cell>
          <cell r="N417">
            <v>9.06</v>
          </cell>
          <cell r="O417">
            <v>9.35</v>
          </cell>
          <cell r="P417">
            <v>9.3800000000000008</v>
          </cell>
        </row>
        <row r="418">
          <cell r="A418" t="str">
            <v>Konawe Selatan</v>
          </cell>
          <cell r="B418">
            <v>6.96</v>
          </cell>
          <cell r="C418">
            <v>7.01</v>
          </cell>
          <cell r="D418">
            <v>7.07</v>
          </cell>
          <cell r="E418">
            <v>7.24</v>
          </cell>
          <cell r="F418">
            <v>7.49</v>
          </cell>
          <cell r="G418">
            <v>7.7</v>
          </cell>
          <cell r="H418">
            <v>7.71</v>
          </cell>
          <cell r="I418">
            <v>7.72</v>
          </cell>
          <cell r="J418">
            <v>7.73</v>
          </cell>
          <cell r="K418">
            <v>7.74</v>
          </cell>
          <cell r="L418">
            <v>7.86</v>
          </cell>
          <cell r="M418">
            <v>8.11</v>
          </cell>
          <cell r="N418">
            <v>8.27</v>
          </cell>
          <cell r="O418">
            <v>8.51</v>
          </cell>
          <cell r="P418">
            <v>8.76</v>
          </cell>
        </row>
        <row r="419">
          <cell r="A419" t="str">
            <v>Bombana</v>
          </cell>
          <cell r="B419">
            <v>6.61</v>
          </cell>
          <cell r="C419">
            <v>6.8</v>
          </cell>
          <cell r="D419">
            <v>6.98</v>
          </cell>
          <cell r="E419">
            <v>7.21</v>
          </cell>
          <cell r="F419">
            <v>7.5</v>
          </cell>
          <cell r="G419">
            <v>7.51</v>
          </cell>
          <cell r="H419">
            <v>7.52</v>
          </cell>
          <cell r="I419">
            <v>7.53</v>
          </cell>
          <cell r="J419">
            <v>7.54</v>
          </cell>
          <cell r="K419">
            <v>7.74</v>
          </cell>
          <cell r="L419">
            <v>8.0299999999999994</v>
          </cell>
          <cell r="M419">
            <v>8.0399999999999991</v>
          </cell>
          <cell r="N419">
            <v>8.0500000000000007</v>
          </cell>
          <cell r="O419">
            <v>8.07</v>
          </cell>
          <cell r="P419">
            <v>8.1</v>
          </cell>
        </row>
        <row r="420">
          <cell r="A420" t="str">
            <v>Wakatobi</v>
          </cell>
          <cell r="B420">
            <v>6.18</v>
          </cell>
          <cell r="C420">
            <v>6.85</v>
          </cell>
          <cell r="D420">
            <v>7.08</v>
          </cell>
          <cell r="E420">
            <v>7.53</v>
          </cell>
          <cell r="F420">
            <v>7.68</v>
          </cell>
          <cell r="G420">
            <v>7.69</v>
          </cell>
          <cell r="H420">
            <v>7.7</v>
          </cell>
          <cell r="I420">
            <v>7.71</v>
          </cell>
          <cell r="J420">
            <v>7.72</v>
          </cell>
          <cell r="K420">
            <v>7.73</v>
          </cell>
          <cell r="L420">
            <v>7.94</v>
          </cell>
          <cell r="M420">
            <v>8.16</v>
          </cell>
          <cell r="N420">
            <v>8.5</v>
          </cell>
          <cell r="O420">
            <v>8.51</v>
          </cell>
          <cell r="P420">
            <v>8.5299999999999994</v>
          </cell>
        </row>
        <row r="421">
          <cell r="A421" t="str">
            <v>Kolaka Utara</v>
          </cell>
          <cell r="B421">
            <v>6.74</v>
          </cell>
          <cell r="C421">
            <v>7.13</v>
          </cell>
          <cell r="D421">
            <v>7.24</v>
          </cell>
          <cell r="E421">
            <v>7.35</v>
          </cell>
          <cell r="F421">
            <v>7.46</v>
          </cell>
          <cell r="G421">
            <v>7.48</v>
          </cell>
          <cell r="H421">
            <v>7.49</v>
          </cell>
          <cell r="I421">
            <v>7.5</v>
          </cell>
          <cell r="J421">
            <v>7.67</v>
          </cell>
          <cell r="K421">
            <v>7.86</v>
          </cell>
          <cell r="L421">
            <v>8.1199999999999992</v>
          </cell>
          <cell r="M421">
            <v>8.2200000000000006</v>
          </cell>
          <cell r="N421">
            <v>8.5399999999999991</v>
          </cell>
          <cell r="O421">
            <v>8.81</v>
          </cell>
          <cell r="P421">
            <v>8.82</v>
          </cell>
        </row>
        <row r="422">
          <cell r="A422" t="str">
            <v>Buton Utara</v>
          </cell>
          <cell r="B422">
            <v>6.66</v>
          </cell>
          <cell r="C422">
            <v>6.82</v>
          </cell>
          <cell r="D422">
            <v>7.09</v>
          </cell>
          <cell r="E422">
            <v>7.83</v>
          </cell>
          <cell r="F422">
            <v>7.91</v>
          </cell>
          <cell r="G422">
            <v>7.92</v>
          </cell>
          <cell r="H422">
            <v>7.92</v>
          </cell>
          <cell r="I422">
            <v>8.18</v>
          </cell>
          <cell r="J422">
            <v>8.5399999999999991</v>
          </cell>
          <cell r="K422">
            <v>8.75</v>
          </cell>
          <cell r="L422">
            <v>8.92</v>
          </cell>
          <cell r="M422">
            <v>8.93</v>
          </cell>
          <cell r="N422">
            <v>9.11</v>
          </cell>
          <cell r="O422">
            <v>9.1199999999999992</v>
          </cell>
          <cell r="P422">
            <v>9.24</v>
          </cell>
        </row>
        <row r="423">
          <cell r="A423" t="str">
            <v>Konawe Utara</v>
          </cell>
          <cell r="B423">
            <v>7.97</v>
          </cell>
          <cell r="C423">
            <v>8.0299999999999994</v>
          </cell>
          <cell r="D423">
            <v>8.09</v>
          </cell>
          <cell r="E423">
            <v>8.15</v>
          </cell>
          <cell r="F423">
            <v>8.2200000000000006</v>
          </cell>
          <cell r="G423">
            <v>8.24</v>
          </cell>
          <cell r="H423">
            <v>8.41</v>
          </cell>
          <cell r="I423">
            <v>8.6199999999999992</v>
          </cell>
          <cell r="J423">
            <v>8.81</v>
          </cell>
          <cell r="K423">
            <v>8.9700000000000006</v>
          </cell>
          <cell r="L423">
            <v>9.2100000000000009</v>
          </cell>
          <cell r="M423">
            <v>9.3000000000000007</v>
          </cell>
          <cell r="N423">
            <v>9.5299999999999994</v>
          </cell>
          <cell r="O423">
            <v>9.6</v>
          </cell>
          <cell r="P423">
            <v>9.61</v>
          </cell>
        </row>
        <row r="424">
          <cell r="A424" t="str">
            <v>Kolaka Timur</v>
          </cell>
          <cell r="B424" t="str">
            <v>-</v>
          </cell>
          <cell r="C424" t="str">
            <v>-</v>
          </cell>
          <cell r="D424" t="str">
            <v>-</v>
          </cell>
          <cell r="E424">
            <v>6.29</v>
          </cell>
          <cell r="F424">
            <v>6.3</v>
          </cell>
          <cell r="G424">
            <v>6.39</v>
          </cell>
          <cell r="H424">
            <v>6.65</v>
          </cell>
          <cell r="I424">
            <v>6.9</v>
          </cell>
          <cell r="J424">
            <v>7.18</v>
          </cell>
          <cell r="K424">
            <v>7.35</v>
          </cell>
          <cell r="L424">
            <v>7.56</v>
          </cell>
          <cell r="M424">
            <v>7.84</v>
          </cell>
          <cell r="N424">
            <v>8.15</v>
          </cell>
          <cell r="O424">
            <v>8.4</v>
          </cell>
          <cell r="P424">
            <v>8.43</v>
          </cell>
        </row>
        <row r="425">
          <cell r="A425" t="str">
            <v>Konawe Kepulauan</v>
          </cell>
          <cell r="B425" t="str">
            <v>-</v>
          </cell>
          <cell r="C425" t="str">
            <v>-</v>
          </cell>
          <cell r="D425" t="str">
            <v>-</v>
          </cell>
          <cell r="E425">
            <v>8.69</v>
          </cell>
          <cell r="F425">
            <v>8.6999999999999993</v>
          </cell>
          <cell r="G425">
            <v>8.7100000000000009</v>
          </cell>
          <cell r="H425">
            <v>8.8000000000000007</v>
          </cell>
          <cell r="I425">
            <v>8.9</v>
          </cell>
          <cell r="J425">
            <v>9.17</v>
          </cell>
          <cell r="K425">
            <v>9.18</v>
          </cell>
          <cell r="L425">
            <v>9.41</v>
          </cell>
          <cell r="M425">
            <v>9.42</v>
          </cell>
          <cell r="N425">
            <v>9.43</v>
          </cell>
          <cell r="O425">
            <v>9.4499999999999993</v>
          </cell>
          <cell r="P425">
            <v>9.4600000000000009</v>
          </cell>
        </row>
        <row r="426">
          <cell r="A426" t="str">
            <v>Muna Barat</v>
          </cell>
          <cell r="B426" t="str">
            <v>-</v>
          </cell>
          <cell r="C426" t="str">
            <v>-</v>
          </cell>
          <cell r="D426" t="str">
            <v>-</v>
          </cell>
          <cell r="E426" t="str">
            <v>-</v>
          </cell>
          <cell r="F426">
            <v>6.22</v>
          </cell>
          <cell r="G426">
            <v>6.23</v>
          </cell>
          <cell r="H426">
            <v>6.24</v>
          </cell>
          <cell r="I426">
            <v>6.48</v>
          </cell>
          <cell r="J426">
            <v>6.76</v>
          </cell>
          <cell r="K426">
            <v>6.77</v>
          </cell>
          <cell r="L426">
            <v>7.01</v>
          </cell>
          <cell r="M426">
            <v>7.3</v>
          </cell>
          <cell r="N426">
            <v>7.6</v>
          </cell>
          <cell r="O426">
            <v>7.86</v>
          </cell>
          <cell r="P426">
            <v>8.09</v>
          </cell>
        </row>
        <row r="427">
          <cell r="A427" t="str">
            <v>Buton Tengah</v>
          </cell>
          <cell r="B427" t="str">
            <v>-</v>
          </cell>
          <cell r="C427" t="str">
            <v>-</v>
          </cell>
          <cell r="D427" t="str">
            <v>-</v>
          </cell>
          <cell r="E427" t="str">
            <v>-</v>
          </cell>
          <cell r="F427">
            <v>6.59</v>
          </cell>
          <cell r="G427">
            <v>6.79</v>
          </cell>
          <cell r="H427">
            <v>7.01</v>
          </cell>
          <cell r="I427">
            <v>7.02</v>
          </cell>
          <cell r="J427">
            <v>7.28</v>
          </cell>
          <cell r="K427">
            <v>7.29</v>
          </cell>
          <cell r="L427">
            <v>7.3</v>
          </cell>
          <cell r="M427">
            <v>7.31</v>
          </cell>
          <cell r="N427">
            <v>7.33</v>
          </cell>
          <cell r="O427">
            <v>7.34</v>
          </cell>
          <cell r="P427">
            <v>7.35</v>
          </cell>
        </row>
        <row r="428">
          <cell r="A428" t="str">
            <v>Buton Selatan</v>
          </cell>
          <cell r="B428" t="str">
            <v>-</v>
          </cell>
          <cell r="C428" t="str">
            <v>-</v>
          </cell>
          <cell r="D428" t="str">
            <v>-</v>
          </cell>
          <cell r="E428" t="str">
            <v>-</v>
          </cell>
          <cell r="F428">
            <v>6.35</v>
          </cell>
          <cell r="G428">
            <v>6.55</v>
          </cell>
          <cell r="H428">
            <v>6.81</v>
          </cell>
          <cell r="I428">
            <v>7.06</v>
          </cell>
          <cell r="J428">
            <v>7.07</v>
          </cell>
          <cell r="K428">
            <v>7.32</v>
          </cell>
          <cell r="L428">
            <v>7.53</v>
          </cell>
          <cell r="M428">
            <v>7.54</v>
          </cell>
          <cell r="N428">
            <v>7.64</v>
          </cell>
          <cell r="O428">
            <v>7.65</v>
          </cell>
          <cell r="P428">
            <v>7.75</v>
          </cell>
        </row>
        <row r="429">
          <cell r="A429" t="str">
            <v>Kota Kendari</v>
          </cell>
          <cell r="B429">
            <v>10.43</v>
          </cell>
          <cell r="C429">
            <v>10.91</v>
          </cell>
          <cell r="D429">
            <v>11.18</v>
          </cell>
          <cell r="E429">
            <v>11.57</v>
          </cell>
          <cell r="F429">
            <v>11.65</v>
          </cell>
          <cell r="G429">
            <v>11.66</v>
          </cell>
          <cell r="H429">
            <v>11.67</v>
          </cell>
          <cell r="I429">
            <v>11.68</v>
          </cell>
          <cell r="J429">
            <v>11.69</v>
          </cell>
          <cell r="K429">
            <v>11.94</v>
          </cell>
          <cell r="L429">
            <v>12.2</v>
          </cell>
          <cell r="M429">
            <v>12.51</v>
          </cell>
          <cell r="N429">
            <v>12.52</v>
          </cell>
          <cell r="O429">
            <v>12.53</v>
          </cell>
          <cell r="P429">
            <v>12.55</v>
          </cell>
        </row>
        <row r="430">
          <cell r="A430" t="str">
            <v>Kota Baubau</v>
          </cell>
          <cell r="B430">
            <v>9.02</v>
          </cell>
          <cell r="C430">
            <v>9.1</v>
          </cell>
          <cell r="D430">
            <v>9.18</v>
          </cell>
          <cell r="E430">
            <v>9.26</v>
          </cell>
          <cell r="F430">
            <v>9.48</v>
          </cell>
          <cell r="G430">
            <v>9.8000000000000007</v>
          </cell>
          <cell r="H430">
            <v>9.89</v>
          </cell>
          <cell r="I430">
            <v>9.9</v>
          </cell>
          <cell r="J430">
            <v>10.130000000000001</v>
          </cell>
          <cell r="K430">
            <v>10.37</v>
          </cell>
          <cell r="L430">
            <v>10.64</v>
          </cell>
          <cell r="M430">
            <v>10.91</v>
          </cell>
          <cell r="N430">
            <v>10.92</v>
          </cell>
          <cell r="O430">
            <v>11.02</v>
          </cell>
          <cell r="P430">
            <v>11.03</v>
          </cell>
        </row>
        <row r="431">
          <cell r="A431" t="str">
            <v>GORONTALO</v>
          </cell>
          <cell r="B431">
            <v>6.85</v>
          </cell>
          <cell r="C431">
            <v>6.89</v>
          </cell>
          <cell r="D431">
            <v>6.92</v>
          </cell>
          <cell r="E431">
            <v>6.96</v>
          </cell>
          <cell r="F431">
            <v>6.97</v>
          </cell>
          <cell r="G431">
            <v>7.05</v>
          </cell>
          <cell r="H431">
            <v>7.12</v>
          </cell>
          <cell r="I431">
            <v>7.28</v>
          </cell>
          <cell r="J431">
            <v>7.46</v>
          </cell>
          <cell r="K431">
            <v>7.69</v>
          </cell>
          <cell r="L431">
            <v>7.82</v>
          </cell>
          <cell r="M431">
            <v>7.9</v>
          </cell>
          <cell r="N431">
            <v>8.02</v>
          </cell>
          <cell r="O431">
            <v>8.1</v>
          </cell>
          <cell r="P431">
            <v>8.2899999999999991</v>
          </cell>
        </row>
        <row r="432">
          <cell r="A432" t="str">
            <v>Boalemo</v>
          </cell>
          <cell r="B432">
            <v>5.79</v>
          </cell>
          <cell r="C432">
            <v>5.91</v>
          </cell>
          <cell r="D432">
            <v>6.01</v>
          </cell>
          <cell r="E432">
            <v>6.12</v>
          </cell>
          <cell r="F432">
            <v>6.15</v>
          </cell>
          <cell r="G432">
            <v>6.23</v>
          </cell>
          <cell r="H432">
            <v>6.3</v>
          </cell>
          <cell r="I432">
            <v>6.38</v>
          </cell>
          <cell r="J432">
            <v>6.53</v>
          </cell>
          <cell r="K432">
            <v>6.54</v>
          </cell>
          <cell r="L432">
            <v>6.82</v>
          </cell>
          <cell r="M432">
            <v>7</v>
          </cell>
          <cell r="N432">
            <v>7.03</v>
          </cell>
          <cell r="O432">
            <v>7.3</v>
          </cell>
          <cell r="P432">
            <v>7.31</v>
          </cell>
        </row>
        <row r="433">
          <cell r="A433" t="str">
            <v>Gorontalo</v>
          </cell>
          <cell r="B433">
            <v>6.13</v>
          </cell>
          <cell r="C433">
            <v>6.19</v>
          </cell>
          <cell r="D433">
            <v>6.25</v>
          </cell>
          <cell r="E433">
            <v>6.31</v>
          </cell>
          <cell r="F433">
            <v>6.53</v>
          </cell>
          <cell r="G433">
            <v>6.63</v>
          </cell>
          <cell r="H433">
            <v>6.64</v>
          </cell>
          <cell r="I433">
            <v>6.81</v>
          </cell>
          <cell r="J433">
            <v>6.83</v>
          </cell>
          <cell r="K433">
            <v>7.11</v>
          </cell>
          <cell r="L433">
            <v>7.13</v>
          </cell>
          <cell r="M433">
            <v>7.3</v>
          </cell>
          <cell r="N433">
            <v>7.61</v>
          </cell>
          <cell r="O433">
            <v>7.79</v>
          </cell>
          <cell r="P433">
            <v>7.95</v>
          </cell>
        </row>
        <row r="434">
          <cell r="A434" t="str">
            <v>Pohuwato</v>
          </cell>
          <cell r="B434">
            <v>5.88</v>
          </cell>
          <cell r="C434">
            <v>6.17</v>
          </cell>
          <cell r="D434">
            <v>6.26</v>
          </cell>
          <cell r="E434">
            <v>6.53</v>
          </cell>
          <cell r="F434">
            <v>6.54</v>
          </cell>
          <cell r="G434">
            <v>6.62</v>
          </cell>
          <cell r="H434">
            <v>6.67</v>
          </cell>
          <cell r="I434">
            <v>6.84</v>
          </cell>
          <cell r="J434">
            <v>6.85</v>
          </cell>
          <cell r="K434">
            <v>7.1</v>
          </cell>
          <cell r="L434">
            <v>7.12</v>
          </cell>
          <cell r="M434">
            <v>7.26</v>
          </cell>
          <cell r="N434">
            <v>7.35</v>
          </cell>
          <cell r="O434">
            <v>7.59</v>
          </cell>
          <cell r="P434">
            <v>7.78</v>
          </cell>
        </row>
        <row r="435">
          <cell r="A435" t="str">
            <v>Bone Bolango</v>
          </cell>
          <cell r="B435">
            <v>7.23</v>
          </cell>
          <cell r="C435">
            <v>7.23</v>
          </cell>
          <cell r="D435">
            <v>7.45</v>
          </cell>
          <cell r="E435">
            <v>7.67</v>
          </cell>
          <cell r="F435">
            <v>7.7</v>
          </cell>
          <cell r="G435">
            <v>7.73</v>
          </cell>
          <cell r="H435">
            <v>7.81</v>
          </cell>
          <cell r="I435">
            <v>7.84</v>
          </cell>
          <cell r="J435">
            <v>8.0399999999999991</v>
          </cell>
          <cell r="K435">
            <v>8.07</v>
          </cell>
          <cell r="L435">
            <v>8.31</v>
          </cell>
          <cell r="M435">
            <v>8.32</v>
          </cell>
          <cell r="N435">
            <v>8.33</v>
          </cell>
          <cell r="O435">
            <v>8.35</v>
          </cell>
          <cell r="P435">
            <v>8.52</v>
          </cell>
        </row>
        <row r="436">
          <cell r="A436" t="str">
            <v>Gorontalo Utara</v>
          </cell>
          <cell r="B436">
            <v>5.68</v>
          </cell>
          <cell r="C436">
            <v>5.93</v>
          </cell>
          <cell r="D436">
            <v>6.07</v>
          </cell>
          <cell r="E436">
            <v>6.53</v>
          </cell>
          <cell r="F436">
            <v>6.59</v>
          </cell>
          <cell r="G436">
            <v>6.61</v>
          </cell>
          <cell r="H436">
            <v>6.62</v>
          </cell>
          <cell r="I436">
            <v>6.68</v>
          </cell>
          <cell r="J436">
            <v>6.72</v>
          </cell>
          <cell r="K436">
            <v>6.74</v>
          </cell>
          <cell r="L436">
            <v>7.03</v>
          </cell>
          <cell r="M436">
            <v>7.15</v>
          </cell>
          <cell r="N436">
            <v>7.16</v>
          </cell>
          <cell r="O436">
            <v>7.17</v>
          </cell>
          <cell r="P436">
            <v>7.4</v>
          </cell>
        </row>
        <row r="437">
          <cell r="A437" t="str">
            <v>Kota Gorontalo</v>
          </cell>
          <cell r="B437">
            <v>9.5500000000000007</v>
          </cell>
          <cell r="C437">
            <v>9.77</v>
          </cell>
          <cell r="D437">
            <v>10</v>
          </cell>
          <cell r="E437">
            <v>10.24</v>
          </cell>
          <cell r="F437">
            <v>10.28</v>
          </cell>
          <cell r="G437">
            <v>10.29</v>
          </cell>
          <cell r="H437">
            <v>10.3</v>
          </cell>
          <cell r="I437">
            <v>10.32</v>
          </cell>
          <cell r="J437">
            <v>10.34</v>
          </cell>
          <cell r="K437">
            <v>10.35</v>
          </cell>
          <cell r="L437">
            <v>10.36</v>
          </cell>
          <cell r="M437">
            <v>10.37</v>
          </cell>
          <cell r="N437">
            <v>10.39</v>
          </cell>
          <cell r="O437">
            <v>10.4</v>
          </cell>
          <cell r="P437">
            <v>10.41</v>
          </cell>
        </row>
        <row r="438">
          <cell r="A438" t="str">
            <v>SULAWESI BARAT</v>
          </cell>
          <cell r="B438">
            <v>6.63</v>
          </cell>
          <cell r="C438">
            <v>6.65</v>
          </cell>
          <cell r="D438">
            <v>6.76</v>
          </cell>
          <cell r="E438">
            <v>6.87</v>
          </cell>
          <cell r="F438">
            <v>6.88</v>
          </cell>
          <cell r="G438">
            <v>6.94</v>
          </cell>
          <cell r="H438">
            <v>7.14</v>
          </cell>
          <cell r="I438">
            <v>7.31</v>
          </cell>
          <cell r="J438">
            <v>7.5</v>
          </cell>
          <cell r="K438">
            <v>7.73</v>
          </cell>
          <cell r="L438">
            <v>7.89</v>
          </cell>
          <cell r="M438">
            <v>7.96</v>
          </cell>
          <cell r="N438">
            <v>8.08</v>
          </cell>
          <cell r="O438">
            <v>8.1300000000000008</v>
          </cell>
          <cell r="P438">
            <v>8.15</v>
          </cell>
        </row>
        <row r="439">
          <cell r="A439" t="str">
            <v>Majene</v>
          </cell>
          <cell r="B439">
            <v>7.39</v>
          </cell>
          <cell r="C439">
            <v>7.49</v>
          </cell>
          <cell r="D439">
            <v>7.59</v>
          </cell>
          <cell r="E439">
            <v>7.7</v>
          </cell>
          <cell r="F439">
            <v>7.72</v>
          </cell>
          <cell r="G439">
            <v>7.74</v>
          </cell>
          <cell r="H439">
            <v>7.81</v>
          </cell>
          <cell r="I439">
            <v>8.14</v>
          </cell>
          <cell r="J439">
            <v>8.25</v>
          </cell>
          <cell r="K439">
            <v>8.52</v>
          </cell>
          <cell r="L439">
            <v>8.65</v>
          </cell>
          <cell r="M439">
            <v>8.91</v>
          </cell>
          <cell r="N439">
            <v>9.1</v>
          </cell>
          <cell r="O439">
            <v>9.2799999999999994</v>
          </cell>
          <cell r="P439">
            <v>9.4600000000000009</v>
          </cell>
        </row>
        <row r="440">
          <cell r="A440" t="str">
            <v>Polewali Mandar</v>
          </cell>
          <cell r="B440">
            <v>6.41</v>
          </cell>
          <cell r="C440">
            <v>6.5</v>
          </cell>
          <cell r="D440">
            <v>6.59</v>
          </cell>
          <cell r="E440">
            <v>6.67</v>
          </cell>
          <cell r="F440">
            <v>6.76</v>
          </cell>
          <cell r="G440">
            <v>6.77</v>
          </cell>
          <cell r="H440">
            <v>6.89</v>
          </cell>
          <cell r="I440">
            <v>7.09</v>
          </cell>
          <cell r="J440">
            <v>7.24</v>
          </cell>
          <cell r="K440">
            <v>7.4</v>
          </cell>
          <cell r="L440">
            <v>7.41</v>
          </cell>
          <cell r="M440">
            <v>7.44</v>
          </cell>
          <cell r="N440">
            <v>7.6</v>
          </cell>
          <cell r="O440">
            <v>7.71</v>
          </cell>
          <cell r="P440">
            <v>7.72</v>
          </cell>
        </row>
        <row r="441">
          <cell r="A441" t="str">
            <v>Mamasa</v>
          </cell>
          <cell r="B441">
            <v>6.54</v>
          </cell>
          <cell r="C441">
            <v>6.69</v>
          </cell>
          <cell r="D441">
            <v>6.84</v>
          </cell>
          <cell r="E441">
            <v>6.89</v>
          </cell>
          <cell r="F441">
            <v>6.92</v>
          </cell>
          <cell r="G441">
            <v>6.92</v>
          </cell>
          <cell r="H441">
            <v>6.98</v>
          </cell>
          <cell r="I441">
            <v>7.1</v>
          </cell>
          <cell r="J441">
            <v>7.22</v>
          </cell>
          <cell r="K441">
            <v>7.37</v>
          </cell>
          <cell r="L441">
            <v>7.65</v>
          </cell>
          <cell r="M441">
            <v>7.88</v>
          </cell>
          <cell r="N441">
            <v>8</v>
          </cell>
          <cell r="O441">
            <v>8.11</v>
          </cell>
          <cell r="P441">
            <v>8.1300000000000008</v>
          </cell>
        </row>
        <row r="442">
          <cell r="A442" t="str">
            <v>Mamuju</v>
          </cell>
          <cell r="B442">
            <v>6.49</v>
          </cell>
          <cell r="C442">
            <v>6.59</v>
          </cell>
          <cell r="D442">
            <v>6.7</v>
          </cell>
          <cell r="E442">
            <v>6.8</v>
          </cell>
          <cell r="F442">
            <v>6.91</v>
          </cell>
          <cell r="G442">
            <v>6.94</v>
          </cell>
          <cell r="H442">
            <v>7.21</v>
          </cell>
          <cell r="I442">
            <v>7.26</v>
          </cell>
          <cell r="J442">
            <v>7.53</v>
          </cell>
          <cell r="K442">
            <v>7.69</v>
          </cell>
          <cell r="L442">
            <v>7.95</v>
          </cell>
          <cell r="M442">
            <v>7.96</v>
          </cell>
          <cell r="N442">
            <v>8.09</v>
          </cell>
          <cell r="O442">
            <v>8.16</v>
          </cell>
          <cell r="P442">
            <v>8.35</v>
          </cell>
        </row>
        <row r="443">
          <cell r="A443" t="str">
            <v>Mamuju Utara / Pasangkayu</v>
          </cell>
          <cell r="B443">
            <v>6.9</v>
          </cell>
          <cell r="C443">
            <v>6.93</v>
          </cell>
          <cell r="D443">
            <v>6.96</v>
          </cell>
          <cell r="E443">
            <v>7.12</v>
          </cell>
          <cell r="F443">
            <v>7.15</v>
          </cell>
          <cell r="G443">
            <v>7.3</v>
          </cell>
          <cell r="H443">
            <v>7.47</v>
          </cell>
          <cell r="I443">
            <v>7.48</v>
          </cell>
          <cell r="J443">
            <v>7.68</v>
          </cell>
          <cell r="K443">
            <v>7.92</v>
          </cell>
          <cell r="L443">
            <v>7.98</v>
          </cell>
          <cell r="M443">
            <v>8.09</v>
          </cell>
          <cell r="N443">
            <v>8.11</v>
          </cell>
          <cell r="O443">
            <v>8.1199999999999992</v>
          </cell>
          <cell r="P443">
            <v>8.1300000000000008</v>
          </cell>
        </row>
        <row r="444">
          <cell r="A444" t="str">
            <v>Mamuju Tengah</v>
          </cell>
          <cell r="B444" t="str">
            <v>-</v>
          </cell>
          <cell r="C444" t="str">
            <v>-</v>
          </cell>
          <cell r="D444" t="str">
            <v>-</v>
          </cell>
          <cell r="E444">
            <v>6.31</v>
          </cell>
          <cell r="F444">
            <v>6.49</v>
          </cell>
          <cell r="G444">
            <v>6.86</v>
          </cell>
          <cell r="H444">
            <v>7.1</v>
          </cell>
          <cell r="I444">
            <v>7.13</v>
          </cell>
          <cell r="J444">
            <v>7.23</v>
          </cell>
          <cell r="K444">
            <v>7.24</v>
          </cell>
          <cell r="L444">
            <v>7.46</v>
          </cell>
          <cell r="M444">
            <v>7.51</v>
          </cell>
          <cell r="N444">
            <v>7.61</v>
          </cell>
          <cell r="O444">
            <v>7.73</v>
          </cell>
          <cell r="P444">
            <v>7.94</v>
          </cell>
        </row>
        <row r="445">
          <cell r="A445" t="str">
            <v>MALUKU</v>
          </cell>
          <cell r="B445">
            <v>8.64</v>
          </cell>
          <cell r="C445">
            <v>8.7200000000000006</v>
          </cell>
          <cell r="D445">
            <v>8.8000000000000007</v>
          </cell>
          <cell r="E445">
            <v>8.81</v>
          </cell>
          <cell r="F445">
            <v>9.15</v>
          </cell>
          <cell r="G445">
            <v>9.16</v>
          </cell>
          <cell r="H445">
            <v>9.27</v>
          </cell>
          <cell r="I445">
            <v>9.3800000000000008</v>
          </cell>
          <cell r="J445">
            <v>9.58</v>
          </cell>
          <cell r="K445">
            <v>9.81</v>
          </cell>
          <cell r="L445">
            <v>9.93</v>
          </cell>
          <cell r="M445">
            <v>10.029999999999999</v>
          </cell>
          <cell r="N445">
            <v>10.19</v>
          </cell>
          <cell r="O445">
            <v>10.199999999999999</v>
          </cell>
          <cell r="P445">
            <v>10.26</v>
          </cell>
        </row>
        <row r="446">
          <cell r="A446" t="str">
            <v>Maluku Tenggara Barat / Kepulauan Tanimbar</v>
          </cell>
          <cell r="B446">
            <v>8.27</v>
          </cell>
          <cell r="C446">
            <v>8.2899999999999991</v>
          </cell>
          <cell r="D446">
            <v>8.57</v>
          </cell>
          <cell r="E446">
            <v>8.86</v>
          </cell>
          <cell r="F446">
            <v>8.8800000000000008</v>
          </cell>
          <cell r="G446">
            <v>8.98</v>
          </cell>
          <cell r="H446">
            <v>8.99</v>
          </cell>
          <cell r="I446">
            <v>9.18</v>
          </cell>
          <cell r="J446">
            <v>9.39</v>
          </cell>
          <cell r="K446">
            <v>9.5500000000000007</v>
          </cell>
          <cell r="L446">
            <v>9.68</v>
          </cell>
          <cell r="M446">
            <v>9.69</v>
          </cell>
          <cell r="N446">
            <v>9.77</v>
          </cell>
          <cell r="O446">
            <v>9.91</v>
          </cell>
          <cell r="P446">
            <v>9.92</v>
          </cell>
        </row>
        <row r="447">
          <cell r="A447" t="str">
            <v>Maluku Tenggara</v>
          </cell>
          <cell r="B447">
            <v>8.39</v>
          </cell>
          <cell r="C447">
            <v>8.4</v>
          </cell>
          <cell r="D447">
            <v>8.4499999999999993</v>
          </cell>
          <cell r="E447">
            <v>8.51</v>
          </cell>
          <cell r="F447">
            <v>8.7100000000000009</v>
          </cell>
          <cell r="G447">
            <v>9.0500000000000007</v>
          </cell>
          <cell r="H447">
            <v>9.17</v>
          </cell>
          <cell r="I447">
            <v>9.27</v>
          </cell>
          <cell r="J447">
            <v>9.49</v>
          </cell>
          <cell r="K447">
            <v>9.5</v>
          </cell>
          <cell r="L447">
            <v>9.73</v>
          </cell>
          <cell r="M447">
            <v>9.76</v>
          </cell>
          <cell r="N447">
            <v>9.7799999999999994</v>
          </cell>
          <cell r="O447">
            <v>9.7899999999999991</v>
          </cell>
          <cell r="P447">
            <v>9.84</v>
          </cell>
        </row>
        <row r="448">
          <cell r="A448" t="str">
            <v>Maluku Tengah</v>
          </cell>
          <cell r="B448">
            <v>8.36</v>
          </cell>
          <cell r="C448">
            <v>8.3699999999999992</v>
          </cell>
          <cell r="D448">
            <v>8.3699999999999992</v>
          </cell>
          <cell r="E448">
            <v>8.48</v>
          </cell>
          <cell r="F448">
            <v>8.8800000000000008</v>
          </cell>
          <cell r="G448">
            <v>8.89</v>
          </cell>
          <cell r="H448">
            <v>9.18</v>
          </cell>
          <cell r="I448">
            <v>9.2899999999999991</v>
          </cell>
          <cell r="J448">
            <v>9.3000000000000007</v>
          </cell>
          <cell r="K448">
            <v>9.64</v>
          </cell>
          <cell r="L448">
            <v>9.67</v>
          </cell>
          <cell r="M448">
            <v>9.68</v>
          </cell>
          <cell r="N448">
            <v>9.76</v>
          </cell>
          <cell r="O448">
            <v>9.7799999999999994</v>
          </cell>
          <cell r="P448">
            <v>9.7899999999999991</v>
          </cell>
        </row>
        <row r="449">
          <cell r="A449" t="str">
            <v>Buru</v>
          </cell>
          <cell r="B449">
            <v>6.22</v>
          </cell>
          <cell r="C449">
            <v>6.59</v>
          </cell>
          <cell r="D449">
            <v>6.75</v>
          </cell>
          <cell r="E449">
            <v>6.91</v>
          </cell>
          <cell r="F449">
            <v>7.15</v>
          </cell>
          <cell r="G449">
            <v>7.43</v>
          </cell>
          <cell r="H449">
            <v>7.67</v>
          </cell>
          <cell r="I449">
            <v>7.99</v>
          </cell>
          <cell r="J449">
            <v>8.32</v>
          </cell>
          <cell r="K449">
            <v>8.4600000000000009</v>
          </cell>
          <cell r="L449">
            <v>8.52</v>
          </cell>
          <cell r="M449">
            <v>8.7899999999999991</v>
          </cell>
          <cell r="N449">
            <v>8.99</v>
          </cell>
          <cell r="O449">
            <v>9.01</v>
          </cell>
          <cell r="P449">
            <v>9.02</v>
          </cell>
        </row>
        <row r="450">
          <cell r="A450" t="str">
            <v>Kepulauan Aru</v>
          </cell>
          <cell r="B450">
            <v>7.79</v>
          </cell>
          <cell r="C450">
            <v>7.92</v>
          </cell>
          <cell r="D450">
            <v>7.92</v>
          </cell>
          <cell r="E450">
            <v>7.93</v>
          </cell>
          <cell r="F450">
            <v>7.98</v>
          </cell>
          <cell r="G450">
            <v>8.1300000000000008</v>
          </cell>
          <cell r="H450">
            <v>8.39</v>
          </cell>
          <cell r="I450">
            <v>8.4</v>
          </cell>
          <cell r="J450">
            <v>8.6999999999999993</v>
          </cell>
          <cell r="K450">
            <v>8.7100000000000009</v>
          </cell>
          <cell r="L450">
            <v>8.82</v>
          </cell>
          <cell r="M450">
            <v>8.83</v>
          </cell>
          <cell r="N450">
            <v>8.8699999999999992</v>
          </cell>
          <cell r="O450">
            <v>8.9700000000000006</v>
          </cell>
          <cell r="P450">
            <v>9.2100000000000009</v>
          </cell>
        </row>
        <row r="451">
          <cell r="A451" t="str">
            <v>Seram Bagian Barat</v>
          </cell>
          <cell r="B451">
            <v>7.72</v>
          </cell>
          <cell r="C451">
            <v>8.0500000000000007</v>
          </cell>
          <cell r="D451">
            <v>8.3000000000000007</v>
          </cell>
          <cell r="E451">
            <v>8.3699999999999992</v>
          </cell>
          <cell r="F451">
            <v>8.42</v>
          </cell>
          <cell r="G451">
            <v>8.42</v>
          </cell>
          <cell r="H451">
            <v>8.43</v>
          </cell>
          <cell r="I451">
            <v>8.4700000000000006</v>
          </cell>
          <cell r="J451">
            <v>8.85</v>
          </cell>
          <cell r="K451">
            <v>8.86</v>
          </cell>
          <cell r="L451">
            <v>8.8699999999999992</v>
          </cell>
          <cell r="M451">
            <v>8.92</v>
          </cell>
          <cell r="N451">
            <v>9.24</v>
          </cell>
          <cell r="O451">
            <v>9.35</v>
          </cell>
          <cell r="P451">
            <v>9.59</v>
          </cell>
        </row>
        <row r="452">
          <cell r="A452" t="str">
            <v>Seram Bagian Timur</v>
          </cell>
          <cell r="B452">
            <v>6.66</v>
          </cell>
          <cell r="C452">
            <v>6.69</v>
          </cell>
          <cell r="D452">
            <v>6.71</v>
          </cell>
          <cell r="E452">
            <v>6.9</v>
          </cell>
          <cell r="F452">
            <v>6.97</v>
          </cell>
          <cell r="G452">
            <v>7.3</v>
          </cell>
          <cell r="H452">
            <v>7.53</v>
          </cell>
          <cell r="I452">
            <v>7.84</v>
          </cell>
          <cell r="J452">
            <v>8.02</v>
          </cell>
          <cell r="K452">
            <v>8.2200000000000006</v>
          </cell>
          <cell r="L452">
            <v>8.43</v>
          </cell>
          <cell r="M452">
            <v>8.4600000000000009</v>
          </cell>
          <cell r="N452">
            <v>8.7100000000000009</v>
          </cell>
          <cell r="O452">
            <v>8.82</v>
          </cell>
          <cell r="P452">
            <v>9</v>
          </cell>
        </row>
        <row r="453">
          <cell r="A453" t="str">
            <v>Maluku Barat Daya</v>
          </cell>
          <cell r="B453">
            <v>7.17</v>
          </cell>
          <cell r="C453">
            <v>7.31</v>
          </cell>
          <cell r="D453">
            <v>7.31</v>
          </cell>
          <cell r="E453">
            <v>7.32</v>
          </cell>
          <cell r="F453">
            <v>7.6</v>
          </cell>
          <cell r="G453">
            <v>7.61</v>
          </cell>
          <cell r="H453">
            <v>7.85</v>
          </cell>
          <cell r="I453">
            <v>7.99</v>
          </cell>
          <cell r="J453">
            <v>8</v>
          </cell>
          <cell r="K453">
            <v>8.14</v>
          </cell>
          <cell r="L453">
            <v>8.35</v>
          </cell>
          <cell r="M453">
            <v>8.59</v>
          </cell>
          <cell r="N453">
            <v>8.77</v>
          </cell>
          <cell r="O453">
            <v>8.92</v>
          </cell>
          <cell r="P453">
            <v>9.1300000000000008</v>
          </cell>
        </row>
        <row r="454">
          <cell r="A454" t="str">
            <v>Buru Selatan</v>
          </cell>
          <cell r="B454">
            <v>5.56</v>
          </cell>
          <cell r="C454">
            <v>5.7</v>
          </cell>
          <cell r="D454">
            <v>6</v>
          </cell>
          <cell r="E454">
            <v>6.31</v>
          </cell>
          <cell r="F454">
            <v>6.62</v>
          </cell>
          <cell r="G454">
            <v>6.95</v>
          </cell>
          <cell r="H454">
            <v>6.96</v>
          </cell>
          <cell r="I454">
            <v>7.13</v>
          </cell>
          <cell r="J454">
            <v>7.42</v>
          </cell>
          <cell r="K454">
            <v>7.7</v>
          </cell>
          <cell r="L454">
            <v>7.94</v>
          </cell>
          <cell r="M454">
            <v>7.95</v>
          </cell>
          <cell r="N454">
            <v>8.06</v>
          </cell>
          <cell r="O454">
            <v>8.23</v>
          </cell>
          <cell r="P454">
            <v>8.48</v>
          </cell>
        </row>
        <row r="455">
          <cell r="A455" t="str">
            <v>Kota Ambon</v>
          </cell>
          <cell r="B455">
            <v>10.78</v>
          </cell>
          <cell r="C455">
            <v>11</v>
          </cell>
          <cell r="D455">
            <v>11.21</v>
          </cell>
          <cell r="E455">
            <v>11.44</v>
          </cell>
          <cell r="F455">
            <v>11.61</v>
          </cell>
          <cell r="G455">
            <v>11.63</v>
          </cell>
          <cell r="H455">
            <v>11.64</v>
          </cell>
          <cell r="I455">
            <v>11.65</v>
          </cell>
          <cell r="J455">
            <v>11.66</v>
          </cell>
          <cell r="K455">
            <v>11.91</v>
          </cell>
          <cell r="L455">
            <v>11.92</v>
          </cell>
          <cell r="M455">
            <v>12.2</v>
          </cell>
          <cell r="N455">
            <v>12.21</v>
          </cell>
          <cell r="O455">
            <v>12.22</v>
          </cell>
          <cell r="P455">
            <v>12.24</v>
          </cell>
        </row>
        <row r="456">
          <cell r="A456" t="str">
            <v>Kota Tual</v>
          </cell>
          <cell r="B456">
            <v>9.2200000000000006</v>
          </cell>
          <cell r="C456">
            <v>9.33</v>
          </cell>
          <cell r="D456">
            <v>9.43</v>
          </cell>
          <cell r="E456">
            <v>9.5399999999999991</v>
          </cell>
          <cell r="F456">
            <v>9.65</v>
          </cell>
          <cell r="G456">
            <v>9.67</v>
          </cell>
          <cell r="H456">
            <v>9.76</v>
          </cell>
          <cell r="I456">
            <v>9.8699999999999992</v>
          </cell>
          <cell r="J456">
            <v>10.18</v>
          </cell>
          <cell r="K456">
            <v>10.26</v>
          </cell>
          <cell r="L456">
            <v>10.52</v>
          </cell>
          <cell r="M456">
            <v>10.53</v>
          </cell>
          <cell r="N456">
            <v>10.54</v>
          </cell>
          <cell r="O456">
            <v>10.66</v>
          </cell>
          <cell r="P456">
            <v>10.67</v>
          </cell>
        </row>
        <row r="457">
          <cell r="A457" t="str">
            <v>MALUKU UTARA</v>
          </cell>
          <cell r="B457">
            <v>7.91</v>
          </cell>
          <cell r="C457">
            <v>7.98</v>
          </cell>
          <cell r="D457">
            <v>8.0399999999999991</v>
          </cell>
          <cell r="E457">
            <v>8.27</v>
          </cell>
          <cell r="F457">
            <v>8.34</v>
          </cell>
          <cell r="G457">
            <v>8.3699999999999992</v>
          </cell>
          <cell r="H457">
            <v>8.52</v>
          </cell>
          <cell r="I457">
            <v>8.61</v>
          </cell>
          <cell r="J457">
            <v>8.7200000000000006</v>
          </cell>
          <cell r="K457">
            <v>9</v>
          </cell>
          <cell r="L457">
            <v>9.0399999999999991</v>
          </cell>
          <cell r="M457">
            <v>9.09</v>
          </cell>
          <cell r="N457">
            <v>9.24</v>
          </cell>
          <cell r="O457">
            <v>9.26</v>
          </cell>
          <cell r="P457">
            <v>9.3699999999999992</v>
          </cell>
        </row>
        <row r="458">
          <cell r="A458" t="str">
            <v>Halmahera Barat</v>
          </cell>
          <cell r="B458">
            <v>7.08</v>
          </cell>
          <cell r="C458">
            <v>7.2</v>
          </cell>
          <cell r="D458">
            <v>7.36</v>
          </cell>
          <cell r="E458">
            <v>7.55</v>
          </cell>
          <cell r="F458">
            <v>7.71</v>
          </cell>
          <cell r="G458">
            <v>7.77</v>
          </cell>
          <cell r="H458">
            <v>7.86</v>
          </cell>
          <cell r="I458">
            <v>7.87</v>
          </cell>
          <cell r="J458">
            <v>7.88</v>
          </cell>
          <cell r="K458">
            <v>8.1199999999999992</v>
          </cell>
          <cell r="L458">
            <v>8.35</v>
          </cell>
          <cell r="M458">
            <v>8.3699999999999992</v>
          </cell>
          <cell r="N458">
            <v>8.57</v>
          </cell>
          <cell r="O458">
            <v>8.58</v>
          </cell>
          <cell r="P458">
            <v>8.59</v>
          </cell>
        </row>
        <row r="459">
          <cell r="A459" t="str">
            <v>Halmahera Tengah</v>
          </cell>
          <cell r="B459">
            <v>7.04</v>
          </cell>
          <cell r="C459">
            <v>7.2</v>
          </cell>
          <cell r="D459">
            <v>7.28</v>
          </cell>
          <cell r="E459">
            <v>7.69</v>
          </cell>
          <cell r="F459">
            <v>7.74</v>
          </cell>
          <cell r="G459">
            <v>7.85</v>
          </cell>
          <cell r="H459">
            <v>8.14</v>
          </cell>
          <cell r="I459">
            <v>8.3699999999999992</v>
          </cell>
          <cell r="J459">
            <v>8.65</v>
          </cell>
          <cell r="K459">
            <v>8.7899999999999991</v>
          </cell>
          <cell r="L459">
            <v>9</v>
          </cell>
          <cell r="M459">
            <v>9.01</v>
          </cell>
          <cell r="N459">
            <v>9.02</v>
          </cell>
          <cell r="O459">
            <v>9.19</v>
          </cell>
          <cell r="P459">
            <v>9.1999999999999993</v>
          </cell>
        </row>
        <row r="460">
          <cell r="A460" t="str">
            <v>Kepulauan Sula</v>
          </cell>
          <cell r="B460">
            <v>6.92</v>
          </cell>
          <cell r="C460">
            <v>7.01</v>
          </cell>
          <cell r="D460">
            <v>7.42</v>
          </cell>
          <cell r="E460">
            <v>7.86</v>
          </cell>
          <cell r="F460">
            <v>7.91</v>
          </cell>
          <cell r="G460">
            <v>7.95</v>
          </cell>
          <cell r="H460">
            <v>7.96</v>
          </cell>
          <cell r="I460">
            <v>8.33</v>
          </cell>
          <cell r="J460">
            <v>8.57</v>
          </cell>
          <cell r="K460">
            <v>8.73</v>
          </cell>
          <cell r="L460">
            <v>8.9499999999999993</v>
          </cell>
          <cell r="M460">
            <v>9</v>
          </cell>
          <cell r="N460">
            <v>9.02</v>
          </cell>
          <cell r="O460">
            <v>9.0399999999999991</v>
          </cell>
          <cell r="P460">
            <v>9.17</v>
          </cell>
        </row>
        <row r="461">
          <cell r="A461" t="str">
            <v>Halmahera Selatan</v>
          </cell>
          <cell r="B461">
            <v>6.87</v>
          </cell>
          <cell r="C461">
            <v>6.91</v>
          </cell>
          <cell r="D461">
            <v>6.95</v>
          </cell>
          <cell r="E461">
            <v>6.99</v>
          </cell>
          <cell r="F461">
            <v>7.03</v>
          </cell>
          <cell r="G461">
            <v>7.15</v>
          </cell>
          <cell r="H461">
            <v>7.42</v>
          </cell>
          <cell r="I461">
            <v>7.43</v>
          </cell>
          <cell r="J461">
            <v>7.62</v>
          </cell>
          <cell r="K461">
            <v>7.92</v>
          </cell>
          <cell r="L461">
            <v>7.93</v>
          </cell>
          <cell r="M461">
            <v>8.1</v>
          </cell>
          <cell r="N461">
            <v>8.16</v>
          </cell>
          <cell r="O461">
            <v>8.17</v>
          </cell>
          <cell r="P461">
            <v>8.42</v>
          </cell>
        </row>
        <row r="462">
          <cell r="A462" t="str">
            <v>Halmahera Utara</v>
          </cell>
          <cell r="B462">
            <v>7.72</v>
          </cell>
          <cell r="C462">
            <v>7.82</v>
          </cell>
          <cell r="D462">
            <v>7.92</v>
          </cell>
          <cell r="E462">
            <v>7.97</v>
          </cell>
          <cell r="F462">
            <v>7.98</v>
          </cell>
          <cell r="G462">
            <v>8.06</v>
          </cell>
          <cell r="H462">
            <v>8.35</v>
          </cell>
          <cell r="I462">
            <v>8.36</v>
          </cell>
          <cell r="J462">
            <v>8.3699999999999992</v>
          </cell>
          <cell r="K462">
            <v>8.3800000000000008</v>
          </cell>
          <cell r="L462">
            <v>8.51</v>
          </cell>
          <cell r="M462">
            <v>8.6199999999999992</v>
          </cell>
          <cell r="N462">
            <v>8.6300000000000008</v>
          </cell>
          <cell r="O462">
            <v>8.65</v>
          </cell>
          <cell r="P462">
            <v>8.67</v>
          </cell>
        </row>
        <row r="463">
          <cell r="A463" t="str">
            <v>Halmahera Timur</v>
          </cell>
          <cell r="B463">
            <v>6.76</v>
          </cell>
          <cell r="C463">
            <v>6.92</v>
          </cell>
          <cell r="D463">
            <v>7.02</v>
          </cell>
          <cell r="E463">
            <v>7.33</v>
          </cell>
          <cell r="F463">
            <v>7.34</v>
          </cell>
          <cell r="G463">
            <v>7.57</v>
          </cell>
          <cell r="H463">
            <v>7.77</v>
          </cell>
          <cell r="I463">
            <v>7.89</v>
          </cell>
          <cell r="J463">
            <v>7.97</v>
          </cell>
          <cell r="K463">
            <v>8.06</v>
          </cell>
          <cell r="L463">
            <v>8.26</v>
          </cell>
          <cell r="M463">
            <v>8.27</v>
          </cell>
          <cell r="N463">
            <v>8.52</v>
          </cell>
          <cell r="O463">
            <v>8.66</v>
          </cell>
          <cell r="P463">
            <v>8.8800000000000008</v>
          </cell>
        </row>
        <row r="464">
          <cell r="A464" t="str">
            <v>Pulau Morotai</v>
          </cell>
          <cell r="B464" t="str">
            <v>-</v>
          </cell>
          <cell r="C464">
            <v>6.58</v>
          </cell>
          <cell r="D464">
            <v>6.7</v>
          </cell>
          <cell r="E464">
            <v>6.81</v>
          </cell>
          <cell r="F464">
            <v>6.84</v>
          </cell>
          <cell r="G464">
            <v>6.84</v>
          </cell>
          <cell r="H464">
            <v>6.88</v>
          </cell>
          <cell r="I464">
            <v>6.89</v>
          </cell>
          <cell r="J464">
            <v>6.96</v>
          </cell>
          <cell r="K464">
            <v>7.1</v>
          </cell>
          <cell r="L464">
            <v>7.39</v>
          </cell>
          <cell r="M464">
            <v>7.4</v>
          </cell>
          <cell r="N464">
            <v>7.42</v>
          </cell>
          <cell r="O464">
            <v>7.55</v>
          </cell>
          <cell r="P464">
            <v>7.73</v>
          </cell>
        </row>
        <row r="465">
          <cell r="A465" t="str">
            <v>Pulau Taliabu</v>
          </cell>
          <cell r="B465" t="str">
            <v>-</v>
          </cell>
          <cell r="C465" t="str">
            <v>-</v>
          </cell>
          <cell r="D465" t="str">
            <v>-</v>
          </cell>
          <cell r="E465">
            <v>7.39</v>
          </cell>
          <cell r="F465">
            <v>7.4</v>
          </cell>
          <cell r="G465">
            <v>7.41</v>
          </cell>
          <cell r="H465">
            <v>7.42</v>
          </cell>
          <cell r="I465">
            <v>7.43</v>
          </cell>
          <cell r="J465">
            <v>7.44</v>
          </cell>
          <cell r="K465">
            <v>7.46</v>
          </cell>
          <cell r="L465">
            <v>7.66</v>
          </cell>
          <cell r="M465">
            <v>7.67</v>
          </cell>
          <cell r="N465">
            <v>7.94</v>
          </cell>
          <cell r="O465">
            <v>7.97</v>
          </cell>
          <cell r="P465">
            <v>7.99</v>
          </cell>
        </row>
        <row r="466">
          <cell r="A466" t="str">
            <v>Kota Ternate</v>
          </cell>
          <cell r="B466">
            <v>10.3</v>
          </cell>
          <cell r="C466">
            <v>10.53</v>
          </cell>
          <cell r="D466">
            <v>10.58</v>
          </cell>
          <cell r="E466">
            <v>11.06</v>
          </cell>
          <cell r="F466">
            <v>11.11</v>
          </cell>
          <cell r="G466">
            <v>11.12</v>
          </cell>
          <cell r="H466">
            <v>11.13</v>
          </cell>
          <cell r="I466">
            <v>11.25</v>
          </cell>
          <cell r="J466">
            <v>11.26</v>
          </cell>
          <cell r="K466">
            <v>11.58</v>
          </cell>
          <cell r="L466">
            <v>11.71</v>
          </cell>
          <cell r="M466">
            <v>11.81</v>
          </cell>
          <cell r="N466">
            <v>12.06</v>
          </cell>
          <cell r="O466">
            <v>12.07</v>
          </cell>
          <cell r="P466">
            <v>12.08</v>
          </cell>
        </row>
        <row r="467">
          <cell r="A467" t="str">
            <v>Kota Tidore Kepulauan</v>
          </cell>
          <cell r="B467">
            <v>8.2100000000000009</v>
          </cell>
          <cell r="C467">
            <v>8.27</v>
          </cell>
          <cell r="D467">
            <v>8.44</v>
          </cell>
          <cell r="E467">
            <v>8.61</v>
          </cell>
          <cell r="F467">
            <v>8.7200000000000006</v>
          </cell>
          <cell r="G467">
            <v>8.91</v>
          </cell>
          <cell r="H467">
            <v>9.11</v>
          </cell>
          <cell r="I467">
            <v>9.39</v>
          </cell>
          <cell r="J467">
            <v>9.6300000000000008</v>
          </cell>
          <cell r="K467">
            <v>9.64</v>
          </cell>
          <cell r="L467">
            <v>9.73</v>
          </cell>
          <cell r="M467">
            <v>9.9499999999999993</v>
          </cell>
          <cell r="N467">
            <v>9.9600000000000009</v>
          </cell>
          <cell r="O467">
            <v>9.9700000000000006</v>
          </cell>
          <cell r="P467">
            <v>10.119999999999999</v>
          </cell>
        </row>
        <row r="468">
          <cell r="A468" t="str">
            <v>PAPUA BARAT</v>
          </cell>
          <cell r="B468">
            <v>6.77</v>
          </cell>
          <cell r="C468">
            <v>6.82</v>
          </cell>
          <cell r="D468">
            <v>6.87</v>
          </cell>
          <cell r="E468">
            <v>6.91</v>
          </cell>
          <cell r="F468">
            <v>6.96</v>
          </cell>
          <cell r="G468">
            <v>7.01</v>
          </cell>
          <cell r="H468">
            <v>7.06</v>
          </cell>
          <cell r="I468">
            <v>7.15</v>
          </cell>
          <cell r="J468">
            <v>7.27</v>
          </cell>
          <cell r="K468">
            <v>7.44</v>
          </cell>
          <cell r="L468">
            <v>7.6</v>
          </cell>
          <cell r="M468">
            <v>7.69</v>
          </cell>
          <cell r="N468">
            <v>7.84</v>
          </cell>
          <cell r="O468">
            <v>7.93</v>
          </cell>
          <cell r="P468">
            <v>7.86</v>
          </cell>
        </row>
        <row r="469">
          <cell r="A469" t="str">
            <v>Fakfak</v>
          </cell>
          <cell r="B469">
            <v>7.64</v>
          </cell>
          <cell r="C469">
            <v>7.95</v>
          </cell>
          <cell r="D469">
            <v>7.96</v>
          </cell>
          <cell r="E469">
            <v>7.97</v>
          </cell>
          <cell r="F469">
            <v>8.09</v>
          </cell>
          <cell r="G469">
            <v>8.1199999999999992</v>
          </cell>
          <cell r="H469">
            <v>8.2200000000000006</v>
          </cell>
          <cell r="I469">
            <v>8.27</v>
          </cell>
          <cell r="J469">
            <v>8.51</v>
          </cell>
          <cell r="K469">
            <v>8.64</v>
          </cell>
          <cell r="L469">
            <v>8.84</v>
          </cell>
          <cell r="M469">
            <v>8.9700000000000006</v>
          </cell>
          <cell r="N469">
            <v>9.08</v>
          </cell>
          <cell r="O469">
            <v>9.17</v>
          </cell>
          <cell r="P469">
            <v>9.32</v>
          </cell>
        </row>
        <row r="470">
          <cell r="A470" t="str">
            <v>Kaimana</v>
          </cell>
          <cell r="B470">
            <v>6.7</v>
          </cell>
          <cell r="C470">
            <v>6.91</v>
          </cell>
          <cell r="D470">
            <v>7.13</v>
          </cell>
          <cell r="E470">
            <v>7.36</v>
          </cell>
          <cell r="F470">
            <v>7.61</v>
          </cell>
          <cell r="G470">
            <v>7.65</v>
          </cell>
          <cell r="H470">
            <v>7.83</v>
          </cell>
          <cell r="I470">
            <v>7.9</v>
          </cell>
          <cell r="J470">
            <v>8.09</v>
          </cell>
          <cell r="K470">
            <v>8.2799999999999994</v>
          </cell>
          <cell r="L470">
            <v>8.41</v>
          </cell>
          <cell r="M470">
            <v>8.58</v>
          </cell>
          <cell r="N470">
            <v>8.74</v>
          </cell>
          <cell r="O470">
            <v>8.8000000000000007</v>
          </cell>
          <cell r="P470">
            <v>8.9700000000000006</v>
          </cell>
        </row>
        <row r="471">
          <cell r="A471" t="str">
            <v>Teluk Wondama</v>
          </cell>
          <cell r="B471">
            <v>6.29</v>
          </cell>
          <cell r="C471">
            <v>6.33</v>
          </cell>
          <cell r="D471">
            <v>6.36</v>
          </cell>
          <cell r="E471">
            <v>6.43</v>
          </cell>
          <cell r="F471">
            <v>6.5</v>
          </cell>
          <cell r="G471">
            <v>6.52</v>
          </cell>
          <cell r="H471">
            <v>6.57</v>
          </cell>
          <cell r="I471">
            <v>6.67</v>
          </cell>
          <cell r="J471">
            <v>6.75</v>
          </cell>
          <cell r="K471">
            <v>6.87</v>
          </cell>
          <cell r="L471">
            <v>6.98</v>
          </cell>
          <cell r="M471">
            <v>7.08</v>
          </cell>
          <cell r="N471">
            <v>7.2</v>
          </cell>
          <cell r="O471">
            <v>7.27</v>
          </cell>
          <cell r="P471">
            <v>7.38</v>
          </cell>
        </row>
        <row r="472">
          <cell r="A472" t="str">
            <v>Teluk Bintuni</v>
          </cell>
          <cell r="B472">
            <v>6.7</v>
          </cell>
          <cell r="C472">
            <v>6.84</v>
          </cell>
          <cell r="D472">
            <v>6.98</v>
          </cell>
          <cell r="E472">
            <v>7.28</v>
          </cell>
          <cell r="F472">
            <v>7.44</v>
          </cell>
          <cell r="G472">
            <v>7.45</v>
          </cell>
          <cell r="H472">
            <v>7.57</v>
          </cell>
          <cell r="I472">
            <v>7.62</v>
          </cell>
          <cell r="J472">
            <v>7.77</v>
          </cell>
          <cell r="K472">
            <v>7.95</v>
          </cell>
          <cell r="L472">
            <v>8.08</v>
          </cell>
          <cell r="M472">
            <v>8.2200000000000006</v>
          </cell>
          <cell r="N472">
            <v>8.35</v>
          </cell>
          <cell r="O472">
            <v>8.51</v>
          </cell>
          <cell r="P472">
            <v>8.67</v>
          </cell>
        </row>
        <row r="473">
          <cell r="A473" t="str">
            <v>Manokwari</v>
          </cell>
          <cell r="B473">
            <v>7.26</v>
          </cell>
          <cell r="C473">
            <v>7.37</v>
          </cell>
          <cell r="D473">
            <v>7.47</v>
          </cell>
          <cell r="E473">
            <v>7.58</v>
          </cell>
          <cell r="F473">
            <v>7.7</v>
          </cell>
          <cell r="G473">
            <v>7.75</v>
          </cell>
          <cell r="H473">
            <v>7.85</v>
          </cell>
          <cell r="I473">
            <v>7.92</v>
          </cell>
          <cell r="J473">
            <v>8.0399999999999991</v>
          </cell>
          <cell r="K473">
            <v>8.16</v>
          </cell>
          <cell r="L473">
            <v>8.25</v>
          </cell>
          <cell r="M473">
            <v>8.34</v>
          </cell>
          <cell r="N473">
            <v>8.4499999999999993</v>
          </cell>
          <cell r="O473">
            <v>8.5399999999999991</v>
          </cell>
          <cell r="P473">
            <v>8.67</v>
          </cell>
        </row>
        <row r="474">
          <cell r="A474" t="str">
            <v>Sorong Selatan</v>
          </cell>
          <cell r="B474">
            <v>6.29</v>
          </cell>
          <cell r="C474">
            <v>6.39</v>
          </cell>
          <cell r="D474">
            <v>6.5</v>
          </cell>
          <cell r="E474">
            <v>6.64</v>
          </cell>
          <cell r="F474">
            <v>6.75</v>
          </cell>
          <cell r="G474">
            <v>6.84</v>
          </cell>
          <cell r="H474">
            <v>6.95</v>
          </cell>
          <cell r="I474">
            <v>7.01</v>
          </cell>
          <cell r="J474">
            <v>7.15</v>
          </cell>
          <cell r="K474">
            <v>7.26</v>
          </cell>
          <cell r="L474">
            <v>7.36</v>
          </cell>
          <cell r="M474">
            <v>7.49</v>
          </cell>
          <cell r="N474">
            <v>7.58</v>
          </cell>
          <cell r="O474">
            <v>7.62</v>
          </cell>
          <cell r="P474" t="str">
            <v>-</v>
          </cell>
        </row>
        <row r="475">
          <cell r="A475" t="str">
            <v>Sorong</v>
          </cell>
          <cell r="B475">
            <v>6.21</v>
          </cell>
          <cell r="C475">
            <v>6.51</v>
          </cell>
          <cell r="D475">
            <v>6.79</v>
          </cell>
          <cell r="E475">
            <v>7.06</v>
          </cell>
          <cell r="F475">
            <v>7.14</v>
          </cell>
          <cell r="G475">
            <v>7.46</v>
          </cell>
          <cell r="H475">
            <v>7.57</v>
          </cell>
          <cell r="I475">
            <v>7.61</v>
          </cell>
          <cell r="J475">
            <v>7.83</v>
          </cell>
          <cell r="K475">
            <v>8.02</v>
          </cell>
          <cell r="L475">
            <v>8.17</v>
          </cell>
          <cell r="M475">
            <v>8.33</v>
          </cell>
          <cell r="N475">
            <v>8.52</v>
          </cell>
          <cell r="O475">
            <v>8.61</v>
          </cell>
          <cell r="P475" t="str">
            <v>-</v>
          </cell>
        </row>
        <row r="476">
          <cell r="A476" t="str">
            <v>Raja Ampat</v>
          </cell>
          <cell r="B476">
            <v>5.97</v>
          </cell>
          <cell r="C476">
            <v>6.52</v>
          </cell>
          <cell r="D476">
            <v>6.58</v>
          </cell>
          <cell r="E476">
            <v>7.16</v>
          </cell>
          <cell r="F476">
            <v>7.32</v>
          </cell>
          <cell r="G476">
            <v>7.39</v>
          </cell>
          <cell r="H476">
            <v>7.53</v>
          </cell>
          <cell r="I476">
            <v>7.57</v>
          </cell>
          <cell r="J476">
            <v>7.63</v>
          </cell>
          <cell r="K476">
            <v>7.8</v>
          </cell>
          <cell r="L476">
            <v>7.91</v>
          </cell>
          <cell r="M476">
            <v>8.02</v>
          </cell>
          <cell r="N476">
            <v>8.16</v>
          </cell>
          <cell r="O476">
            <v>8.24</v>
          </cell>
          <cell r="P476" t="str">
            <v>-</v>
          </cell>
        </row>
        <row r="477">
          <cell r="A477" t="str">
            <v>Tambrauw</v>
          </cell>
          <cell r="B477" t="str">
            <v>-</v>
          </cell>
          <cell r="C477">
            <v>4.1500000000000004</v>
          </cell>
          <cell r="D477">
            <v>4.2699999999999996</v>
          </cell>
          <cell r="E477">
            <v>4.4000000000000004</v>
          </cell>
          <cell r="F477">
            <v>4.53</v>
          </cell>
          <cell r="G477">
            <v>4.6100000000000003</v>
          </cell>
          <cell r="H477">
            <v>4.7</v>
          </cell>
          <cell r="I477">
            <v>4.8099999999999996</v>
          </cell>
          <cell r="J477">
            <v>4.9400000000000004</v>
          </cell>
          <cell r="K477">
            <v>5.07</v>
          </cell>
          <cell r="L477">
            <v>5.24</v>
          </cell>
          <cell r="M477">
            <v>5.39</v>
          </cell>
          <cell r="N477">
            <v>5.64</v>
          </cell>
          <cell r="O477">
            <v>5.71</v>
          </cell>
          <cell r="P477" t="str">
            <v>-</v>
          </cell>
        </row>
        <row r="478">
          <cell r="A478" t="str">
            <v>Maybrat</v>
          </cell>
          <cell r="B478" t="str">
            <v>-</v>
          </cell>
          <cell r="C478">
            <v>5.89</v>
          </cell>
          <cell r="D478">
            <v>5.91</v>
          </cell>
          <cell r="E478">
            <v>5.92</v>
          </cell>
          <cell r="F478">
            <v>5.96</v>
          </cell>
          <cell r="G478">
            <v>6.22</v>
          </cell>
          <cell r="H478">
            <v>6.33</v>
          </cell>
          <cell r="I478">
            <v>6.43</v>
          </cell>
          <cell r="J478">
            <v>6.53</v>
          </cell>
          <cell r="K478">
            <v>6.67</v>
          </cell>
          <cell r="L478">
            <v>6.85</v>
          </cell>
          <cell r="M478">
            <v>6.96</v>
          </cell>
          <cell r="N478">
            <v>7.19</v>
          </cell>
          <cell r="O478">
            <v>7.32</v>
          </cell>
          <cell r="P478" t="str">
            <v>-</v>
          </cell>
        </row>
        <row r="479">
          <cell r="A479" t="str">
            <v>Manokwari Selatan</v>
          </cell>
          <cell r="B479" t="str">
            <v>-</v>
          </cell>
          <cell r="C479" t="str">
            <v>-</v>
          </cell>
          <cell r="D479" t="str">
            <v>-</v>
          </cell>
          <cell r="E479">
            <v>6.12</v>
          </cell>
          <cell r="F479">
            <v>6.2</v>
          </cell>
          <cell r="G479">
            <v>6.21</v>
          </cell>
          <cell r="H479">
            <v>6.32</v>
          </cell>
          <cell r="I479">
            <v>6.37</v>
          </cell>
          <cell r="J479">
            <v>6.48</v>
          </cell>
          <cell r="K479">
            <v>6.57</v>
          </cell>
          <cell r="L479">
            <v>6.63</v>
          </cell>
          <cell r="M479">
            <v>6.63</v>
          </cell>
          <cell r="N479">
            <v>6.9</v>
          </cell>
          <cell r="O479">
            <v>6.96</v>
          </cell>
          <cell r="P479">
            <v>7.17</v>
          </cell>
        </row>
        <row r="480">
          <cell r="A480" t="str">
            <v>Pegunungan Arfak</v>
          </cell>
          <cell r="B480" t="str">
            <v>-</v>
          </cell>
          <cell r="C480" t="str">
            <v>-</v>
          </cell>
          <cell r="D480" t="str">
            <v>-</v>
          </cell>
          <cell r="E480">
            <v>4.79</v>
          </cell>
          <cell r="F480">
            <v>4.8499999999999996</v>
          </cell>
          <cell r="G480">
            <v>4.8600000000000003</v>
          </cell>
          <cell r="H480">
            <v>4.9000000000000004</v>
          </cell>
          <cell r="I480">
            <v>4.91</v>
          </cell>
          <cell r="J480">
            <v>4.97</v>
          </cell>
          <cell r="K480">
            <v>5.08</v>
          </cell>
          <cell r="L480">
            <v>5.12</v>
          </cell>
          <cell r="M480">
            <v>5.12</v>
          </cell>
          <cell r="N480">
            <v>5.34</v>
          </cell>
          <cell r="O480">
            <v>5.51</v>
          </cell>
          <cell r="P480">
            <v>5.72</v>
          </cell>
        </row>
        <row r="481">
          <cell r="A481" t="str">
            <v>Kota Sorong</v>
          </cell>
          <cell r="B481">
            <v>10.28</v>
          </cell>
          <cell r="C481">
            <v>10.36</v>
          </cell>
          <cell r="D481">
            <v>10.59</v>
          </cell>
          <cell r="E481">
            <v>10.82</v>
          </cell>
          <cell r="F481">
            <v>10.86</v>
          </cell>
          <cell r="G481">
            <v>10.87</v>
          </cell>
          <cell r="H481">
            <v>10.91</v>
          </cell>
          <cell r="I481">
            <v>10.92</v>
          </cell>
          <cell r="J481">
            <v>10.93</v>
          </cell>
          <cell r="K481">
            <v>11.05</v>
          </cell>
          <cell r="L481">
            <v>11.14</v>
          </cell>
          <cell r="M481">
            <v>11.19</v>
          </cell>
          <cell r="N481">
            <v>11.32</v>
          </cell>
          <cell r="O481">
            <v>11.5</v>
          </cell>
          <cell r="P481" t="str">
            <v>-</v>
          </cell>
        </row>
        <row r="482">
          <cell r="A482" t="str">
            <v>PAPUA BARAT DAYA</v>
          </cell>
          <cell r="B482" t="str">
            <v>-</v>
          </cell>
          <cell r="C482" t="str">
            <v>-</v>
          </cell>
          <cell r="D482" t="str">
            <v>-</v>
          </cell>
          <cell r="E482" t="str">
            <v>-</v>
          </cell>
          <cell r="F482" t="str">
            <v>-</v>
          </cell>
          <cell r="G482" t="str">
            <v>-</v>
          </cell>
          <cell r="H482" t="str">
            <v>-</v>
          </cell>
          <cell r="I482" t="str">
            <v>-</v>
          </cell>
          <cell r="J482" t="str">
            <v>-</v>
          </cell>
          <cell r="K482" t="str">
            <v>-</v>
          </cell>
          <cell r="L482" t="str">
            <v>-</v>
          </cell>
          <cell r="M482" t="str">
            <v>-</v>
          </cell>
          <cell r="N482" t="str">
            <v>-</v>
          </cell>
          <cell r="O482" t="str">
            <v>-</v>
          </cell>
          <cell r="P482">
            <v>8.39</v>
          </cell>
        </row>
        <row r="483">
          <cell r="A483" t="str">
            <v>Raja Ampat</v>
          </cell>
          <cell r="B483" t="str">
            <v>-</v>
          </cell>
          <cell r="C483" t="str">
            <v>-</v>
          </cell>
          <cell r="D483" t="str">
            <v>-</v>
          </cell>
          <cell r="E483" t="str">
            <v>-</v>
          </cell>
          <cell r="F483" t="str">
            <v>-</v>
          </cell>
          <cell r="G483" t="str">
            <v>-</v>
          </cell>
          <cell r="H483" t="str">
            <v>-</v>
          </cell>
          <cell r="I483" t="str">
            <v>-</v>
          </cell>
          <cell r="J483" t="str">
            <v>-</v>
          </cell>
          <cell r="K483" t="str">
            <v>-</v>
          </cell>
          <cell r="L483" t="str">
            <v>-</v>
          </cell>
          <cell r="M483" t="str">
            <v>-</v>
          </cell>
          <cell r="N483" t="str">
            <v>-</v>
          </cell>
          <cell r="O483" t="str">
            <v>-</v>
          </cell>
          <cell r="P483">
            <v>8.4</v>
          </cell>
        </row>
        <row r="484">
          <cell r="A484" t="str">
            <v>Sorong</v>
          </cell>
          <cell r="B484" t="str">
            <v>-</v>
          </cell>
          <cell r="C484" t="str">
            <v>-</v>
          </cell>
          <cell r="D484" t="str">
            <v>-</v>
          </cell>
          <cell r="E484" t="str">
            <v>-</v>
          </cell>
          <cell r="F484" t="str">
            <v>-</v>
          </cell>
          <cell r="G484" t="str">
            <v>-</v>
          </cell>
          <cell r="H484" t="str">
            <v>-</v>
          </cell>
          <cell r="I484" t="str">
            <v>-</v>
          </cell>
          <cell r="J484" t="str">
            <v>-</v>
          </cell>
          <cell r="K484" t="str">
            <v>-</v>
          </cell>
          <cell r="L484" t="str">
            <v>-</v>
          </cell>
          <cell r="M484" t="str">
            <v>-</v>
          </cell>
          <cell r="N484" t="str">
            <v>-</v>
          </cell>
          <cell r="O484" t="str">
            <v>-</v>
          </cell>
          <cell r="P484">
            <v>8.74</v>
          </cell>
        </row>
        <row r="485">
          <cell r="A485" t="str">
            <v>Sorong Selatan</v>
          </cell>
          <cell r="B485" t="str">
            <v>-</v>
          </cell>
          <cell r="C485" t="str">
            <v>-</v>
          </cell>
          <cell r="D485" t="str">
            <v>-</v>
          </cell>
          <cell r="E485" t="str">
            <v>-</v>
          </cell>
          <cell r="F485" t="str">
            <v>-</v>
          </cell>
          <cell r="G485" t="str">
            <v>-</v>
          </cell>
          <cell r="H485" t="str">
            <v>-</v>
          </cell>
          <cell r="I485" t="str">
            <v>-</v>
          </cell>
          <cell r="J485" t="str">
            <v>-</v>
          </cell>
          <cell r="K485" t="str">
            <v>-</v>
          </cell>
          <cell r="L485" t="str">
            <v>-</v>
          </cell>
          <cell r="M485" t="str">
            <v>-</v>
          </cell>
          <cell r="N485" t="str">
            <v>-</v>
          </cell>
          <cell r="O485" t="str">
            <v>-</v>
          </cell>
          <cell r="P485">
            <v>7.76</v>
          </cell>
        </row>
        <row r="486">
          <cell r="A486" t="str">
            <v>Maybrat</v>
          </cell>
          <cell r="B486" t="str">
            <v>-</v>
          </cell>
          <cell r="C486" t="str">
            <v>-</v>
          </cell>
          <cell r="D486" t="str">
            <v>-</v>
          </cell>
          <cell r="E486" t="str">
            <v>-</v>
          </cell>
          <cell r="F486" t="str">
            <v>-</v>
          </cell>
          <cell r="G486" t="str">
            <v>-</v>
          </cell>
          <cell r="H486" t="str">
            <v>-</v>
          </cell>
          <cell r="I486" t="str">
            <v>-</v>
          </cell>
          <cell r="J486" t="str">
            <v>-</v>
          </cell>
          <cell r="K486" t="str">
            <v>-</v>
          </cell>
          <cell r="L486" t="str">
            <v>-</v>
          </cell>
          <cell r="M486" t="str">
            <v>-</v>
          </cell>
          <cell r="N486" t="str">
            <v>-</v>
          </cell>
          <cell r="O486" t="str">
            <v>-</v>
          </cell>
          <cell r="P486">
            <v>7.44</v>
          </cell>
        </row>
        <row r="487">
          <cell r="A487" t="str">
            <v>Tambrauw</v>
          </cell>
          <cell r="B487" t="str">
            <v>-</v>
          </cell>
          <cell r="C487" t="str">
            <v>-</v>
          </cell>
          <cell r="D487" t="str">
            <v>-</v>
          </cell>
          <cell r="E487" t="str">
            <v>-</v>
          </cell>
          <cell r="F487" t="str">
            <v>-</v>
          </cell>
          <cell r="G487" t="str">
            <v>-</v>
          </cell>
          <cell r="H487" t="str">
            <v>-</v>
          </cell>
          <cell r="I487" t="str">
            <v>-</v>
          </cell>
          <cell r="J487" t="str">
            <v>-</v>
          </cell>
          <cell r="K487" t="str">
            <v>-</v>
          </cell>
          <cell r="L487" t="str">
            <v>-</v>
          </cell>
          <cell r="M487" t="str">
            <v>-</v>
          </cell>
          <cell r="N487" t="str">
            <v>-</v>
          </cell>
          <cell r="O487" t="str">
            <v>-</v>
          </cell>
          <cell r="P487">
            <v>5.89</v>
          </cell>
        </row>
        <row r="488">
          <cell r="A488" t="str">
            <v>Kota Sorong</v>
          </cell>
          <cell r="B488" t="str">
            <v>-</v>
          </cell>
          <cell r="C488" t="str">
            <v>-</v>
          </cell>
          <cell r="D488" t="str">
            <v>-</v>
          </cell>
          <cell r="E488" t="str">
            <v>-</v>
          </cell>
          <cell r="F488" t="str">
            <v>-</v>
          </cell>
          <cell r="G488" t="str">
            <v>-</v>
          </cell>
          <cell r="H488" t="str">
            <v>-</v>
          </cell>
          <cell r="I488" t="str">
            <v>-</v>
          </cell>
          <cell r="J488" t="str">
            <v>-</v>
          </cell>
          <cell r="K488" t="str">
            <v>-</v>
          </cell>
          <cell r="L488" t="str">
            <v>-</v>
          </cell>
          <cell r="M488" t="str">
            <v>-</v>
          </cell>
          <cell r="N488" t="str">
            <v>-</v>
          </cell>
          <cell r="O488" t="str">
            <v>-</v>
          </cell>
          <cell r="P488">
            <v>11.57</v>
          </cell>
        </row>
        <row r="489">
          <cell r="A489" t="str">
            <v>PAPUA</v>
          </cell>
          <cell r="B489">
            <v>5.59</v>
          </cell>
          <cell r="C489">
            <v>5.6</v>
          </cell>
          <cell r="D489">
            <v>5.73</v>
          </cell>
          <cell r="E489">
            <v>5.74</v>
          </cell>
          <cell r="F489">
            <v>5.76</v>
          </cell>
          <cell r="G489">
            <v>5.99</v>
          </cell>
          <cell r="H489">
            <v>6.15</v>
          </cell>
          <cell r="I489">
            <v>6.27</v>
          </cell>
          <cell r="J489">
            <v>6.52</v>
          </cell>
          <cell r="K489">
            <v>6.65</v>
          </cell>
          <cell r="L489">
            <v>6.69</v>
          </cell>
          <cell r="M489">
            <v>6.76</v>
          </cell>
          <cell r="N489">
            <v>7.02</v>
          </cell>
          <cell r="O489">
            <v>7.15</v>
          </cell>
          <cell r="P489">
            <v>9.82</v>
          </cell>
        </row>
        <row r="490">
          <cell r="A490" t="str">
            <v>Merauke</v>
          </cell>
          <cell r="B490">
            <v>7.6</v>
          </cell>
          <cell r="C490">
            <v>7.74</v>
          </cell>
          <cell r="D490">
            <v>7.88</v>
          </cell>
          <cell r="E490">
            <v>8.0299999999999994</v>
          </cell>
          <cell r="F490">
            <v>8.23</v>
          </cell>
          <cell r="G490">
            <v>8.24</v>
          </cell>
          <cell r="H490">
            <v>8.26</v>
          </cell>
          <cell r="I490">
            <v>8.27</v>
          </cell>
          <cell r="J490">
            <v>8.49</v>
          </cell>
          <cell r="K490">
            <v>8.56</v>
          </cell>
          <cell r="L490">
            <v>8.7200000000000006</v>
          </cell>
          <cell r="M490">
            <v>8.73</v>
          </cell>
          <cell r="N490">
            <v>9.0399999999999991</v>
          </cell>
          <cell r="O490">
            <v>9.25</v>
          </cell>
          <cell r="P490" t="str">
            <v>-</v>
          </cell>
        </row>
        <row r="491">
          <cell r="A491" t="str">
            <v>Jayawijaya</v>
          </cell>
          <cell r="B491">
            <v>3.92</v>
          </cell>
          <cell r="C491">
            <v>4.26</v>
          </cell>
          <cell r="D491">
            <v>4.3099999999999996</v>
          </cell>
          <cell r="E491">
            <v>4.3600000000000003</v>
          </cell>
          <cell r="F491">
            <v>4.3899999999999997</v>
          </cell>
          <cell r="G491">
            <v>4.59</v>
          </cell>
          <cell r="H491">
            <v>4.74</v>
          </cell>
          <cell r="I491">
            <v>4.99</v>
          </cell>
          <cell r="J491">
            <v>5.17</v>
          </cell>
          <cell r="K491">
            <v>5.3</v>
          </cell>
          <cell r="L491">
            <v>5.51</v>
          </cell>
          <cell r="M491">
            <v>5.6</v>
          </cell>
          <cell r="N491">
            <v>5.74</v>
          </cell>
          <cell r="O491">
            <v>5.98</v>
          </cell>
          <cell r="P491" t="str">
            <v>-</v>
          </cell>
        </row>
        <row r="492">
          <cell r="A492" t="str">
            <v>Jayapura</v>
          </cell>
          <cell r="B492">
            <v>8.3000000000000007</v>
          </cell>
          <cell r="C492">
            <v>8.67</v>
          </cell>
          <cell r="D492">
            <v>9.0500000000000007</v>
          </cell>
          <cell r="E492">
            <v>9.33</v>
          </cell>
          <cell r="F492">
            <v>9.41</v>
          </cell>
          <cell r="G492">
            <v>9.48</v>
          </cell>
          <cell r="H492">
            <v>9.5299999999999994</v>
          </cell>
          <cell r="I492">
            <v>9.5399999999999991</v>
          </cell>
          <cell r="J492">
            <v>9.6</v>
          </cell>
          <cell r="K492">
            <v>9.7899999999999991</v>
          </cell>
          <cell r="L492">
            <v>10.039999999999999</v>
          </cell>
          <cell r="M492">
            <v>10.050000000000001</v>
          </cell>
          <cell r="N492">
            <v>10.27</v>
          </cell>
          <cell r="O492">
            <v>10.32</v>
          </cell>
          <cell r="P492">
            <v>10.57</v>
          </cell>
        </row>
        <row r="493">
          <cell r="A493" t="str">
            <v>Nabire</v>
          </cell>
          <cell r="B493">
            <v>8.3699999999999992</v>
          </cell>
          <cell r="C493">
            <v>8.58</v>
          </cell>
          <cell r="D493">
            <v>8.8000000000000007</v>
          </cell>
          <cell r="E493">
            <v>8.8699999999999992</v>
          </cell>
          <cell r="F493">
            <v>9.4499999999999993</v>
          </cell>
          <cell r="G493">
            <v>9.4700000000000006</v>
          </cell>
          <cell r="H493">
            <v>9.48</v>
          </cell>
          <cell r="I493">
            <v>9.49</v>
          </cell>
          <cell r="J493">
            <v>9.5299999999999994</v>
          </cell>
          <cell r="K493">
            <v>9.6999999999999993</v>
          </cell>
          <cell r="L493">
            <v>10</v>
          </cell>
          <cell r="M493">
            <v>10.01</v>
          </cell>
          <cell r="N493">
            <v>10.16</v>
          </cell>
          <cell r="O493">
            <v>10.33</v>
          </cell>
          <cell r="P493" t="str">
            <v>-</v>
          </cell>
        </row>
        <row r="494">
          <cell r="A494" t="str">
            <v>Kepulauan Yapen</v>
          </cell>
          <cell r="B494">
            <v>8.23</v>
          </cell>
          <cell r="C494">
            <v>8.2799999999999994</v>
          </cell>
          <cell r="D494">
            <v>8.32</v>
          </cell>
          <cell r="E494">
            <v>8.3699999999999992</v>
          </cell>
          <cell r="F494">
            <v>8.68</v>
          </cell>
          <cell r="G494">
            <v>8.8000000000000007</v>
          </cell>
          <cell r="H494">
            <v>8.81</v>
          </cell>
          <cell r="I494">
            <v>8.82</v>
          </cell>
          <cell r="J494">
            <v>9.07</v>
          </cell>
          <cell r="K494">
            <v>9.19</v>
          </cell>
          <cell r="L494">
            <v>9.4600000000000009</v>
          </cell>
          <cell r="M494">
            <v>9.4700000000000006</v>
          </cell>
          <cell r="N494">
            <v>9.69</v>
          </cell>
          <cell r="O494">
            <v>9.6999999999999993</v>
          </cell>
          <cell r="P494">
            <v>9.7100000000000009</v>
          </cell>
        </row>
        <row r="495">
          <cell r="A495" t="str">
            <v>Biak Numfor</v>
          </cell>
          <cell r="B495">
            <v>8.81</v>
          </cell>
          <cell r="C495">
            <v>8.92</v>
          </cell>
          <cell r="D495">
            <v>8.93</v>
          </cell>
          <cell r="E495">
            <v>8.99</v>
          </cell>
          <cell r="F495">
            <v>9.61</v>
          </cell>
          <cell r="G495">
            <v>9.83</v>
          </cell>
          <cell r="H495">
            <v>9.84</v>
          </cell>
          <cell r="I495">
            <v>9.85</v>
          </cell>
          <cell r="J495">
            <v>10</v>
          </cell>
          <cell r="K495">
            <v>10.220000000000001</v>
          </cell>
          <cell r="L495">
            <v>10.33</v>
          </cell>
          <cell r="M495">
            <v>10.34</v>
          </cell>
          <cell r="N495">
            <v>10.53</v>
          </cell>
          <cell r="O495">
            <v>10.54</v>
          </cell>
          <cell r="P495">
            <v>10.55</v>
          </cell>
        </row>
        <row r="496">
          <cell r="A496" t="str">
            <v>Paniai</v>
          </cell>
          <cell r="B496">
            <v>3.52</v>
          </cell>
          <cell r="C496">
            <v>3.59</v>
          </cell>
          <cell r="D496">
            <v>3.66</v>
          </cell>
          <cell r="E496">
            <v>3.73</v>
          </cell>
          <cell r="F496">
            <v>3.74</v>
          </cell>
          <cell r="G496">
            <v>3.76</v>
          </cell>
          <cell r="H496">
            <v>3.77</v>
          </cell>
          <cell r="I496">
            <v>3.94</v>
          </cell>
          <cell r="J496">
            <v>4.2</v>
          </cell>
          <cell r="K496">
            <v>4.38</v>
          </cell>
          <cell r="L496">
            <v>4.57</v>
          </cell>
          <cell r="M496">
            <v>4.7699999999999996</v>
          </cell>
          <cell r="N496">
            <v>4.78</v>
          </cell>
          <cell r="O496">
            <v>4.79</v>
          </cell>
          <cell r="P496" t="str">
            <v>-</v>
          </cell>
        </row>
        <row r="497">
          <cell r="A497" t="str">
            <v>Puncak Jaya</v>
          </cell>
          <cell r="B497">
            <v>1.98</v>
          </cell>
          <cell r="C497">
            <v>2.2400000000000002</v>
          </cell>
          <cell r="D497">
            <v>2.5299999999999998</v>
          </cell>
          <cell r="E497">
            <v>2.86</v>
          </cell>
          <cell r="F497">
            <v>3.04</v>
          </cell>
          <cell r="G497">
            <v>3.19</v>
          </cell>
          <cell r="H497">
            <v>3.38</v>
          </cell>
          <cell r="I497">
            <v>3.5</v>
          </cell>
          <cell r="J497">
            <v>3.51</v>
          </cell>
          <cell r="K497">
            <v>3.61</v>
          </cell>
          <cell r="L497">
            <v>3.62</v>
          </cell>
          <cell r="M497">
            <v>3.74</v>
          </cell>
          <cell r="N497">
            <v>4.03</v>
          </cell>
          <cell r="O497">
            <v>4.2300000000000004</v>
          </cell>
          <cell r="P497" t="str">
            <v>-</v>
          </cell>
        </row>
        <row r="498">
          <cell r="A498" t="str">
            <v>Mimika</v>
          </cell>
          <cell r="B498">
            <v>8.6999999999999993</v>
          </cell>
          <cell r="C498">
            <v>8.7200000000000006</v>
          </cell>
          <cell r="D498">
            <v>8.75</v>
          </cell>
          <cell r="E498">
            <v>8.83</v>
          </cell>
          <cell r="F498">
            <v>9.3000000000000007</v>
          </cell>
          <cell r="G498">
            <v>9.3800000000000008</v>
          </cell>
          <cell r="H498">
            <v>9.5299999999999994</v>
          </cell>
          <cell r="I498">
            <v>9.5399999999999991</v>
          </cell>
          <cell r="J498">
            <v>9.76</v>
          </cell>
          <cell r="K498">
            <v>9.91</v>
          </cell>
          <cell r="L498">
            <v>10.17</v>
          </cell>
          <cell r="M498">
            <v>10.18</v>
          </cell>
          <cell r="N498">
            <v>10.199999999999999</v>
          </cell>
          <cell r="O498">
            <v>10.47</v>
          </cell>
          <cell r="P498" t="str">
            <v>-</v>
          </cell>
        </row>
        <row r="499">
          <cell r="A499" t="str">
            <v>Boven Digoel</v>
          </cell>
          <cell r="B499">
            <v>6.8</v>
          </cell>
          <cell r="C499">
            <v>7.02</v>
          </cell>
          <cell r="D499">
            <v>7.24</v>
          </cell>
          <cell r="E499">
            <v>7.47</v>
          </cell>
          <cell r="F499">
            <v>7.5</v>
          </cell>
          <cell r="G499">
            <v>7.72</v>
          </cell>
          <cell r="H499">
            <v>7.82</v>
          </cell>
          <cell r="I499">
            <v>8.08</v>
          </cell>
          <cell r="J499">
            <v>8.32</v>
          </cell>
          <cell r="K499">
            <v>8.5500000000000007</v>
          </cell>
          <cell r="L499">
            <v>8.7799999999999994</v>
          </cell>
          <cell r="M499">
            <v>8.7899999999999991</v>
          </cell>
          <cell r="N499">
            <v>9.0299999999999994</v>
          </cell>
          <cell r="O499">
            <v>9.25</v>
          </cell>
          <cell r="P499" t="str">
            <v>-</v>
          </cell>
        </row>
        <row r="500">
          <cell r="A500" t="str">
            <v>Mappi</v>
          </cell>
          <cell r="B500">
            <v>5.3</v>
          </cell>
          <cell r="C500">
            <v>5.46</v>
          </cell>
          <cell r="D500">
            <v>5.71</v>
          </cell>
          <cell r="E500">
            <v>5.92</v>
          </cell>
          <cell r="F500">
            <v>5.96</v>
          </cell>
          <cell r="G500">
            <v>5.97</v>
          </cell>
          <cell r="H500">
            <v>5.98</v>
          </cell>
          <cell r="I500">
            <v>6.1</v>
          </cell>
          <cell r="J500">
            <v>6.29</v>
          </cell>
          <cell r="K500">
            <v>6.3</v>
          </cell>
          <cell r="L500">
            <v>6.31</v>
          </cell>
          <cell r="M500">
            <v>6.51</v>
          </cell>
          <cell r="N500">
            <v>6.78</v>
          </cell>
          <cell r="O500">
            <v>6.95</v>
          </cell>
          <cell r="P500" t="str">
            <v>-</v>
          </cell>
        </row>
        <row r="501">
          <cell r="A501" t="str">
            <v>Asmat</v>
          </cell>
          <cell r="B501">
            <v>4.18</v>
          </cell>
          <cell r="C501">
            <v>4.2300000000000004</v>
          </cell>
          <cell r="D501">
            <v>4.28</v>
          </cell>
          <cell r="E501">
            <v>4.33</v>
          </cell>
          <cell r="F501">
            <v>4.34</v>
          </cell>
          <cell r="G501">
            <v>4.38</v>
          </cell>
          <cell r="H501">
            <v>4.4800000000000004</v>
          </cell>
          <cell r="I501">
            <v>4.71</v>
          </cell>
          <cell r="J501">
            <v>4.74</v>
          </cell>
          <cell r="K501">
            <v>4.82</v>
          </cell>
          <cell r="L501">
            <v>4.9400000000000004</v>
          </cell>
          <cell r="M501">
            <v>5.08</v>
          </cell>
          <cell r="N501">
            <v>5.36</v>
          </cell>
          <cell r="O501">
            <v>5.58</v>
          </cell>
          <cell r="P501" t="str">
            <v>-</v>
          </cell>
        </row>
        <row r="502">
          <cell r="A502" t="str">
            <v>Yahukimo</v>
          </cell>
          <cell r="B502">
            <v>1.78</v>
          </cell>
          <cell r="C502">
            <v>2</v>
          </cell>
          <cell r="D502">
            <v>2.94</v>
          </cell>
          <cell r="E502">
            <v>3.78</v>
          </cell>
          <cell r="F502">
            <v>3.97</v>
          </cell>
          <cell r="G502">
            <v>3.98</v>
          </cell>
          <cell r="H502">
            <v>3.99</v>
          </cell>
          <cell r="I502">
            <v>4</v>
          </cell>
          <cell r="J502">
            <v>4.01</v>
          </cell>
          <cell r="K502">
            <v>4.0199999999999996</v>
          </cell>
          <cell r="L502">
            <v>4.26</v>
          </cell>
          <cell r="M502">
            <v>4.2699999999999996</v>
          </cell>
          <cell r="N502">
            <v>4.28</v>
          </cell>
          <cell r="O502">
            <v>4.34</v>
          </cell>
          <cell r="P502" t="str">
            <v>-</v>
          </cell>
        </row>
        <row r="503">
          <cell r="A503" t="str">
            <v>Pegunungan Bintang</v>
          </cell>
          <cell r="B503">
            <v>1.54</v>
          </cell>
          <cell r="C503">
            <v>1.64</v>
          </cell>
          <cell r="D503">
            <v>1.76</v>
          </cell>
          <cell r="E503">
            <v>1.88</v>
          </cell>
          <cell r="F503">
            <v>1.97</v>
          </cell>
          <cell r="G503">
            <v>2.06</v>
          </cell>
          <cell r="H503">
            <v>2.19</v>
          </cell>
          <cell r="I503">
            <v>2.3199999999999998</v>
          </cell>
          <cell r="J503">
            <v>2.4900000000000002</v>
          </cell>
          <cell r="K503">
            <v>2.61</v>
          </cell>
          <cell r="L503">
            <v>2.81</v>
          </cell>
          <cell r="M503">
            <v>3.04</v>
          </cell>
          <cell r="N503">
            <v>3.23</v>
          </cell>
          <cell r="O503">
            <v>3.37</v>
          </cell>
          <cell r="P503" t="str">
            <v>-</v>
          </cell>
        </row>
        <row r="504">
          <cell r="A504" t="str">
            <v>Tolikara</v>
          </cell>
          <cell r="B504">
            <v>2.46</v>
          </cell>
          <cell r="C504">
            <v>2.76</v>
          </cell>
          <cell r="D504">
            <v>2.88</v>
          </cell>
          <cell r="E504">
            <v>3</v>
          </cell>
          <cell r="F504">
            <v>3.04</v>
          </cell>
          <cell r="G504">
            <v>3.06</v>
          </cell>
          <cell r="H504">
            <v>3.21</v>
          </cell>
          <cell r="I504">
            <v>3.5</v>
          </cell>
          <cell r="J504">
            <v>3.62</v>
          </cell>
          <cell r="K504">
            <v>3.63</v>
          </cell>
          <cell r="L504">
            <v>3.64</v>
          </cell>
          <cell r="M504">
            <v>3.65</v>
          </cell>
          <cell r="N504">
            <v>3.67</v>
          </cell>
          <cell r="O504">
            <v>3.68</v>
          </cell>
          <cell r="P504" t="str">
            <v>-</v>
          </cell>
        </row>
        <row r="505">
          <cell r="A505" t="str">
            <v>Sarmi</v>
          </cell>
          <cell r="B505">
            <v>5.93</v>
          </cell>
          <cell r="C505">
            <v>6.35</v>
          </cell>
          <cell r="D505">
            <v>7</v>
          </cell>
          <cell r="E505">
            <v>7.27</v>
          </cell>
          <cell r="F505">
            <v>7.89</v>
          </cell>
          <cell r="G505">
            <v>8.07</v>
          </cell>
          <cell r="H505">
            <v>8.08</v>
          </cell>
          <cell r="I505">
            <v>8.34</v>
          </cell>
          <cell r="J505">
            <v>8.52</v>
          </cell>
          <cell r="K505">
            <v>8.5299999999999994</v>
          </cell>
          <cell r="L505">
            <v>8.82</v>
          </cell>
          <cell r="M505">
            <v>8.83</v>
          </cell>
          <cell r="N505">
            <v>9.15</v>
          </cell>
          <cell r="O505">
            <v>9.36</v>
          </cell>
          <cell r="P505">
            <v>9.61</v>
          </cell>
        </row>
        <row r="506">
          <cell r="A506" t="str">
            <v>Keerom</v>
          </cell>
          <cell r="B506">
            <v>4.88</v>
          </cell>
          <cell r="C506">
            <v>5.23</v>
          </cell>
          <cell r="D506">
            <v>5.52</v>
          </cell>
          <cell r="E506">
            <v>6.45</v>
          </cell>
          <cell r="F506">
            <v>6.57</v>
          </cell>
          <cell r="G506">
            <v>6.85</v>
          </cell>
          <cell r="H506">
            <v>7.24</v>
          </cell>
          <cell r="I506">
            <v>7.57</v>
          </cell>
          <cell r="J506">
            <v>7.83</v>
          </cell>
          <cell r="K506">
            <v>8</v>
          </cell>
          <cell r="L506">
            <v>8.01</v>
          </cell>
          <cell r="M506">
            <v>8.02</v>
          </cell>
          <cell r="N506">
            <v>8.31</v>
          </cell>
          <cell r="O506">
            <v>8.57</v>
          </cell>
          <cell r="P506">
            <v>8.58</v>
          </cell>
        </row>
        <row r="507">
          <cell r="A507" t="str">
            <v>Waropen</v>
          </cell>
          <cell r="B507">
            <v>8</v>
          </cell>
          <cell r="C507">
            <v>8.31</v>
          </cell>
          <cell r="D507">
            <v>8.4</v>
          </cell>
          <cell r="E507">
            <v>8.5</v>
          </cell>
          <cell r="F507">
            <v>8.5299999999999994</v>
          </cell>
          <cell r="G507">
            <v>8.5500000000000007</v>
          </cell>
          <cell r="H507">
            <v>8.66</v>
          </cell>
          <cell r="I507">
            <v>8.67</v>
          </cell>
          <cell r="J507">
            <v>8.8699999999999992</v>
          </cell>
          <cell r="K507">
            <v>9.18</v>
          </cell>
          <cell r="L507">
            <v>9.1999999999999993</v>
          </cell>
          <cell r="M507">
            <v>9.2100000000000009</v>
          </cell>
          <cell r="N507">
            <v>9.4</v>
          </cell>
          <cell r="O507">
            <v>9.41</v>
          </cell>
          <cell r="P507">
            <v>9.42</v>
          </cell>
        </row>
        <row r="508">
          <cell r="A508" t="str">
            <v>Supiori</v>
          </cell>
          <cell r="B508">
            <v>7.26</v>
          </cell>
          <cell r="C508">
            <v>7.52</v>
          </cell>
          <cell r="D508">
            <v>7.78</v>
          </cell>
          <cell r="E508">
            <v>8.06</v>
          </cell>
          <cell r="F508">
            <v>8.11</v>
          </cell>
          <cell r="G508">
            <v>8.1199999999999992</v>
          </cell>
          <cell r="H508">
            <v>8.1300000000000008</v>
          </cell>
          <cell r="I508">
            <v>8.14</v>
          </cell>
          <cell r="J508">
            <v>8.39</v>
          </cell>
          <cell r="K508">
            <v>8.6</v>
          </cell>
          <cell r="L508">
            <v>8.81</v>
          </cell>
          <cell r="M508">
            <v>8.8699999999999992</v>
          </cell>
          <cell r="N508">
            <v>9.09</v>
          </cell>
          <cell r="O508">
            <v>9.1999999999999993</v>
          </cell>
          <cell r="P508">
            <v>9.2100000000000009</v>
          </cell>
        </row>
        <row r="509">
          <cell r="A509" t="str">
            <v>Mamberamo Raya</v>
          </cell>
          <cell r="B509">
            <v>4.1500000000000004</v>
          </cell>
          <cell r="C509">
            <v>4.24</v>
          </cell>
          <cell r="D509">
            <v>4.33</v>
          </cell>
          <cell r="E509">
            <v>4.42</v>
          </cell>
          <cell r="F509">
            <v>4.4400000000000004</v>
          </cell>
          <cell r="G509">
            <v>4.6100000000000003</v>
          </cell>
          <cell r="H509">
            <v>4.8899999999999997</v>
          </cell>
          <cell r="I509">
            <v>5.23</v>
          </cell>
          <cell r="J509">
            <v>5.46</v>
          </cell>
          <cell r="K509">
            <v>5.65</v>
          </cell>
          <cell r="L509">
            <v>5.66</v>
          </cell>
          <cell r="M509">
            <v>5.87</v>
          </cell>
          <cell r="N509">
            <v>6.12</v>
          </cell>
          <cell r="O509">
            <v>6.28</v>
          </cell>
          <cell r="P509">
            <v>6.49</v>
          </cell>
        </row>
        <row r="510">
          <cell r="A510" t="str">
            <v>Nduga</v>
          </cell>
          <cell r="B510">
            <v>0.25</v>
          </cell>
          <cell r="C510">
            <v>0.37</v>
          </cell>
          <cell r="D510">
            <v>0.49</v>
          </cell>
          <cell r="E510">
            <v>0.6</v>
          </cell>
          <cell r="F510">
            <v>0.63</v>
          </cell>
          <cell r="G510">
            <v>0.64</v>
          </cell>
          <cell r="H510">
            <v>0.7</v>
          </cell>
          <cell r="I510">
            <v>0.71</v>
          </cell>
          <cell r="J510">
            <v>0.85</v>
          </cell>
          <cell r="K510">
            <v>0.97</v>
          </cell>
          <cell r="L510">
            <v>1.1299999999999999</v>
          </cell>
          <cell r="M510">
            <v>1.42</v>
          </cell>
          <cell r="N510">
            <v>1.58</v>
          </cell>
          <cell r="O510">
            <v>1.71</v>
          </cell>
          <cell r="P510" t="str">
            <v>-</v>
          </cell>
        </row>
        <row r="511">
          <cell r="A511" t="str">
            <v>Lanny Jaya</v>
          </cell>
          <cell r="B511">
            <v>2</v>
          </cell>
          <cell r="C511">
            <v>2.11</v>
          </cell>
          <cell r="D511">
            <v>2.35</v>
          </cell>
          <cell r="E511">
            <v>2.5499999999999998</v>
          </cell>
          <cell r="F511">
            <v>2.6</v>
          </cell>
          <cell r="G511">
            <v>2.75</v>
          </cell>
          <cell r="H511">
            <v>2.92</v>
          </cell>
          <cell r="I511">
            <v>3.17</v>
          </cell>
          <cell r="J511">
            <v>3.18</v>
          </cell>
          <cell r="K511">
            <v>3.19</v>
          </cell>
          <cell r="L511">
            <v>3.2</v>
          </cell>
          <cell r="M511">
            <v>3.43</v>
          </cell>
          <cell r="N511">
            <v>3.59</v>
          </cell>
          <cell r="O511">
            <v>3.71</v>
          </cell>
          <cell r="P511" t="str">
            <v>-</v>
          </cell>
        </row>
        <row r="512">
          <cell r="A512" t="str">
            <v>Mamberamo Tengah</v>
          </cell>
          <cell r="B512">
            <v>2.08</v>
          </cell>
          <cell r="C512">
            <v>2.12</v>
          </cell>
          <cell r="D512">
            <v>2.15</v>
          </cell>
          <cell r="E512">
            <v>2.1800000000000002</v>
          </cell>
          <cell r="F512">
            <v>2.4</v>
          </cell>
          <cell r="G512">
            <v>2.4900000000000002</v>
          </cell>
          <cell r="H512">
            <v>2.57</v>
          </cell>
          <cell r="I512">
            <v>2.67</v>
          </cell>
          <cell r="J512">
            <v>2.78</v>
          </cell>
          <cell r="K512">
            <v>2.9</v>
          </cell>
          <cell r="L512">
            <v>3.15</v>
          </cell>
          <cell r="M512">
            <v>3.33</v>
          </cell>
          <cell r="N512">
            <v>3.48</v>
          </cell>
          <cell r="O512">
            <v>3.63</v>
          </cell>
          <cell r="P512" t="str">
            <v>-</v>
          </cell>
        </row>
        <row r="513">
          <cell r="A513" t="str">
            <v>Yalimo</v>
          </cell>
          <cell r="B513">
            <v>1.54</v>
          </cell>
          <cell r="C513">
            <v>1.76</v>
          </cell>
          <cell r="D513">
            <v>1.78</v>
          </cell>
          <cell r="E513">
            <v>1.8</v>
          </cell>
          <cell r="F513">
            <v>2.0699999999999998</v>
          </cell>
          <cell r="G513">
            <v>2.08</v>
          </cell>
          <cell r="H513">
            <v>2.19</v>
          </cell>
          <cell r="I513">
            <v>2.25</v>
          </cell>
          <cell r="J513">
            <v>2.44</v>
          </cell>
          <cell r="K513">
            <v>2.58</v>
          </cell>
          <cell r="L513">
            <v>2.79</v>
          </cell>
          <cell r="M513">
            <v>3.01</v>
          </cell>
          <cell r="N513">
            <v>3.19</v>
          </cell>
          <cell r="O513">
            <v>3.34</v>
          </cell>
          <cell r="P513" t="str">
            <v>-</v>
          </cell>
        </row>
        <row r="514">
          <cell r="A514" t="str">
            <v>Puncak</v>
          </cell>
          <cell r="B514">
            <v>1.05</v>
          </cell>
          <cell r="C514">
            <v>1.21</v>
          </cell>
          <cell r="D514">
            <v>1.37</v>
          </cell>
          <cell r="E514">
            <v>1.4</v>
          </cell>
          <cell r="F514">
            <v>1.43</v>
          </cell>
          <cell r="G514">
            <v>1.61</v>
          </cell>
          <cell r="H514">
            <v>1.78</v>
          </cell>
          <cell r="I514">
            <v>1.94</v>
          </cell>
          <cell r="J514">
            <v>1.95</v>
          </cell>
          <cell r="K514">
            <v>1.96</v>
          </cell>
          <cell r="L514">
            <v>2.15</v>
          </cell>
          <cell r="M514">
            <v>2.16</v>
          </cell>
          <cell r="N514">
            <v>2.17</v>
          </cell>
          <cell r="O514">
            <v>2.19</v>
          </cell>
          <cell r="P514" t="str">
            <v>-</v>
          </cell>
        </row>
        <row r="515">
          <cell r="A515" t="str">
            <v>Dogiyai</v>
          </cell>
          <cell r="B515">
            <v>3.4</v>
          </cell>
          <cell r="C515">
            <v>3.61</v>
          </cell>
          <cell r="D515">
            <v>4.4400000000000004</v>
          </cell>
          <cell r="E515">
            <v>4.76</v>
          </cell>
          <cell r="F515">
            <v>4.87</v>
          </cell>
          <cell r="G515">
            <v>4.88</v>
          </cell>
          <cell r="H515">
            <v>4.8899999999999997</v>
          </cell>
          <cell r="I515">
            <v>4.9000000000000004</v>
          </cell>
          <cell r="J515">
            <v>4.91</v>
          </cell>
          <cell r="K515">
            <v>4.92</v>
          </cell>
          <cell r="L515">
            <v>4.93</v>
          </cell>
          <cell r="M515">
            <v>4.9400000000000004</v>
          </cell>
          <cell r="N515">
            <v>4.96</v>
          </cell>
          <cell r="O515">
            <v>4.97</v>
          </cell>
          <cell r="P515" t="str">
            <v>-</v>
          </cell>
        </row>
        <row r="516">
          <cell r="A516" t="str">
            <v>Intan Jaya</v>
          </cell>
          <cell r="B516" t="str">
            <v>-</v>
          </cell>
          <cell r="C516">
            <v>2.02</v>
          </cell>
          <cell r="D516">
            <v>2.09</v>
          </cell>
          <cell r="E516">
            <v>2.16</v>
          </cell>
          <cell r="F516">
            <v>2.3199999999999998</v>
          </cell>
          <cell r="G516">
            <v>2.48</v>
          </cell>
          <cell r="H516">
            <v>2.4900000000000002</v>
          </cell>
          <cell r="I516">
            <v>2.5</v>
          </cell>
          <cell r="J516">
            <v>2.5099999999999998</v>
          </cell>
          <cell r="K516">
            <v>2.64</v>
          </cell>
          <cell r="L516">
            <v>2.84</v>
          </cell>
          <cell r="M516">
            <v>3.09</v>
          </cell>
          <cell r="N516">
            <v>3.26</v>
          </cell>
          <cell r="O516">
            <v>3.27</v>
          </cell>
          <cell r="P516" t="str">
            <v>-</v>
          </cell>
        </row>
        <row r="517">
          <cell r="A517" t="str">
            <v>Deiyai</v>
          </cell>
          <cell r="B517" t="str">
            <v>-</v>
          </cell>
          <cell r="C517">
            <v>2.16</v>
          </cell>
          <cell r="D517">
            <v>2.5099999999999998</v>
          </cell>
          <cell r="E517">
            <v>2.87</v>
          </cell>
          <cell r="F517">
            <v>2.95</v>
          </cell>
          <cell r="G517">
            <v>2.96</v>
          </cell>
          <cell r="H517">
            <v>2.97</v>
          </cell>
          <cell r="I517">
            <v>2.98</v>
          </cell>
          <cell r="J517">
            <v>2.99</v>
          </cell>
          <cell r="K517">
            <v>3</v>
          </cell>
          <cell r="L517">
            <v>3.01</v>
          </cell>
          <cell r="M517">
            <v>3.25</v>
          </cell>
          <cell r="N517">
            <v>3.26</v>
          </cell>
          <cell r="O517">
            <v>3.27</v>
          </cell>
          <cell r="P517" t="str">
            <v>-</v>
          </cell>
        </row>
        <row r="518">
          <cell r="A518" t="str">
            <v>Kota Jayapura</v>
          </cell>
          <cell r="B518">
            <v>10.62</v>
          </cell>
          <cell r="C518">
            <v>10.71</v>
          </cell>
          <cell r="D518">
            <v>10.8</v>
          </cell>
          <cell r="E518">
            <v>10.88</v>
          </cell>
          <cell r="F518">
            <v>11.09</v>
          </cell>
          <cell r="G518">
            <v>11.11</v>
          </cell>
          <cell r="H518">
            <v>11.14</v>
          </cell>
          <cell r="I518">
            <v>11.15</v>
          </cell>
          <cell r="J518">
            <v>11.3</v>
          </cell>
          <cell r="K518">
            <v>11.55</v>
          </cell>
          <cell r="L518">
            <v>11.56</v>
          </cell>
          <cell r="M518">
            <v>11.57</v>
          </cell>
          <cell r="N518">
            <v>11.74</v>
          </cell>
          <cell r="O518">
            <v>11.84</v>
          </cell>
          <cell r="P518">
            <v>12.07</v>
          </cell>
        </row>
        <row r="519">
          <cell r="A519" t="str">
            <v>PAPUA SELATAN</v>
          </cell>
          <cell r="B519" t="str">
            <v>-</v>
          </cell>
          <cell r="C519" t="str">
            <v>-</v>
          </cell>
          <cell r="D519" t="str">
            <v>-</v>
          </cell>
          <cell r="E519" t="str">
            <v>-</v>
          </cell>
          <cell r="F519" t="str">
            <v>-</v>
          </cell>
          <cell r="G519" t="str">
            <v>-</v>
          </cell>
          <cell r="H519" t="str">
            <v>-</v>
          </cell>
          <cell r="I519" t="str">
            <v>-</v>
          </cell>
          <cell r="J519" t="str">
            <v>-</v>
          </cell>
          <cell r="K519" t="str">
            <v>-</v>
          </cell>
          <cell r="L519" t="str">
            <v>-</v>
          </cell>
          <cell r="M519" t="str">
            <v>-</v>
          </cell>
          <cell r="N519" t="str">
            <v>-</v>
          </cell>
          <cell r="O519" t="str">
            <v>-</v>
          </cell>
          <cell r="P519">
            <v>8.3800000000000008</v>
          </cell>
        </row>
        <row r="520">
          <cell r="A520" t="str">
            <v>Merauke</v>
          </cell>
          <cell r="B520" t="str">
            <v>-</v>
          </cell>
          <cell r="C520" t="str">
            <v>-</v>
          </cell>
          <cell r="D520" t="str">
            <v>-</v>
          </cell>
          <cell r="E520" t="str">
            <v>-</v>
          </cell>
          <cell r="F520" t="str">
            <v>-</v>
          </cell>
          <cell r="G520" t="str">
            <v>-</v>
          </cell>
          <cell r="H520" t="str">
            <v>-</v>
          </cell>
          <cell r="I520" t="str">
            <v>-</v>
          </cell>
          <cell r="J520" t="str">
            <v>-</v>
          </cell>
          <cell r="K520" t="str">
            <v>-</v>
          </cell>
          <cell r="L520" t="str">
            <v>-</v>
          </cell>
          <cell r="M520" t="str">
            <v>-</v>
          </cell>
          <cell r="N520" t="str">
            <v>-</v>
          </cell>
          <cell r="O520" t="str">
            <v>-</v>
          </cell>
          <cell r="P520">
            <v>9.3699999999999992</v>
          </cell>
        </row>
        <row r="521">
          <cell r="A521" t="str">
            <v>Boven Digoel</v>
          </cell>
          <cell r="B521" t="str">
            <v>-</v>
          </cell>
          <cell r="C521" t="str">
            <v>-</v>
          </cell>
          <cell r="D521" t="str">
            <v>-</v>
          </cell>
          <cell r="E521" t="str">
            <v>-</v>
          </cell>
          <cell r="F521" t="str">
            <v>-</v>
          </cell>
          <cell r="G521" t="str">
            <v>-</v>
          </cell>
          <cell r="H521" t="str">
            <v>-</v>
          </cell>
          <cell r="I521" t="str">
            <v>-</v>
          </cell>
          <cell r="J521" t="str">
            <v>-</v>
          </cell>
          <cell r="K521" t="str">
            <v>-</v>
          </cell>
          <cell r="L521" t="str">
            <v>-</v>
          </cell>
          <cell r="M521" t="str">
            <v>-</v>
          </cell>
          <cell r="N521" t="str">
            <v>-</v>
          </cell>
          <cell r="O521" t="str">
            <v>-</v>
          </cell>
          <cell r="P521">
            <v>9.42</v>
          </cell>
        </row>
        <row r="522">
          <cell r="A522" t="str">
            <v>Mappi</v>
          </cell>
          <cell r="B522" t="str">
            <v>-</v>
          </cell>
          <cell r="C522" t="str">
            <v>-</v>
          </cell>
          <cell r="D522" t="str">
            <v>-</v>
          </cell>
          <cell r="E522" t="str">
            <v>-</v>
          </cell>
          <cell r="F522" t="str">
            <v>-</v>
          </cell>
          <cell r="G522" t="str">
            <v>-</v>
          </cell>
          <cell r="H522" t="str">
            <v>-</v>
          </cell>
          <cell r="I522" t="str">
            <v>-</v>
          </cell>
          <cell r="J522" t="str">
            <v>-</v>
          </cell>
          <cell r="K522" t="str">
            <v>-</v>
          </cell>
          <cell r="L522" t="str">
            <v>-</v>
          </cell>
          <cell r="M522" t="str">
            <v>-</v>
          </cell>
          <cell r="N522" t="str">
            <v>-</v>
          </cell>
          <cell r="O522" t="str">
            <v>-</v>
          </cell>
          <cell r="P522">
            <v>7.16</v>
          </cell>
        </row>
        <row r="523">
          <cell r="A523" t="str">
            <v>Asmat</v>
          </cell>
          <cell r="B523" t="str">
            <v>-</v>
          </cell>
          <cell r="C523" t="str">
            <v>-</v>
          </cell>
          <cell r="D523" t="str">
            <v>-</v>
          </cell>
          <cell r="E523" t="str">
            <v>-</v>
          </cell>
          <cell r="F523" t="str">
            <v>-</v>
          </cell>
          <cell r="G523" t="str">
            <v>-</v>
          </cell>
          <cell r="H523" t="str">
            <v>-</v>
          </cell>
          <cell r="I523" t="str">
            <v>-</v>
          </cell>
          <cell r="J523" t="str">
            <v>-</v>
          </cell>
          <cell r="K523" t="str">
            <v>-</v>
          </cell>
          <cell r="L523" t="str">
            <v>-</v>
          </cell>
          <cell r="M523" t="str">
            <v>-</v>
          </cell>
          <cell r="N523" t="str">
            <v>-</v>
          </cell>
          <cell r="O523" t="str">
            <v>-</v>
          </cell>
          <cell r="P523">
            <v>5.82</v>
          </cell>
        </row>
        <row r="524">
          <cell r="A524" t="str">
            <v>PAPUA TENGAH</v>
          </cell>
          <cell r="B524" t="str">
            <v>-</v>
          </cell>
          <cell r="C524" t="str">
            <v>-</v>
          </cell>
          <cell r="D524" t="str">
            <v>-</v>
          </cell>
          <cell r="E524" t="str">
            <v>-</v>
          </cell>
          <cell r="F524" t="str">
            <v>-</v>
          </cell>
          <cell r="G524" t="str">
            <v>-</v>
          </cell>
          <cell r="H524" t="str">
            <v>-</v>
          </cell>
          <cell r="I524" t="str">
            <v>-</v>
          </cell>
          <cell r="J524" t="str">
            <v>-</v>
          </cell>
          <cell r="K524" t="str">
            <v>-</v>
          </cell>
          <cell r="L524" t="str">
            <v>-</v>
          </cell>
          <cell r="M524" t="str">
            <v>-</v>
          </cell>
          <cell r="N524" t="str">
            <v>-</v>
          </cell>
          <cell r="O524" t="str">
            <v>-</v>
          </cell>
          <cell r="P524">
            <v>6.12</v>
          </cell>
        </row>
        <row r="525">
          <cell r="A525" t="str">
            <v>Mimika</v>
          </cell>
          <cell r="B525" t="str">
            <v>-</v>
          </cell>
          <cell r="C525" t="str">
            <v>-</v>
          </cell>
          <cell r="D525" t="str">
            <v>-</v>
          </cell>
          <cell r="E525" t="str">
            <v>-</v>
          </cell>
          <cell r="F525" t="str">
            <v>-</v>
          </cell>
          <cell r="G525" t="str">
            <v>-</v>
          </cell>
          <cell r="H525" t="str">
            <v>-</v>
          </cell>
          <cell r="I525" t="str">
            <v>-</v>
          </cell>
          <cell r="J525" t="str">
            <v>-</v>
          </cell>
          <cell r="K525" t="str">
            <v>-</v>
          </cell>
          <cell r="L525" t="str">
            <v>-</v>
          </cell>
          <cell r="M525" t="str">
            <v>-</v>
          </cell>
          <cell r="N525" t="str">
            <v>-</v>
          </cell>
          <cell r="O525" t="str">
            <v>-</v>
          </cell>
          <cell r="P525">
            <v>10.72</v>
          </cell>
        </row>
        <row r="526">
          <cell r="A526" t="str">
            <v>Dogiyai</v>
          </cell>
          <cell r="B526" t="str">
            <v>-</v>
          </cell>
          <cell r="C526" t="str">
            <v>-</v>
          </cell>
          <cell r="D526" t="str">
            <v>-</v>
          </cell>
          <cell r="E526" t="str">
            <v>-</v>
          </cell>
          <cell r="F526" t="str">
            <v>-</v>
          </cell>
          <cell r="G526" t="str">
            <v>-</v>
          </cell>
          <cell r="H526" t="str">
            <v>-</v>
          </cell>
          <cell r="I526" t="str">
            <v>-</v>
          </cell>
          <cell r="J526" t="str">
            <v>-</v>
          </cell>
          <cell r="K526" t="str">
            <v>-</v>
          </cell>
          <cell r="L526" t="str">
            <v>-</v>
          </cell>
          <cell r="M526" t="str">
            <v>-</v>
          </cell>
          <cell r="N526" t="str">
            <v>-</v>
          </cell>
          <cell r="O526" t="str">
            <v>-</v>
          </cell>
          <cell r="P526">
            <v>4.9800000000000004</v>
          </cell>
        </row>
        <row r="527">
          <cell r="A527" t="str">
            <v>Deiyai</v>
          </cell>
          <cell r="B527" t="str">
            <v>-</v>
          </cell>
          <cell r="C527" t="str">
            <v>-</v>
          </cell>
          <cell r="D527" t="str">
            <v>-</v>
          </cell>
          <cell r="E527" t="str">
            <v>-</v>
          </cell>
          <cell r="F527" t="str">
            <v>-</v>
          </cell>
          <cell r="G527" t="str">
            <v>-</v>
          </cell>
          <cell r="H527" t="str">
            <v>-</v>
          </cell>
          <cell r="I527" t="str">
            <v>-</v>
          </cell>
          <cell r="J527" t="str">
            <v>-</v>
          </cell>
          <cell r="K527" t="str">
            <v>-</v>
          </cell>
          <cell r="L527" t="str">
            <v>-</v>
          </cell>
          <cell r="M527" t="str">
            <v>-</v>
          </cell>
          <cell r="N527" t="str">
            <v>-</v>
          </cell>
          <cell r="O527" t="str">
            <v>-</v>
          </cell>
          <cell r="P527">
            <v>3.29</v>
          </cell>
        </row>
        <row r="528">
          <cell r="A528" t="str">
            <v>Nabire</v>
          </cell>
          <cell r="B528" t="str">
            <v>-</v>
          </cell>
          <cell r="C528" t="str">
            <v>-</v>
          </cell>
          <cell r="D528" t="str">
            <v>-</v>
          </cell>
          <cell r="E528" t="str">
            <v>-</v>
          </cell>
          <cell r="F528" t="str">
            <v>-</v>
          </cell>
          <cell r="G528" t="str">
            <v>-</v>
          </cell>
          <cell r="H528" t="str">
            <v>-</v>
          </cell>
          <cell r="I528" t="str">
            <v>-</v>
          </cell>
          <cell r="J528" t="str">
            <v>-</v>
          </cell>
          <cell r="K528" t="str">
            <v>-</v>
          </cell>
          <cell r="L528" t="str">
            <v>-</v>
          </cell>
          <cell r="M528" t="str">
            <v>-</v>
          </cell>
          <cell r="N528" t="str">
            <v>-</v>
          </cell>
          <cell r="O528" t="str">
            <v>-</v>
          </cell>
          <cell r="P528">
            <v>10.42</v>
          </cell>
        </row>
        <row r="529">
          <cell r="A529" t="str">
            <v>Paniai</v>
          </cell>
          <cell r="B529" t="str">
            <v>-</v>
          </cell>
          <cell r="C529" t="str">
            <v>-</v>
          </cell>
          <cell r="D529" t="str">
            <v>-</v>
          </cell>
          <cell r="E529" t="str">
            <v>-</v>
          </cell>
          <cell r="F529" t="str">
            <v>-</v>
          </cell>
          <cell r="G529" t="str">
            <v>-</v>
          </cell>
          <cell r="H529" t="str">
            <v>-</v>
          </cell>
          <cell r="I529" t="str">
            <v>-</v>
          </cell>
          <cell r="J529" t="str">
            <v>-</v>
          </cell>
          <cell r="K529" t="str">
            <v>-</v>
          </cell>
          <cell r="L529" t="str">
            <v>-</v>
          </cell>
          <cell r="M529" t="str">
            <v>-</v>
          </cell>
          <cell r="N529" t="str">
            <v>-</v>
          </cell>
          <cell r="O529" t="str">
            <v>-</v>
          </cell>
          <cell r="P529">
            <v>4.8099999999999996</v>
          </cell>
        </row>
        <row r="530">
          <cell r="A530" t="str">
            <v>Intan Jaya</v>
          </cell>
          <cell r="B530" t="str">
            <v>-</v>
          </cell>
          <cell r="C530" t="str">
            <v>-</v>
          </cell>
          <cell r="D530" t="str">
            <v>-</v>
          </cell>
          <cell r="E530" t="str">
            <v>-</v>
          </cell>
          <cell r="F530" t="str">
            <v>-</v>
          </cell>
          <cell r="G530" t="str">
            <v>-</v>
          </cell>
          <cell r="H530" t="str">
            <v>-</v>
          </cell>
          <cell r="I530" t="str">
            <v>-</v>
          </cell>
          <cell r="J530" t="str">
            <v>-</v>
          </cell>
          <cell r="K530" t="str">
            <v>-</v>
          </cell>
          <cell r="L530" t="str">
            <v>-</v>
          </cell>
          <cell r="M530" t="str">
            <v>-</v>
          </cell>
          <cell r="N530" t="str">
            <v>-</v>
          </cell>
          <cell r="O530" t="str">
            <v>-</v>
          </cell>
          <cell r="P530">
            <v>3.28</v>
          </cell>
        </row>
        <row r="531">
          <cell r="A531" t="str">
            <v>Puncak</v>
          </cell>
          <cell r="B531" t="str">
            <v>-</v>
          </cell>
          <cell r="C531" t="str">
            <v>-</v>
          </cell>
          <cell r="D531" t="str">
            <v>-</v>
          </cell>
          <cell r="E531" t="str">
            <v>-</v>
          </cell>
          <cell r="F531" t="str">
            <v>-</v>
          </cell>
          <cell r="G531" t="str">
            <v>-</v>
          </cell>
          <cell r="H531" t="str">
            <v>-</v>
          </cell>
          <cell r="I531" t="str">
            <v>-</v>
          </cell>
          <cell r="J531" t="str">
            <v>-</v>
          </cell>
          <cell r="K531" t="str">
            <v>-</v>
          </cell>
          <cell r="L531" t="str">
            <v>-</v>
          </cell>
          <cell r="M531" t="str">
            <v>-</v>
          </cell>
          <cell r="N531" t="str">
            <v>-</v>
          </cell>
          <cell r="O531" t="str">
            <v>-</v>
          </cell>
          <cell r="P531">
            <v>2.39</v>
          </cell>
        </row>
        <row r="532">
          <cell r="A532" t="str">
            <v>Puncak Jaya</v>
          </cell>
          <cell r="B532" t="str">
            <v>-</v>
          </cell>
          <cell r="C532" t="str">
            <v>-</v>
          </cell>
          <cell r="D532" t="str">
            <v>-</v>
          </cell>
          <cell r="E532" t="str">
            <v>-</v>
          </cell>
          <cell r="F532" t="str">
            <v>-</v>
          </cell>
          <cell r="G532" t="str">
            <v>-</v>
          </cell>
          <cell r="H532" t="str">
            <v>-</v>
          </cell>
          <cell r="I532" t="str">
            <v>-</v>
          </cell>
          <cell r="J532" t="str">
            <v>-</v>
          </cell>
          <cell r="K532" t="str">
            <v>-</v>
          </cell>
          <cell r="L532" t="str">
            <v>-</v>
          </cell>
          <cell r="M532" t="str">
            <v>-</v>
          </cell>
          <cell r="N532" t="str">
            <v>-</v>
          </cell>
          <cell r="O532" t="str">
            <v>-</v>
          </cell>
          <cell r="P532">
            <v>4.42</v>
          </cell>
        </row>
        <row r="533">
          <cell r="A533" t="str">
            <v>PAPUA PEGUNUNGAN</v>
          </cell>
          <cell r="B533" t="str">
            <v>-</v>
          </cell>
          <cell r="C533" t="str">
            <v>-</v>
          </cell>
          <cell r="D533" t="str">
            <v>-</v>
          </cell>
          <cell r="E533" t="str">
            <v>-</v>
          </cell>
          <cell r="F533" t="str">
            <v>-</v>
          </cell>
          <cell r="G533" t="str">
            <v>-</v>
          </cell>
          <cell r="H533" t="str">
            <v>-</v>
          </cell>
          <cell r="I533" t="str">
            <v>-</v>
          </cell>
          <cell r="J533" t="str">
            <v>-</v>
          </cell>
          <cell r="K533" t="str">
            <v>-</v>
          </cell>
          <cell r="L533" t="str">
            <v>-</v>
          </cell>
          <cell r="M533" t="str">
            <v>-</v>
          </cell>
          <cell r="N533" t="str">
            <v>-</v>
          </cell>
          <cell r="O533" t="str">
            <v>-</v>
          </cell>
          <cell r="P533">
            <v>4.21</v>
          </cell>
        </row>
        <row r="534">
          <cell r="A534" t="str">
            <v>Nduga</v>
          </cell>
          <cell r="B534" t="str">
            <v>-</v>
          </cell>
          <cell r="C534" t="str">
            <v>-</v>
          </cell>
          <cell r="D534" t="str">
            <v>-</v>
          </cell>
          <cell r="E534" t="str">
            <v>-</v>
          </cell>
          <cell r="F534" t="str">
            <v>-</v>
          </cell>
          <cell r="G534" t="str">
            <v>-</v>
          </cell>
          <cell r="H534" t="str">
            <v>-</v>
          </cell>
          <cell r="I534" t="str">
            <v>-</v>
          </cell>
          <cell r="J534" t="str">
            <v>-</v>
          </cell>
          <cell r="K534" t="str">
            <v>-</v>
          </cell>
          <cell r="L534" t="str">
            <v>-</v>
          </cell>
          <cell r="M534" t="str">
            <v>-</v>
          </cell>
          <cell r="N534" t="str">
            <v>-</v>
          </cell>
          <cell r="O534" t="str">
            <v>-</v>
          </cell>
          <cell r="P534">
            <v>1.92</v>
          </cell>
        </row>
        <row r="535">
          <cell r="A535" t="str">
            <v>Jayawijaya</v>
          </cell>
          <cell r="B535" t="str">
            <v>-</v>
          </cell>
          <cell r="C535" t="str">
            <v>-</v>
          </cell>
          <cell r="D535" t="str">
            <v>-</v>
          </cell>
          <cell r="E535" t="str">
            <v>-</v>
          </cell>
          <cell r="F535" t="str">
            <v>-</v>
          </cell>
          <cell r="G535" t="str">
            <v>-</v>
          </cell>
          <cell r="H535" t="str">
            <v>-</v>
          </cell>
          <cell r="I535" t="str">
            <v>-</v>
          </cell>
          <cell r="J535" t="str">
            <v>-</v>
          </cell>
          <cell r="K535" t="str">
            <v>-</v>
          </cell>
          <cell r="L535" t="str">
            <v>-</v>
          </cell>
          <cell r="M535" t="str">
            <v>-</v>
          </cell>
          <cell r="N535" t="str">
            <v>-</v>
          </cell>
          <cell r="O535" t="str">
            <v>-</v>
          </cell>
          <cell r="P535">
            <v>5.99</v>
          </cell>
        </row>
        <row r="536">
          <cell r="A536" t="str">
            <v>Lanny Jaya</v>
          </cell>
          <cell r="B536" t="str">
            <v>-</v>
          </cell>
          <cell r="C536" t="str">
            <v>-</v>
          </cell>
          <cell r="D536" t="str">
            <v>-</v>
          </cell>
          <cell r="E536" t="str">
            <v>-</v>
          </cell>
          <cell r="F536" t="str">
            <v>-</v>
          </cell>
          <cell r="G536" t="str">
            <v>-</v>
          </cell>
          <cell r="H536" t="str">
            <v>-</v>
          </cell>
          <cell r="I536" t="str">
            <v>-</v>
          </cell>
          <cell r="J536" t="str">
            <v>-</v>
          </cell>
          <cell r="K536" t="str">
            <v>-</v>
          </cell>
          <cell r="L536" t="str">
            <v>-</v>
          </cell>
          <cell r="M536" t="str">
            <v>-</v>
          </cell>
          <cell r="N536" t="str">
            <v>-</v>
          </cell>
          <cell r="O536" t="str">
            <v>-</v>
          </cell>
          <cell r="P536">
            <v>3.83</v>
          </cell>
        </row>
        <row r="537">
          <cell r="A537" t="str">
            <v>Tolikara</v>
          </cell>
          <cell r="B537" t="str">
            <v>-</v>
          </cell>
          <cell r="C537" t="str">
            <v>-</v>
          </cell>
          <cell r="D537" t="str">
            <v>-</v>
          </cell>
          <cell r="E537" t="str">
            <v>-</v>
          </cell>
          <cell r="F537" t="str">
            <v>-</v>
          </cell>
          <cell r="G537" t="str">
            <v>-</v>
          </cell>
          <cell r="H537" t="str">
            <v>-</v>
          </cell>
          <cell r="I537" t="str">
            <v>-</v>
          </cell>
          <cell r="J537" t="str">
            <v>-</v>
          </cell>
          <cell r="K537" t="str">
            <v>-</v>
          </cell>
          <cell r="L537" t="str">
            <v>-</v>
          </cell>
          <cell r="M537" t="str">
            <v>-</v>
          </cell>
          <cell r="N537" t="str">
            <v>-</v>
          </cell>
          <cell r="O537" t="str">
            <v>-</v>
          </cell>
          <cell r="P537">
            <v>3.69</v>
          </cell>
        </row>
        <row r="538">
          <cell r="A538" t="str">
            <v>Mamberamo Tengah</v>
          </cell>
          <cell r="B538" t="str">
            <v>-</v>
          </cell>
          <cell r="C538" t="str">
            <v>-</v>
          </cell>
          <cell r="D538" t="str">
            <v>-</v>
          </cell>
          <cell r="E538" t="str">
            <v>-</v>
          </cell>
          <cell r="F538" t="str">
            <v>-</v>
          </cell>
          <cell r="G538" t="str">
            <v>-</v>
          </cell>
          <cell r="H538" t="str">
            <v>-</v>
          </cell>
          <cell r="I538" t="str">
            <v>-</v>
          </cell>
          <cell r="J538" t="str">
            <v>-</v>
          </cell>
          <cell r="K538" t="str">
            <v>-</v>
          </cell>
          <cell r="L538" t="str">
            <v>-</v>
          </cell>
          <cell r="M538" t="str">
            <v>-</v>
          </cell>
          <cell r="N538" t="str">
            <v>-</v>
          </cell>
          <cell r="O538" t="str">
            <v>-</v>
          </cell>
          <cell r="P538">
            <v>3.7</v>
          </cell>
        </row>
        <row r="539">
          <cell r="A539" t="str">
            <v>Yalimo</v>
          </cell>
          <cell r="B539" t="str">
            <v>-</v>
          </cell>
          <cell r="C539" t="str">
            <v>-</v>
          </cell>
          <cell r="D539" t="str">
            <v>-</v>
          </cell>
          <cell r="E539" t="str">
            <v>-</v>
          </cell>
          <cell r="F539" t="str">
            <v>-</v>
          </cell>
          <cell r="G539" t="str">
            <v>-</v>
          </cell>
          <cell r="H539" t="str">
            <v>-</v>
          </cell>
          <cell r="I539" t="str">
            <v>-</v>
          </cell>
          <cell r="J539" t="str">
            <v>-</v>
          </cell>
          <cell r="K539" t="str">
            <v>-</v>
          </cell>
          <cell r="L539" t="str">
            <v>-</v>
          </cell>
          <cell r="M539" t="str">
            <v>-</v>
          </cell>
          <cell r="N539" t="str">
            <v>-</v>
          </cell>
          <cell r="O539" t="str">
            <v>-</v>
          </cell>
          <cell r="P539">
            <v>3.55</v>
          </cell>
        </row>
        <row r="540">
          <cell r="A540" t="str">
            <v>Yahukimo</v>
          </cell>
          <cell r="B540" t="str">
            <v>-</v>
          </cell>
          <cell r="C540" t="str">
            <v>-</v>
          </cell>
          <cell r="D540" t="str">
            <v>-</v>
          </cell>
          <cell r="E540" t="str">
            <v>-</v>
          </cell>
          <cell r="F540" t="str">
            <v>-</v>
          </cell>
          <cell r="G540" t="str">
            <v>-</v>
          </cell>
          <cell r="H540" t="str">
            <v>-</v>
          </cell>
          <cell r="I540" t="str">
            <v>-</v>
          </cell>
          <cell r="J540" t="str">
            <v>-</v>
          </cell>
          <cell r="K540" t="str">
            <v>-</v>
          </cell>
          <cell r="L540" t="str">
            <v>-</v>
          </cell>
          <cell r="M540" t="str">
            <v>-</v>
          </cell>
          <cell r="N540" t="str">
            <v>-</v>
          </cell>
          <cell r="O540" t="str">
            <v>-</v>
          </cell>
          <cell r="P540">
            <v>4.3499999999999996</v>
          </cell>
        </row>
        <row r="541">
          <cell r="A541" t="str">
            <v>Pegunungan Bintang</v>
          </cell>
          <cell r="B541" t="str">
            <v>-</v>
          </cell>
          <cell r="C541" t="str">
            <v>-</v>
          </cell>
          <cell r="D541" t="str">
            <v>-</v>
          </cell>
          <cell r="E541" t="str">
            <v>-</v>
          </cell>
          <cell r="F541" t="str">
            <v>-</v>
          </cell>
          <cell r="G541" t="str">
            <v>-</v>
          </cell>
          <cell r="H541" t="str">
            <v>-</v>
          </cell>
          <cell r="I541" t="str">
            <v>-</v>
          </cell>
          <cell r="J541" t="str">
            <v>-</v>
          </cell>
          <cell r="K541" t="str">
            <v>-</v>
          </cell>
          <cell r="L541" t="str">
            <v>-</v>
          </cell>
          <cell r="M541" t="str">
            <v>-</v>
          </cell>
          <cell r="N541" t="str">
            <v>-</v>
          </cell>
          <cell r="O541" t="str">
            <v>-</v>
          </cell>
          <cell r="P541">
            <v>3.51</v>
          </cell>
        </row>
        <row r="542">
          <cell r="A542" t="str">
            <v>INDONESIA</v>
          </cell>
          <cell r="B542">
            <v>7.46</v>
          </cell>
          <cell r="C542">
            <v>7.52</v>
          </cell>
          <cell r="D542">
            <v>7.59</v>
          </cell>
          <cell r="E542">
            <v>7.61</v>
          </cell>
          <cell r="F542">
            <v>7.73</v>
          </cell>
          <cell r="G542">
            <v>7.84</v>
          </cell>
          <cell r="H542">
            <v>7.95</v>
          </cell>
          <cell r="I542">
            <v>8.1</v>
          </cell>
          <cell r="J542">
            <v>8.17</v>
          </cell>
          <cell r="K542">
            <v>8.34</v>
          </cell>
          <cell r="L542">
            <v>8.48</v>
          </cell>
          <cell r="M542">
            <v>8.5399999999999991</v>
          </cell>
          <cell r="N542">
            <v>8.69</v>
          </cell>
          <cell r="O542">
            <v>8.77</v>
          </cell>
          <cell r="P542">
            <v>8.85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 Shohif Anfal" refreshedDate="45932.142652893519" createdVersion="6" refreshedVersion="6" minRefreshableVersion="3" recordCount="306" xr:uid="{EF62CC59-FBE3-45F1-BEBB-244A46FC168B}">
  <cacheSource type="worksheet">
    <worksheetSource ref="A1:L307" sheet="cross"/>
  </cacheSource>
  <cacheFields count="12">
    <cacheField name="NO" numFmtId="0">
      <sharedItems containsSemiMixedTypes="0" containsString="0" containsNumber="1" containsInteger="1" minValue="1" maxValue="34"/>
    </cacheField>
    <cacheField name="ID" numFmtId="0">
      <sharedItems containsSemiMixedTypes="0" containsString="0" containsNumber="1" containsInteger="1" minValue="11" maxValue="94" count="34">
        <n v="11"/>
        <n v="12"/>
        <n v="13"/>
        <n v="14"/>
        <n v="15"/>
        <n v="16"/>
        <n v="17"/>
        <n v="18"/>
        <n v="19"/>
        <n v="21"/>
        <n v="31"/>
        <n v="32"/>
        <n v="33"/>
        <n v="34"/>
        <n v="35"/>
        <n v="36"/>
        <n v="51"/>
        <n v="52"/>
        <n v="53"/>
        <n v="61"/>
        <n v="62"/>
        <n v="63"/>
        <n v="64"/>
        <n v="65"/>
        <n v="71"/>
        <n v="72"/>
        <n v="73"/>
        <n v="74"/>
        <n v="75"/>
        <n v="76"/>
        <n v="81"/>
        <n v="82"/>
        <n v="91"/>
        <n v="94"/>
      </sharedItems>
    </cacheField>
    <cacheField name="PROV" numFmtId="0">
      <sharedItems count="34">
        <s v="ACEH"/>
        <s v="SUMATERA UTARA"/>
        <s v="SUMATERA BARAT"/>
        <s v="RIAU"/>
        <s v="JAMBI"/>
        <s v="SUMATERA SELATAN"/>
        <s v="BENGKULU"/>
        <s v="LAMPUNG"/>
        <s v="KEPULAUAN BANGKA BELITUNG"/>
        <s v="KEPULAUAN RIAU"/>
        <s v="DKI JAKARTA"/>
        <s v="JAWA BARAT"/>
        <s v="JAWA TENGAH"/>
        <s v="DI YOGYAKARTA"/>
        <s v="JAWA TIMUR"/>
        <s v="BANTEN"/>
        <s v="BALI"/>
        <s v="NUSA TENGGARA BARAT"/>
        <s v="NUSA TENGGARA TIMUR"/>
        <s v="KALIMANTAN BARAT"/>
        <s v="KALIMANTAN TENGAH"/>
        <s v="KALIMANTAN SELATAN"/>
        <s v="KALIMANTAN TIMUR"/>
        <s v="KALIMANTAN UTARA"/>
        <s v="SULAWESI UTARA"/>
        <s v="SULAWESI TENGAH"/>
        <s v="SULAWESI SELATAN"/>
        <s v="SULAWESI TENGGARA"/>
        <s v="GORONTALO"/>
        <s v="SULAWESI BARAT"/>
        <s v="MALUKU"/>
        <s v="MALUKU UTARA"/>
        <s v="PAPUA BARAT"/>
        <s v="PAPUA"/>
      </sharedItems>
    </cacheField>
    <cacheField name="TAHUN" numFmtId="0">
      <sharedItems containsSemiMixedTypes="0" containsString="0" containsNumber="1" containsInteger="1" minValue="2015" maxValue="2023" count="9">
        <n v="2015"/>
        <n v="2016"/>
        <n v="2017"/>
        <n v="2018"/>
        <n v="2019"/>
        <n v="2020"/>
        <n v="2021"/>
        <n v="2022"/>
        <n v="2023"/>
      </sharedItems>
    </cacheField>
    <cacheField name="FDI" numFmtId="0">
      <sharedItems containsSemiMixedTypes="0" containsString="0" containsNumber="1" minValue="2" maxValue="8283.7000000000007"/>
    </cacheField>
    <cacheField name="PDRB" numFmtId="0">
      <sharedItems containsSemiMixedTypes="0" containsString="0" containsNumber="1" minValue="20380.3" maxValue="2050472.97"/>
    </cacheField>
    <cacheField name="PDRBK" numFmtId="0">
      <sharedItems containsSemiMixedTypes="0" containsString="0" containsNumber="1" minValue="11087.91" maxValue="192133.97"/>
    </cacheField>
    <cacheField name="INTERNET" numFmtId="0">
      <sharedItems containsSemiMixedTypes="0" containsString="0" containsNumber="1" minValue="16.28" maxValue="98.08"/>
    </cacheField>
    <cacheField name="STUDY" numFmtId="0">
      <sharedItems containsSemiMixedTypes="0" containsString="0" containsNumber="1" minValue="5.74" maxValue="11.31"/>
    </cacheField>
    <cacheField name="PNS" numFmtId="0">
      <sharedItems containsSemiMixedTypes="0" containsString="0" containsNumber="1" containsInteger="1" minValue="18980" maxValue="1035276"/>
    </cacheField>
    <cacheField name="LONG" numFmtId="0">
      <sharedItems containsSemiMixedTypes="0" containsString="0" containsNumber="1" minValue="96.749399299999993" maxValue="138.08035290000001"/>
    </cacheField>
    <cacheField name="LAT" numFmtId="0">
      <sharedItems containsSemiMixedTypes="0" containsString="0" containsNumber="1" minValue="-8.6573819000000007" maxValue="4.695134999999999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6">
  <r>
    <n v="1"/>
    <x v="0"/>
    <x v="0"/>
    <x v="0"/>
    <n v="21.2"/>
    <n v="112665.53"/>
    <n v="22524.31"/>
    <n v="31.07"/>
    <n v="8.7100000000000009"/>
    <n v="139967"/>
    <n v="96.749399299999993"/>
    <n v="4.6951349999999996"/>
  </r>
  <r>
    <n v="1"/>
    <x v="0"/>
    <x v="0"/>
    <x v="1"/>
    <n v="134.5"/>
    <n v="116374.3"/>
    <n v="22835.29"/>
    <n v="35.229999999999997"/>
    <n v="8.77"/>
    <n v="165904"/>
    <n v="96.749399299999993"/>
    <n v="4.6951349999999996"/>
  </r>
  <r>
    <n v="1"/>
    <x v="0"/>
    <x v="0"/>
    <x v="2"/>
    <n v="23.2"/>
    <n v="121240.98"/>
    <n v="23362.9"/>
    <n v="44.83"/>
    <n v="8.86"/>
    <n v="166790"/>
    <n v="96.749399299999993"/>
    <n v="4.6951349999999996"/>
  </r>
  <r>
    <n v="1"/>
    <x v="0"/>
    <x v="0"/>
    <x v="3"/>
    <n v="71.2"/>
    <n v="126824.37"/>
    <n v="24013.79"/>
    <n v="56.89"/>
    <n v="8.98"/>
    <n v="163543"/>
    <n v="96.749399299999993"/>
    <n v="4.6951349999999996"/>
  </r>
  <r>
    <n v="1"/>
    <x v="0"/>
    <x v="0"/>
    <x v="4"/>
    <n v="137.5"/>
    <n v="132069.62"/>
    <n v="24842.3"/>
    <n v="65.16"/>
    <n v="9.09"/>
    <n v="165221"/>
    <n v="96.749399299999993"/>
    <n v="4.6951349999999996"/>
  </r>
  <r>
    <n v="1"/>
    <x v="0"/>
    <x v="0"/>
    <x v="5"/>
    <n v="51.1"/>
    <n v="131580.97"/>
    <n v="25018.28"/>
    <n v="71.97"/>
    <n v="9.18"/>
    <n v="164988"/>
    <n v="96.749399299999993"/>
    <n v="4.6951349999999996"/>
  </r>
  <r>
    <n v="1"/>
    <x v="0"/>
    <x v="0"/>
    <x v="6"/>
    <n v="203.3"/>
    <n v="135274.04"/>
    <n v="25356.45"/>
    <n v="75.540000000000006"/>
    <n v="9.33"/>
    <n v="159489"/>
    <n v="96.749399299999993"/>
    <n v="4.6951349999999996"/>
  </r>
  <r>
    <n v="1"/>
    <x v="0"/>
    <x v="0"/>
    <x v="7"/>
    <n v="127.6"/>
    <n v="140971.72"/>
    <n v="26061.53"/>
    <n v="79.849999999999994"/>
    <n v="9.3699999999999992"/>
    <n v="158120"/>
    <n v="96.749399299999993"/>
    <n v="4.6951349999999996"/>
  </r>
  <r>
    <n v="1"/>
    <x v="0"/>
    <x v="0"/>
    <x v="8"/>
    <n v="248.6"/>
    <n v="146932.42000000001"/>
    <n v="26800.13"/>
    <n v="86.46"/>
    <n v="9.44"/>
    <n v="153733"/>
    <n v="96.749399299999993"/>
    <n v="4.6951349999999996"/>
  </r>
  <r>
    <n v="2"/>
    <x v="1"/>
    <x v="1"/>
    <x v="0"/>
    <n v="1246.0999999999999"/>
    <n v="440955.85"/>
    <n v="31637.41"/>
    <n v="35.229999999999997"/>
    <n v="8.7899999999999991"/>
    <n v="213764"/>
    <n v="99.545097400000003"/>
    <n v="2.1153547000000001"/>
  </r>
  <r>
    <n v="2"/>
    <x v="1"/>
    <x v="1"/>
    <x v="1"/>
    <n v="1014.7"/>
    <n v="463775.46"/>
    <n v="32885.089999999997"/>
    <n v="40.44"/>
    <n v="9.0299999999999994"/>
    <n v="241604"/>
    <n v="99.545097400000003"/>
    <n v="2.1153547000000001"/>
  </r>
  <r>
    <n v="2"/>
    <x v="1"/>
    <x v="1"/>
    <x v="2"/>
    <n v="1514.9"/>
    <n v="487531.23"/>
    <n v="34183.58"/>
    <n v="52.15"/>
    <n v="9.1199999999999992"/>
    <n v="238789"/>
    <n v="99.545097400000003"/>
    <n v="2.1153547000000001"/>
  </r>
  <r>
    <n v="2"/>
    <x v="1"/>
    <x v="1"/>
    <x v="3"/>
    <n v="1227.5999999999999"/>
    <n v="512762.63"/>
    <n v="35570.5"/>
    <n v="60.7"/>
    <n v="9.25"/>
    <n v="230957"/>
    <n v="99.545097400000003"/>
    <n v="2.1153547000000001"/>
  </r>
  <r>
    <n v="2"/>
    <x v="1"/>
    <x v="1"/>
    <x v="4"/>
    <n v="379.5"/>
    <n v="539513.85"/>
    <n v="36853.589999999997"/>
    <n v="68.91"/>
    <n v="9.34"/>
    <n v="232100"/>
    <n v="99.545097400000003"/>
    <n v="2.1153547000000001"/>
  </r>
  <r>
    <n v="2"/>
    <x v="1"/>
    <x v="1"/>
    <x v="5"/>
    <n v="974.8"/>
    <n v="533746.36"/>
    <n v="36175.160000000003"/>
    <n v="74.12"/>
    <n v="9.4499999999999993"/>
    <n v="227602"/>
    <n v="99.545097400000003"/>
    <n v="2.1153547000000001"/>
  </r>
  <r>
    <n v="2"/>
    <x v="1"/>
    <x v="1"/>
    <x v="6"/>
    <n v="580.4"/>
    <n v="547651.81999999995"/>
    <n v="36582.07"/>
    <n v="81.099999999999994"/>
    <n v="9.5399999999999991"/>
    <n v="216619"/>
    <n v="99.545097400000003"/>
    <n v="2.1153547000000001"/>
  </r>
  <r>
    <n v="2"/>
    <x v="1"/>
    <x v="1"/>
    <x v="7"/>
    <n v="1316.1"/>
    <n v="573528.77"/>
    <n v="37780.550000000003"/>
    <n v="86.61"/>
    <n v="9.58"/>
    <n v="208606"/>
    <n v="99.545097400000003"/>
    <n v="2.1153547000000001"/>
  </r>
  <r>
    <n v="2"/>
    <x v="1"/>
    <x v="1"/>
    <x v="8"/>
    <n v="1181.3"/>
    <n v="602235.94999999995"/>
    <n v="39140.19"/>
    <n v="89.66"/>
    <n v="9.7100000000000009"/>
    <n v="200846"/>
    <n v="99.545097400000003"/>
    <n v="2.1153547000000001"/>
  </r>
  <r>
    <n v="3"/>
    <x v="2"/>
    <x v="2"/>
    <x v="0"/>
    <n v="57.1"/>
    <n v="140719.47"/>
    <n v="27080.76"/>
    <n v="44.65"/>
    <n v="8.2799999999999994"/>
    <n v="114357"/>
    <n v="100.800005099999"/>
    <n v="-0.73993969999999998"/>
  </r>
  <r>
    <n v="3"/>
    <x v="2"/>
    <x v="2"/>
    <x v="1"/>
    <n v="79.3"/>
    <n v="148134.24"/>
    <n v="28164.93"/>
    <n v="48.19"/>
    <n v="8.42"/>
    <n v="134784"/>
    <n v="100.800005099999"/>
    <n v="-0.73993969999999998"/>
  </r>
  <r>
    <n v="3"/>
    <x v="2"/>
    <x v="2"/>
    <x v="2"/>
    <n v="194.4"/>
    <n v="155984.35999999999"/>
    <n v="29312.17"/>
    <n v="54.91"/>
    <n v="8.59"/>
    <n v="131976"/>
    <n v="100.800005099999"/>
    <n v="-0.73993969999999998"/>
  </r>
  <r>
    <n v="3"/>
    <x v="2"/>
    <x v="2"/>
    <x v="3"/>
    <n v="180.8"/>
    <n v="163996.19"/>
    <n v="30470.799999999999"/>
    <n v="64"/>
    <n v="8.7200000000000006"/>
    <n v="128211"/>
    <n v="100.800005099999"/>
    <n v="-0.73993969999999998"/>
  </r>
  <r>
    <n v="3"/>
    <x v="2"/>
    <x v="2"/>
    <x v="4"/>
    <n v="157.1"/>
    <n v="172205.57"/>
    <n v="31427.29"/>
    <n v="69.67"/>
    <n v="8.76"/>
    <n v="129595"/>
    <n v="100.800005099999"/>
    <n v="-0.73993969999999998"/>
  </r>
  <r>
    <n v="3"/>
    <x v="2"/>
    <x v="2"/>
    <x v="5"/>
    <n v="125.6"/>
    <n v="169426.61"/>
    <n v="30696.21"/>
    <n v="74.62"/>
    <n v="8.92"/>
    <n v="128680"/>
    <n v="100.800005099999"/>
    <n v="-0.73993969999999998"/>
  </r>
  <r>
    <n v="3"/>
    <x v="2"/>
    <x v="2"/>
    <x v="6"/>
    <n v="67"/>
    <n v="174999.89"/>
    <n v="31264.98"/>
    <n v="82.29"/>
    <n v="8.99"/>
    <n v="123316"/>
    <n v="100.800005099999"/>
    <n v="-0.73993969999999998"/>
  </r>
  <r>
    <n v="3"/>
    <x v="2"/>
    <x v="2"/>
    <x v="7"/>
    <n v="95.6"/>
    <n v="182628.34"/>
    <n v="32166.76"/>
    <n v="87.52"/>
    <n v="9.07"/>
    <n v="120156"/>
    <n v="100.800005099999"/>
    <n v="-0.73993969999999998"/>
  </r>
  <r>
    <n v="3"/>
    <x v="2"/>
    <x v="2"/>
    <x v="8"/>
    <n v="120.7"/>
    <n v="191070.55"/>
    <n v="33188.07"/>
    <n v="89.92"/>
    <n v="9.18"/>
    <n v="115185"/>
    <n v="100.800005099999"/>
    <n v="-0.73993969999999998"/>
  </r>
  <r>
    <n v="4"/>
    <x v="3"/>
    <x v="3"/>
    <x v="0"/>
    <n v="653.4"/>
    <n v="448991.96"/>
    <n v="70769.78"/>
    <n v="44.43"/>
    <n v="8.3800000000000008"/>
    <n v="92985"/>
    <n v="101.7068294"/>
    <n v="0.29334690000000002"/>
  </r>
  <r>
    <n v="4"/>
    <x v="3"/>
    <x v="3"/>
    <x v="1"/>
    <n v="869.1"/>
    <n v="458769.34"/>
    <n v="70569.36"/>
    <n v="49.23"/>
    <n v="8.49"/>
    <n v="105339"/>
    <n v="101.7068294"/>
    <n v="0.29334690000000002"/>
  </r>
  <r>
    <n v="4"/>
    <x v="3"/>
    <x v="3"/>
    <x v="2"/>
    <n v="1061.0999999999999"/>
    <n v="470983.51"/>
    <n v="70740.429999999993"/>
    <n v="58.41"/>
    <n v="8.59"/>
    <n v="104232"/>
    <n v="101.7068294"/>
    <n v="0.29334690000000002"/>
  </r>
  <r>
    <n v="4"/>
    <x v="3"/>
    <x v="3"/>
    <x v="3"/>
    <n v="1032.9000000000001"/>
    <n v="482064.63"/>
    <n v="70736.77"/>
    <n v="68.73"/>
    <n v="8.76"/>
    <n v="102367"/>
    <n v="101.7068294"/>
    <n v="0.29334690000000002"/>
  </r>
  <r>
    <n v="4"/>
    <x v="3"/>
    <x v="3"/>
    <x v="4"/>
    <n v="1034"/>
    <n v="495607.05"/>
    <n v="72509.14"/>
    <n v="76"/>
    <n v="8.92"/>
    <n v="103370"/>
    <n v="101.7068294"/>
    <n v="0.29334690000000002"/>
  </r>
  <r>
    <n v="4"/>
    <x v="3"/>
    <x v="3"/>
    <x v="5"/>
    <n v="1078"/>
    <n v="489995.75"/>
    <n v="76884.740000000005"/>
    <n v="80.61"/>
    <n v="9.0299999999999994"/>
    <n v="103231"/>
    <n v="101.7068294"/>
    <n v="0.29334690000000002"/>
  </r>
  <r>
    <n v="4"/>
    <x v="3"/>
    <x v="3"/>
    <x v="6"/>
    <n v="1921.4"/>
    <n v="506471.91"/>
    <n v="78319.23"/>
    <n v="86.45"/>
    <n v="9.14"/>
    <n v="99510"/>
    <n v="101.7068294"/>
    <n v="0.29334690000000002"/>
  </r>
  <r>
    <n v="4"/>
    <x v="3"/>
    <x v="3"/>
    <x v="7"/>
    <n v="2748.7"/>
    <n v="529532.98"/>
    <n v="80773.87"/>
    <n v="91.01"/>
    <n v="9.19"/>
    <n v="97247"/>
    <n v="101.7068294"/>
    <n v="0.29334690000000002"/>
  </r>
  <r>
    <n v="4"/>
    <x v="3"/>
    <x v="3"/>
    <x v="8"/>
    <n v="2042.3"/>
    <n v="551828.49"/>
    <n v="83070.740000000005"/>
    <n v="93.25"/>
    <n v="9.2200000000000006"/>
    <n v="93980"/>
    <n v="101.7068294"/>
    <n v="0.29334690000000002"/>
  </r>
  <r>
    <n v="5"/>
    <x v="4"/>
    <x v="4"/>
    <x v="0"/>
    <n v="107.7"/>
    <n v="125037.4"/>
    <n v="36753.519999999997"/>
    <n v="39.44"/>
    <n v="7.8"/>
    <n v="69255"/>
    <n v="102.438058099999"/>
    <n v="-1.4851831"/>
  </r>
  <r>
    <n v="5"/>
    <x v="4"/>
    <x v="4"/>
    <x v="1"/>
    <n v="61"/>
    <n v="130501.13"/>
    <n v="37728.800000000003"/>
    <n v="42.81"/>
    <n v="7.96"/>
    <n v="79684"/>
    <n v="102.438058099999"/>
    <n v="-1.4851831"/>
  </r>
  <r>
    <n v="5"/>
    <x v="4"/>
    <x v="4"/>
    <x v="2"/>
    <n v="76.8"/>
    <n v="136501.71"/>
    <n v="38833.870000000003"/>
    <n v="51.49"/>
    <n v="8.07"/>
    <n v="78777"/>
    <n v="102.438058099999"/>
    <n v="-1.4851831"/>
  </r>
  <r>
    <n v="5"/>
    <x v="4"/>
    <x v="4"/>
    <x v="3"/>
    <n v="101.9"/>
    <n v="142902"/>
    <n v="40025.519999999997"/>
    <n v="62.43"/>
    <n v="8.15"/>
    <n v="76639"/>
    <n v="102.438058099999"/>
    <n v="-1.4851831"/>
  </r>
  <r>
    <n v="5"/>
    <x v="4"/>
    <x v="4"/>
    <x v="4"/>
    <n v="54.6"/>
    <n v="149111.09"/>
    <n v="41812.35"/>
    <n v="70.81"/>
    <n v="8.23"/>
    <n v="76674"/>
    <n v="102.438058099999"/>
    <n v="-1.4851831"/>
  </r>
  <r>
    <n v="5"/>
    <x v="4"/>
    <x v="4"/>
    <x v="5"/>
    <n v="27"/>
    <n v="148354.25"/>
    <n v="41926.04"/>
    <n v="75.56"/>
    <n v="8.4499999999999993"/>
    <n v="76331"/>
    <n v="102.438058099999"/>
    <n v="-1.4851831"/>
  </r>
  <r>
    <n v="5"/>
    <x v="4"/>
    <x v="4"/>
    <x v="6"/>
    <n v="50.9"/>
    <n v="153850.63"/>
    <n v="42898.41"/>
    <n v="80.91"/>
    <n v="8.5500000000000007"/>
    <n v="73054"/>
    <n v="102.438058099999"/>
    <n v="-1.4851831"/>
  </r>
  <r>
    <n v="5"/>
    <x v="4"/>
    <x v="4"/>
    <x v="7"/>
    <n v="39.200000000000003"/>
    <n v="161731.95000000001"/>
    <n v="44515.14"/>
    <n v="87.34"/>
    <n v="8.6"/>
    <n v="70299"/>
    <n v="102.438058099999"/>
    <n v="-1.4851831"/>
  </r>
  <r>
    <n v="5"/>
    <x v="4"/>
    <x v="4"/>
    <x v="8"/>
    <n v="45.1"/>
    <n v="169277.62"/>
    <n v="46009.74"/>
    <n v="89.52"/>
    <n v="8.68"/>
    <n v="68021"/>
    <n v="102.438058099999"/>
    <n v="-1.4851831"/>
  </r>
  <r>
    <n v="6"/>
    <x v="5"/>
    <x v="5"/>
    <x v="0"/>
    <n v="645.79999999999995"/>
    <n v="254044.88"/>
    <n v="31549.3"/>
    <n v="35.74"/>
    <n v="7.53"/>
    <n v="121880"/>
    <n v="103.914399"/>
    <n v="-3.3194373999999902"/>
  </r>
  <r>
    <n v="6"/>
    <x v="5"/>
    <x v="5"/>
    <x v="1"/>
    <n v="2793.5"/>
    <n v="266857.40000000002"/>
    <n v="32699.5"/>
    <n v="39.1"/>
    <n v="7.77"/>
    <n v="139225"/>
    <n v="103.914399"/>
    <n v="-3.3194373999999902"/>
  </r>
  <r>
    <n v="6"/>
    <x v="5"/>
    <x v="5"/>
    <x v="2"/>
    <n v="1182.9000000000001"/>
    <n v="281571.01"/>
    <n v="34059.71"/>
    <n v="49.73"/>
    <n v="7.83"/>
    <n v="136328"/>
    <n v="103.914399"/>
    <n v="-3.3194373999999902"/>
  </r>
  <r>
    <n v="6"/>
    <x v="5"/>
    <x v="5"/>
    <x v="3"/>
    <n v="1078.5999999999999"/>
    <n v="298484.07"/>
    <n v="35659.82"/>
    <n v="59.41"/>
    <n v="7.99"/>
    <n v="132044"/>
    <n v="103.914399"/>
    <n v="-3.3194373999999902"/>
  </r>
  <r>
    <n v="6"/>
    <x v="5"/>
    <x v="5"/>
    <x v="4"/>
    <n v="736.5"/>
    <n v="315464.75"/>
    <n v="37125.75"/>
    <n v="66.42"/>
    <n v="8"/>
    <n v="132106"/>
    <n v="103.914399"/>
    <n v="-3.3194373999999902"/>
  </r>
  <r>
    <n v="6"/>
    <x v="5"/>
    <x v="5"/>
    <x v="5"/>
    <n v="1543.9"/>
    <n v="315129.21999999997"/>
    <n v="37323.24"/>
    <n v="74.849999999999994"/>
    <n v="8.18"/>
    <n v="132056"/>
    <n v="103.914399"/>
    <n v="-3.3194373999999902"/>
  </r>
  <r>
    <n v="6"/>
    <x v="5"/>
    <x v="5"/>
    <x v="6"/>
    <n v="1259.7"/>
    <n v="326405.18"/>
    <n v="38182.239999999998"/>
    <n v="80.95"/>
    <n v="8.24"/>
    <n v="126642"/>
    <n v="103.914399"/>
    <n v="-3.3194373999999902"/>
  </r>
  <r>
    <n v="6"/>
    <x v="5"/>
    <x v="5"/>
    <x v="7"/>
    <n v="1226.3"/>
    <n v="343503.62"/>
    <n v="39723.97"/>
    <n v="85.79"/>
    <n v="8.3000000000000007"/>
    <n v="123545"/>
    <n v="103.914399"/>
    <n v="-3.3194373999999902"/>
  </r>
  <r>
    <n v="6"/>
    <x v="5"/>
    <x v="5"/>
    <x v="8"/>
    <n v="1478.6"/>
    <n v="360967.45"/>
    <n v="41283.99"/>
    <n v="89.91"/>
    <n v="8.3699999999999992"/>
    <n v="118773"/>
    <n v="103.914399"/>
    <n v="-3.3194373999999902"/>
  </r>
  <r>
    <n v="7"/>
    <x v="6"/>
    <x v="6"/>
    <x v="0"/>
    <n v="20.6"/>
    <n v="38066.01"/>
    <n v="20302.48"/>
    <n v="38.19"/>
    <n v="8.09"/>
    <n v="53625"/>
    <n v="102.34638750000001"/>
    <n v="-3.5778470999999898"/>
  </r>
  <r>
    <n v="7"/>
    <x v="6"/>
    <x v="6"/>
    <x v="1"/>
    <n v="55.7"/>
    <n v="40076.54"/>
    <n v="21039.84"/>
    <n v="40.799999999999997"/>
    <n v="8.2899999999999991"/>
    <n v="61053"/>
    <n v="102.34638750000001"/>
    <n v="-3.5778470999999898"/>
  </r>
  <r>
    <n v="7"/>
    <x v="6"/>
    <x v="6"/>
    <x v="2"/>
    <n v="138.69999999999999"/>
    <n v="42073.52"/>
    <n v="21751.64"/>
    <n v="49.76"/>
    <n v="8.3699999999999992"/>
    <n v="60271"/>
    <n v="102.34638750000001"/>
    <n v="-3.5778470999999898"/>
  </r>
  <r>
    <n v="7"/>
    <x v="6"/>
    <x v="6"/>
    <x v="3"/>
    <n v="136.6"/>
    <n v="44164.11"/>
    <n v="22494.84"/>
    <n v="58.49"/>
    <n v="8.4700000000000006"/>
    <n v="58481"/>
    <n v="102.34638750000001"/>
    <n v="-3.5778470999999898"/>
  </r>
  <r>
    <n v="7"/>
    <x v="6"/>
    <x v="6"/>
    <x v="4"/>
    <n v="144.80000000000001"/>
    <n v="46345.45"/>
    <n v="23504.53"/>
    <n v="67.36"/>
    <n v="8.61"/>
    <n v="59176"/>
    <n v="102.34638750000001"/>
    <n v="-3.5778470999999898"/>
  </r>
  <r>
    <n v="7"/>
    <x v="6"/>
    <x v="6"/>
    <x v="5"/>
    <n v="192.3"/>
    <n v="46338.43"/>
    <n v="23105.919999999998"/>
    <n v="71.69"/>
    <n v="8.73"/>
    <n v="57685"/>
    <n v="102.34638750000001"/>
    <n v="-3.5778470999999898"/>
  </r>
  <r>
    <n v="7"/>
    <x v="6"/>
    <x v="6"/>
    <x v="6"/>
    <n v="23.7"/>
    <n v="47853.78"/>
    <n v="23545.64"/>
    <n v="78.03"/>
    <n v="8.84"/>
    <n v="55758"/>
    <n v="102.34638750000001"/>
    <n v="-3.5778470999999898"/>
  </r>
  <r>
    <n v="7"/>
    <x v="6"/>
    <x v="6"/>
    <x v="7"/>
    <n v="52.2"/>
    <n v="49916.06"/>
    <n v="24238.47"/>
    <n v="86.43"/>
    <n v="8.8699999999999992"/>
    <n v="54176"/>
    <n v="102.34638750000001"/>
    <n v="-3.5778470999999898"/>
  </r>
  <r>
    <n v="7"/>
    <x v="6"/>
    <x v="6"/>
    <x v="8"/>
    <n v="76.099999999999994"/>
    <n v="52051.56"/>
    <n v="24952.74"/>
    <n v="88.82"/>
    <n v="8.91"/>
    <n v="52418"/>
    <n v="102.34638750000001"/>
    <n v="-3.5778470999999898"/>
  </r>
  <r>
    <n v="8"/>
    <x v="7"/>
    <x v="7"/>
    <x v="0"/>
    <n v="257.7"/>
    <n v="199536.92"/>
    <n v="24581.78"/>
    <n v="27.66"/>
    <n v="7.32"/>
    <n v="110443"/>
    <n v="105.4068079"/>
    <n v="-4.5585848999999996"/>
  </r>
  <r>
    <n v="8"/>
    <x v="7"/>
    <x v="7"/>
    <x v="1"/>
    <n v="85.7"/>
    <n v="209793.73"/>
    <n v="25568.57"/>
    <n v="33.61"/>
    <n v="7.56"/>
    <n v="123753"/>
    <n v="105.4068079"/>
    <n v="-4.5585848999999996"/>
  </r>
  <r>
    <n v="8"/>
    <x v="7"/>
    <x v="7"/>
    <x v="2"/>
    <n v="120.6"/>
    <n v="220626.1"/>
    <n v="26614.880000000001"/>
    <n v="45.25"/>
    <n v="7.63"/>
    <n v="122332"/>
    <n v="105.4068079"/>
    <n v="-4.5585848999999996"/>
  </r>
  <r>
    <n v="8"/>
    <x v="7"/>
    <x v="7"/>
    <x v="3"/>
    <n v="132.30000000000001"/>
    <n v="232165.99"/>
    <n v="27736.26"/>
    <n v="60.41"/>
    <n v="7.79"/>
    <n v="118234"/>
    <n v="105.4068079"/>
    <n v="-4.5585848999999996"/>
  </r>
  <r>
    <n v="8"/>
    <x v="7"/>
    <x v="7"/>
    <x v="4"/>
    <n v="155.19999999999999"/>
    <n v="244378.31"/>
    <n v="28894.5"/>
    <n v="68.680000000000007"/>
    <n v="7.82"/>
    <n v="119544"/>
    <n v="105.4068079"/>
    <n v="-4.5585848999999996"/>
  </r>
  <r>
    <n v="8"/>
    <x v="7"/>
    <x v="7"/>
    <x v="5"/>
    <n v="498.4"/>
    <n v="240319.59"/>
    <n v="26746.639999999999"/>
    <n v="74.09"/>
    <n v="7.92"/>
    <n v="119038"/>
    <n v="105.4068079"/>
    <n v="-4.5585848999999996"/>
  </r>
  <r>
    <n v="8"/>
    <x v="7"/>
    <x v="7"/>
    <x v="6"/>
    <n v="173.8"/>
    <n v="246966.49"/>
    <n v="27149.57"/>
    <n v="83.49"/>
    <n v="8.0500000000000007"/>
    <n v="113466"/>
    <n v="105.4068079"/>
    <n v="-4.5585848999999996"/>
  </r>
  <r>
    <n v="8"/>
    <x v="7"/>
    <x v="7"/>
    <x v="7"/>
    <n v="247.8"/>
    <n v="257534.19"/>
    <n v="27973.81"/>
    <n v="87.9"/>
    <n v="8.08"/>
    <n v="110393"/>
    <n v="105.4068079"/>
    <n v="-4.5585848999999996"/>
  </r>
  <r>
    <n v="8"/>
    <x v="7"/>
    <x v="7"/>
    <x v="8"/>
    <n v="220.6"/>
    <n v="269240.53999999998"/>
    <n v="28907.119999999999"/>
    <n v="88.88"/>
    <n v="8.18"/>
    <n v="105734"/>
    <n v="105.4068079"/>
    <n v="-4.5585848999999996"/>
  </r>
  <r>
    <n v="9"/>
    <x v="8"/>
    <x v="8"/>
    <x v="0"/>
    <n v="82.7"/>
    <n v="45962.3"/>
    <n v="33480.379999999997"/>
    <n v="39.75"/>
    <n v="7.32"/>
    <n v="28374"/>
    <n v="106.4405872"/>
    <n v="-2.7410513000000001"/>
  </r>
  <r>
    <n v="9"/>
    <x v="8"/>
    <x v="8"/>
    <x v="1"/>
    <n v="52.7"/>
    <n v="47848.37"/>
    <n v="34132.870000000003"/>
    <n v="45.51"/>
    <n v="7.46"/>
    <n v="31991"/>
    <n v="106.4405872"/>
    <n v="-2.7410513000000001"/>
  </r>
  <r>
    <n v="9"/>
    <x v="8"/>
    <x v="8"/>
    <x v="2"/>
    <n v="153.1"/>
    <n v="49985.15"/>
    <n v="34933.519999999997"/>
    <n v="54.76"/>
    <n v="7.62"/>
    <n v="31739"/>
    <n v="106.4405872"/>
    <n v="-2.7410513000000001"/>
  </r>
  <r>
    <n v="9"/>
    <x v="8"/>
    <x v="8"/>
    <x v="3"/>
    <n v="46.3"/>
    <n v="52208.04"/>
    <n v="35762.04"/>
    <n v="65.78"/>
    <n v="7.78"/>
    <n v="30988"/>
    <n v="106.4405872"/>
    <n v="-2.7410513000000001"/>
  </r>
  <r>
    <n v="9"/>
    <x v="8"/>
    <x v="8"/>
    <x v="4"/>
    <n v="88.7"/>
    <n v="53941.9"/>
    <n v="37173.14"/>
    <n v="74.8"/>
    <n v="7.84"/>
    <n v="32363"/>
    <n v="106.4405872"/>
    <n v="-2.7410513000000001"/>
  </r>
  <r>
    <n v="9"/>
    <x v="8"/>
    <x v="8"/>
    <x v="5"/>
    <n v="48.4"/>
    <n v="52705.94"/>
    <n v="36307.61"/>
    <n v="78.349999999999994"/>
    <n v="7.98"/>
    <n v="33010"/>
    <n v="106.4405872"/>
    <n v="-2.7410513000000001"/>
  </r>
  <r>
    <n v="9"/>
    <x v="8"/>
    <x v="8"/>
    <x v="6"/>
    <n v="44.7"/>
    <n v="55369.65"/>
    <n v="37620.69"/>
    <n v="82.89"/>
    <n v="8.06"/>
    <n v="32047"/>
    <n v="106.4405872"/>
    <n v="-2.7410513000000001"/>
  </r>
  <r>
    <n v="9"/>
    <x v="8"/>
    <x v="8"/>
    <x v="7"/>
    <n v="129.69999999999999"/>
    <n v="57804.21"/>
    <n v="38743.129999999997"/>
    <n v="89.81"/>
    <n v="8.08"/>
    <n v="32205"/>
    <n v="106.4405872"/>
    <n v="-2.7410513000000001"/>
  </r>
  <r>
    <n v="9"/>
    <x v="8"/>
    <x v="8"/>
    <x v="8"/>
    <n v="72.5"/>
    <n v="60336.51"/>
    <n v="39907.760000000002"/>
    <n v="91.16"/>
    <n v="8.11"/>
    <n v="31366"/>
    <n v="106.4405872"/>
    <n v="-2.7410513000000001"/>
  </r>
  <r>
    <n v="10"/>
    <x v="9"/>
    <x v="9"/>
    <x v="0"/>
    <n v="640.4"/>
    <n v="155131.35"/>
    <n v="78625.429999999993"/>
    <n v="60.53"/>
    <n v="9.6300000000000008"/>
    <n v="28967"/>
    <n v="108.1428669"/>
    <n v="3.9456513999999898"/>
  </r>
  <r>
    <n v="10"/>
    <x v="9"/>
    <x v="9"/>
    <x v="1"/>
    <n v="519.1"/>
    <n v="162853.04"/>
    <n v="80295.600000000006"/>
    <n v="65.86"/>
    <n v="9.65"/>
    <n v="37675"/>
    <n v="108.1428669"/>
    <n v="3.9456513999999898"/>
  </r>
  <r>
    <n v="10"/>
    <x v="9"/>
    <x v="9"/>
    <x v="2"/>
    <n v="1031.5"/>
    <n v="166081.68"/>
    <n v="79743.679999999993"/>
    <n v="73.33"/>
    <n v="9.67"/>
    <n v="37972"/>
    <n v="108.1428669"/>
    <n v="3.9456513999999898"/>
  </r>
  <r>
    <n v="10"/>
    <x v="9"/>
    <x v="9"/>
    <x v="3"/>
    <n v="831.3"/>
    <n v="173498.75"/>
    <n v="81206.2"/>
    <n v="78.41"/>
    <n v="9.7899999999999991"/>
    <n v="37365"/>
    <n v="108.1428669"/>
    <n v="3.9456513999999898"/>
  </r>
  <r>
    <n v="10"/>
    <x v="9"/>
    <x v="9"/>
    <x v="4"/>
    <n v="1363.4"/>
    <n v="181877.67"/>
    <n v="81138.52"/>
    <n v="87.96"/>
    <n v="9.81"/>
    <n v="39038"/>
    <n v="108.1428669"/>
    <n v="3.9456513999999898"/>
  </r>
  <r>
    <n v="10"/>
    <x v="9"/>
    <x v="9"/>
    <x v="5"/>
    <n v="1649.4"/>
    <n v="174959.21"/>
    <n v="85012.58"/>
    <n v="91.15"/>
    <n v="9.99"/>
    <n v="39555"/>
    <n v="108.1428669"/>
    <n v="3.9456513999999898"/>
  </r>
  <r>
    <n v="10"/>
    <x v="9"/>
    <x v="9"/>
    <x v="6"/>
    <n v="1043.7"/>
    <n v="180952.44"/>
    <n v="86584.63"/>
    <n v="93.79"/>
    <n v="10.119999999999999"/>
    <n v="38898"/>
    <n v="108.1428669"/>
    <n v="3.9456513999999898"/>
  </r>
  <r>
    <n v="10"/>
    <x v="9"/>
    <x v="9"/>
    <x v="7"/>
    <n v="934"/>
    <n v="190111.09"/>
    <n v="89612.57"/>
    <n v="95.26"/>
    <n v="10.18"/>
    <n v="39933"/>
    <n v="108.1428669"/>
    <n v="3.9456513999999898"/>
  </r>
  <r>
    <n v="10"/>
    <x v="9"/>
    <x v="9"/>
    <x v="8"/>
    <n v="764.1"/>
    <n v="199912.83"/>
    <n v="92869.32"/>
    <n v="95.98"/>
    <n v="10.37"/>
    <n v="39038"/>
    <n v="108.1428669"/>
    <n v="3.9456513999999898"/>
  </r>
  <r>
    <n v="11"/>
    <x v="10"/>
    <x v="10"/>
    <x v="0"/>
    <n v="3619.4"/>
    <n v="1454563.85"/>
    <n v="142913.60999999999"/>
    <n v="74.319999999999993"/>
    <n v="10.47"/>
    <n v="1035276"/>
    <n v="106.845171999999"/>
    <n v="-6.211544"/>
  </r>
  <r>
    <n v="11"/>
    <x v="10"/>
    <x v="10"/>
    <x v="1"/>
    <n v="3398.2"/>
    <n v="1539916.88"/>
    <n v="149831.9"/>
    <n v="76.959999999999994"/>
    <n v="10.7"/>
    <n v="269131"/>
    <n v="106.845171999999"/>
    <n v="-6.211544"/>
  </r>
  <r>
    <n v="11"/>
    <x v="10"/>
    <x v="10"/>
    <x v="2"/>
    <n v="4595"/>
    <n v="1635359.15"/>
    <n v="157636.6"/>
    <n v="85.7"/>
    <n v="10.88"/>
    <n v="264357"/>
    <n v="106.845171999999"/>
    <n v="-6.211544"/>
  </r>
  <r>
    <n v="11"/>
    <x v="10"/>
    <x v="10"/>
    <x v="3"/>
    <n v="4857.7"/>
    <n v="1735208.29"/>
    <n v="165768.99"/>
    <n v="89.04"/>
    <n v="11.02"/>
    <n v="268680"/>
    <n v="106.845171999999"/>
    <n v="-6.211544"/>
  </r>
  <r>
    <n v="11"/>
    <x v="10"/>
    <x v="10"/>
    <x v="4"/>
    <n v="4123"/>
    <n v="1836240.55"/>
    <n v="174812.51"/>
    <n v="93.33"/>
    <n v="11.05"/>
    <n v="271621"/>
    <n v="106.845171999999"/>
    <n v="-6.211544"/>
  </r>
  <r>
    <n v="11"/>
    <x v="10"/>
    <x v="10"/>
    <x v="5"/>
    <n v="3613.3"/>
    <n v="1792291.09"/>
    <n v="170089.02"/>
    <n v="93.24"/>
    <n v="11.06"/>
    <n v="271690"/>
    <n v="106.845171999999"/>
    <n v="-6.211544"/>
  </r>
  <r>
    <n v="11"/>
    <x v="10"/>
    <x v="10"/>
    <x v="6"/>
    <n v="3330.6"/>
    <n v="1856000.69"/>
    <n v="175004.64"/>
    <n v="95.44"/>
    <n v="11.13"/>
    <n v="263930"/>
    <n v="106.845171999999"/>
    <n v="-6.211544"/>
  </r>
  <r>
    <n v="11"/>
    <x v="10"/>
    <x v="10"/>
    <x v="7"/>
    <n v="3744.1"/>
    <n v="1953488.99"/>
    <n v="183598.47"/>
    <n v="95.39"/>
    <n v="11.17"/>
    <n v="258181"/>
    <n v="106.845171999999"/>
    <n v="-6.211544"/>
  </r>
  <r>
    <n v="11"/>
    <x v="10"/>
    <x v="10"/>
    <x v="8"/>
    <n v="4830"/>
    <n v="2050472.97"/>
    <n v="192133.97"/>
    <n v="98.08"/>
    <n v="11.31"/>
    <n v="241855"/>
    <n v="106.845171999999"/>
    <n v="-6.211544"/>
  </r>
  <r>
    <n v="12"/>
    <x v="11"/>
    <x v="11"/>
    <x v="0"/>
    <n v="5738.7"/>
    <n v="1207232.3400000001"/>
    <n v="25845.5"/>
    <n v="44.67"/>
    <n v="7.58"/>
    <n v="350729"/>
    <n v="107.668887"/>
    <n v="-7.0909110000000002"/>
  </r>
  <r>
    <n v="12"/>
    <x v="11"/>
    <x v="11"/>
    <x v="1"/>
    <n v="5470.9"/>
    <n v="1275619.24"/>
    <n v="26923.51"/>
    <n v="49.43"/>
    <n v="7.86"/>
    <n v="428741"/>
    <n v="107.668887"/>
    <n v="-7.0909110000000002"/>
  </r>
  <r>
    <n v="12"/>
    <x v="11"/>
    <x v="11"/>
    <x v="2"/>
    <n v="5142.8999999999996"/>
    <n v="1343662.14"/>
    <n v="27970.92"/>
    <n v="62.04"/>
    <n v="7.95"/>
    <n v="417232"/>
    <n v="107.668887"/>
    <n v="-7.0909110000000002"/>
  </r>
  <r>
    <n v="12"/>
    <x v="11"/>
    <x v="11"/>
    <x v="3"/>
    <n v="5573.5"/>
    <n v="1419624.14"/>
    <n v="29160.06"/>
    <n v="70.61"/>
    <n v="8.14"/>
    <n v="401296"/>
    <n v="107.668887"/>
    <n v="-7.0909110000000002"/>
  </r>
  <r>
    <n v="12"/>
    <x v="11"/>
    <x v="11"/>
    <x v="4"/>
    <n v="5881"/>
    <n v="1490959.69"/>
    <n v="30413.37"/>
    <n v="77.55"/>
    <n v="8.15"/>
    <n v="393718"/>
    <n v="107.668887"/>
    <n v="-7.0909110000000002"/>
  </r>
  <r>
    <n v="12"/>
    <x v="11"/>
    <x v="11"/>
    <x v="5"/>
    <n v="4793.7"/>
    <n v="1453380.72"/>
    <n v="30180.54"/>
    <n v="82.18"/>
    <n v="8.3699999999999992"/>
    <n v="384859"/>
    <n v="107.668887"/>
    <n v="-7.0909110000000002"/>
  </r>
  <r>
    <n v="12"/>
    <x v="11"/>
    <x v="11"/>
    <x v="6"/>
    <n v="5217.7"/>
    <n v="1507746.39"/>
    <n v="30935.23"/>
    <n v="84.26"/>
    <n v="8.5500000000000007"/>
    <n v="361805"/>
    <n v="107.668887"/>
    <n v="-7.0909110000000002"/>
  </r>
  <r>
    <n v="12"/>
    <x v="11"/>
    <x v="11"/>
    <x v="7"/>
    <n v="6534.5"/>
    <n v="1589984.93"/>
    <n v="32246.78"/>
    <n v="87.57"/>
    <n v="8.61"/>
    <n v="344118"/>
    <n v="107.668887"/>
    <n v="-7.0909110000000002"/>
  </r>
  <r>
    <n v="12"/>
    <x v="11"/>
    <x v="11"/>
    <x v="8"/>
    <n v="8283.7000000000007"/>
    <n v="1669421.49"/>
    <n v="33481.96"/>
    <n v="87.92"/>
    <n v="8.7799999999999994"/>
    <n v="327676"/>
    <n v="107.668887"/>
    <n v="-7.0909110000000002"/>
  </r>
  <r>
    <n v="13"/>
    <x v="12"/>
    <x v="12"/>
    <x v="0"/>
    <n v="850.4"/>
    <n v="806765.09"/>
    <n v="23887.06"/>
    <n v="41.42"/>
    <n v="6.8"/>
    <n v="375503"/>
    <n v="110.14025940000001"/>
    <n v="-7.1509749999999999"/>
  </r>
  <r>
    <n v="13"/>
    <x v="12"/>
    <x v="12"/>
    <x v="1"/>
    <n v="1030.8"/>
    <n v="849099.35"/>
    <n v="24959.49"/>
    <n v="46.93"/>
    <n v="7.03"/>
    <n v="432857"/>
    <n v="110.14025940000001"/>
    <n v="-7.1509749999999999"/>
  </r>
  <r>
    <n v="13"/>
    <x v="12"/>
    <x v="12"/>
    <x v="2"/>
    <n v="2372.5"/>
    <n v="893750.3"/>
    <n v="26088.91"/>
    <n v="57.48"/>
    <n v="7.15"/>
    <n v="418587"/>
    <n v="110.14025940000001"/>
    <n v="-7.1509749999999999"/>
  </r>
  <r>
    <n v="13"/>
    <x v="12"/>
    <x v="12"/>
    <x v="3"/>
    <n v="2372.6999999999998"/>
    <n v="941091.14"/>
    <n v="27285.25"/>
    <n v="66.73"/>
    <n v="7.27"/>
    <n v="401283"/>
    <n v="110.14025940000001"/>
    <n v="-7.1509749999999999"/>
  </r>
  <r>
    <n v="13"/>
    <x v="12"/>
    <x v="12"/>
    <x v="4"/>
    <n v="2723.2"/>
    <n v="991516.54"/>
    <n v="28695.919999999998"/>
    <n v="75.16"/>
    <n v="7.35"/>
    <n v="397115"/>
    <n v="110.14025940000001"/>
    <n v="-7.1509749999999999"/>
  </r>
  <r>
    <n v="13"/>
    <x v="12"/>
    <x v="12"/>
    <x v="5"/>
    <n v="1363.6"/>
    <n v="965227.27"/>
    <n v="26483.68"/>
    <n v="79.66"/>
    <n v="7.53"/>
    <n v="391561"/>
    <n v="110.14025940000001"/>
    <n v="-7.1509749999999999"/>
  </r>
  <r>
    <n v="13"/>
    <x v="12"/>
    <x v="12"/>
    <x v="6"/>
    <n v="1465.9"/>
    <n v="997321.13"/>
    <n v="27092.91"/>
    <n v="82.88"/>
    <n v="7.69"/>
    <n v="367199"/>
    <n v="110.14025940000001"/>
    <n v="-7.1509749999999999"/>
  </r>
  <r>
    <n v="13"/>
    <x v="12"/>
    <x v="12"/>
    <x v="7"/>
    <n v="2362"/>
    <n v="1050278.0900000001"/>
    <n v="28248.16"/>
    <n v="88.24"/>
    <n v="7.75"/>
    <n v="354004"/>
    <n v="110.14025940000001"/>
    <n v="-7.1509749999999999"/>
  </r>
  <r>
    <n v="13"/>
    <x v="12"/>
    <x v="12"/>
    <x v="8"/>
    <n v="1563.7"/>
    <n v="1102473.58"/>
    <n v="29367.22"/>
    <n v="85.61"/>
    <n v="7.93"/>
    <n v="336097"/>
    <n v="110.14025940000001"/>
    <n v="-7.1509749999999999"/>
  </r>
  <r>
    <n v="14"/>
    <x v="13"/>
    <x v="13"/>
    <x v="0"/>
    <n v="89.1"/>
    <n v="83474.45"/>
    <n v="22688.36"/>
    <n v="61.18"/>
    <n v="8.7200000000000006"/>
    <n v="57102"/>
    <n v="110.4262088"/>
    <n v="-7.8753849000000002"/>
  </r>
  <r>
    <n v="14"/>
    <x v="13"/>
    <x v="13"/>
    <x v="1"/>
    <n v="19.600000000000001"/>
    <n v="87685.81"/>
    <n v="23565.68"/>
    <n v="65.36"/>
    <n v="9"/>
    <n v="82007"/>
    <n v="110.4262088"/>
    <n v="-7.8753849000000002"/>
  </r>
  <r>
    <n v="14"/>
    <x v="13"/>
    <x v="13"/>
    <x v="2"/>
    <n v="36.5"/>
    <n v="92300.24"/>
    <n v="24533.8"/>
    <n v="71.709999999999994"/>
    <n v="9.1199999999999992"/>
    <n v="78391"/>
    <n v="110.4262088"/>
    <n v="-7.8753849000000002"/>
  </r>
  <r>
    <n v="14"/>
    <x v="13"/>
    <x v="13"/>
    <x v="3"/>
    <n v="81.3"/>
    <n v="98024.01"/>
    <n v="25776.31"/>
    <n v="79.099999999999994"/>
    <n v="9.19"/>
    <n v="75275"/>
    <n v="110.4262088"/>
    <n v="-7.8753849000000002"/>
  </r>
  <r>
    <n v="14"/>
    <x v="13"/>
    <x v="13"/>
    <x v="4"/>
    <n v="14.6"/>
    <n v="104485.46"/>
    <n v="27008.68"/>
    <n v="83.68"/>
    <n v="9.32"/>
    <n v="74758"/>
    <n v="110.4262088"/>
    <n v="-7.8753849000000002"/>
  </r>
  <r>
    <n v="14"/>
    <x v="13"/>
    <x v="13"/>
    <x v="5"/>
    <n v="9.6999999999999993"/>
    <n v="101698.52"/>
    <n v="27754.47"/>
    <n v="85.83"/>
    <n v="9.3800000000000008"/>
    <n v="73876"/>
    <n v="110.4262088"/>
    <n v="-7.8753849000000002"/>
  </r>
  <r>
    <n v="14"/>
    <x v="13"/>
    <x v="13"/>
    <x v="6"/>
    <n v="21.8"/>
    <n v="107372.56"/>
    <n v="29115.86"/>
    <n v="86.88"/>
    <n v="9.5500000000000007"/>
    <n v="69973"/>
    <n v="110.4262088"/>
    <n v="-7.8753849000000002"/>
  </r>
  <r>
    <n v="14"/>
    <x v="13"/>
    <x v="13"/>
    <x v="7"/>
    <n v="113.9"/>
    <n v="112901.32"/>
    <n v="30410.57"/>
    <n v="89.03"/>
    <n v="9.64"/>
    <n v="67561"/>
    <n v="110.4262088"/>
    <n v="-7.8753849000000002"/>
  </r>
  <r>
    <n v="14"/>
    <x v="13"/>
    <x v="13"/>
    <x v="8"/>
    <n v="46"/>
    <n v="118625.54"/>
    <n v="31747.86"/>
    <n v="90.18"/>
    <n v="9.75"/>
    <n v="65117"/>
    <n v="110.4262088"/>
    <n v="-7.8753849000000002"/>
  </r>
  <r>
    <n v="15"/>
    <x v="14"/>
    <x v="14"/>
    <x v="0"/>
    <n v="2593.4"/>
    <n v="1331376.1000000001"/>
    <n v="34271.81"/>
    <n v="40.46"/>
    <n v="6.9"/>
    <n v="412982"/>
    <n v="112.2384017"/>
    <n v="-7.5360639000000003"/>
  </r>
  <r>
    <n v="15"/>
    <x v="14"/>
    <x v="14"/>
    <x v="1"/>
    <n v="1941"/>
    <n v="1405563.51"/>
    <n v="35970.78"/>
    <n v="46.11"/>
    <n v="7.14"/>
    <n v="473920"/>
    <n v="112.2384017"/>
    <n v="-7.5360639000000003"/>
  </r>
  <r>
    <n v="15"/>
    <x v="14"/>
    <x v="14"/>
    <x v="2"/>
    <n v="1566.7"/>
    <n v="1482299.58"/>
    <n v="37724.29"/>
    <n v="56.36"/>
    <n v="7.23"/>
    <n v="456194"/>
    <n v="112.2384017"/>
    <n v="-7.5360639000000003"/>
  </r>
  <r>
    <n v="15"/>
    <x v="14"/>
    <x v="14"/>
    <x v="3"/>
    <n v="1333.4"/>
    <n v="1563441.82"/>
    <n v="39579.949999999997"/>
    <n v="65.010000000000005"/>
    <n v="7.34"/>
    <n v="440629"/>
    <n v="112.2384017"/>
    <n v="-7.5360639000000003"/>
  </r>
  <r>
    <n v="15"/>
    <x v="14"/>
    <x v="14"/>
    <x v="4"/>
    <n v="866.3"/>
    <n v="1649895.64"/>
    <n v="41512.199999999997"/>
    <n v="73.239999999999995"/>
    <n v="7.39"/>
    <n v="439002"/>
    <n v="112.2384017"/>
    <n v="-7.5360639000000003"/>
  </r>
  <r>
    <n v="15"/>
    <x v="14"/>
    <x v="14"/>
    <x v="5"/>
    <n v="1575.5"/>
    <n v="1611392.55"/>
    <n v="39686.19"/>
    <n v="77.209999999999994"/>
    <n v="7.59"/>
    <n v="432732"/>
    <n v="112.2384017"/>
    <n v="-7.5360639000000003"/>
  </r>
  <r>
    <n v="15"/>
    <x v="14"/>
    <x v="14"/>
    <x v="6"/>
    <n v="1849.2"/>
    <n v="1668754.36"/>
    <n v="40779.82"/>
    <n v="79.66"/>
    <n v="7.78"/>
    <n v="403754"/>
    <n v="112.2384017"/>
    <n v="-7.5360639000000003"/>
  </r>
  <r>
    <n v="15"/>
    <x v="14"/>
    <x v="14"/>
    <x v="7"/>
    <n v="3134"/>
    <n v="1757874.9"/>
    <n v="42635.839999999997"/>
    <n v="85.11"/>
    <n v="7.88"/>
    <n v="383805"/>
    <n v="112.2384017"/>
    <n v="-7.5360639000000003"/>
  </r>
  <r>
    <n v="15"/>
    <x v="14"/>
    <x v="14"/>
    <x v="8"/>
    <n v="4741"/>
    <n v="1844808.68"/>
    <n v="44423.32"/>
    <n v="84.28"/>
    <n v="8.0299999999999994"/>
    <n v="363512"/>
    <n v="112.2384017"/>
    <n v="-7.5360639000000003"/>
  </r>
  <r>
    <n v="16"/>
    <x v="15"/>
    <x v="15"/>
    <x v="0"/>
    <n v="2542"/>
    <n v="368377.2"/>
    <n v="30813.03"/>
    <n v="48.15"/>
    <n v="8.17"/>
    <n v="79883"/>
    <n v="106.0640179"/>
    <n v="-6.4058171999999898"/>
  </r>
  <r>
    <n v="16"/>
    <x v="15"/>
    <x v="15"/>
    <x v="1"/>
    <n v="2912.1"/>
    <n v="387835.09"/>
    <n v="31781.56"/>
    <n v="55.43"/>
    <n v="8.27"/>
    <n v="97092"/>
    <n v="106.0640179"/>
    <n v="-6.4058171999999898"/>
  </r>
  <r>
    <n v="16"/>
    <x v="15"/>
    <x v="15"/>
    <x v="2"/>
    <n v="3047.5"/>
    <n v="410137"/>
    <n v="32947.599999999999"/>
    <n v="64.11"/>
    <n v="8.3699999999999992"/>
    <n v="96236"/>
    <n v="106.0640179"/>
    <n v="-6.4058171999999898"/>
  </r>
  <r>
    <n v="16"/>
    <x v="15"/>
    <x v="15"/>
    <x v="3"/>
    <n v="2827.3"/>
    <n v="433782.71"/>
    <n v="34183.75"/>
    <n v="75.39"/>
    <n v="8.5299999999999994"/>
    <n v="93502"/>
    <n v="106.0640179"/>
    <n v="-6.4058171999999898"/>
  </r>
  <r>
    <n v="16"/>
    <x v="15"/>
    <x v="15"/>
    <x v="4"/>
    <n v="1868.2"/>
    <n v="456620.03"/>
    <n v="35913.9"/>
    <n v="82.25"/>
    <n v="8.6199999999999992"/>
    <n v="93857"/>
    <n v="106.0640179"/>
    <n v="-6.4058171999999898"/>
  </r>
  <r>
    <n v="16"/>
    <x v="15"/>
    <x v="15"/>
    <x v="5"/>
    <n v="2143.6"/>
    <n v="441148.58"/>
    <n v="37165.160000000003"/>
    <n v="84.07"/>
    <n v="8.74"/>
    <n v="93154"/>
    <n v="106.0640179"/>
    <n v="-6.4058171999999898"/>
  </r>
  <r>
    <n v="16"/>
    <x v="15"/>
    <x v="15"/>
    <x v="6"/>
    <n v="2190"/>
    <n v="460952.79"/>
    <n v="38339.42"/>
    <n v="87.45"/>
    <n v="8.89"/>
    <n v="88859"/>
    <n v="106.0640179"/>
    <n v="-6.4058171999999898"/>
  </r>
  <r>
    <n v="16"/>
    <x v="15"/>
    <x v="15"/>
    <x v="7"/>
    <n v="3410.7"/>
    <n v="484129.42"/>
    <n v="39790.239999999998"/>
    <n v="91.11"/>
    <n v="8.93"/>
    <n v="87171"/>
    <n v="106.0640179"/>
    <n v="-6.4058171999999898"/>
  </r>
  <r>
    <n v="16"/>
    <x v="15"/>
    <x v="15"/>
    <x v="8"/>
    <n v="4451.6000000000004"/>
    <n v="507425.74"/>
    <n v="41228.21"/>
    <n v="91.18"/>
    <n v="9.1300000000000008"/>
    <n v="85161"/>
    <n v="106.0640179"/>
    <n v="-6.4058171999999898"/>
  </r>
  <r>
    <n v="17"/>
    <x v="16"/>
    <x v="16"/>
    <x v="0"/>
    <n v="495.8"/>
    <n v="129126.56"/>
    <n v="31093.61"/>
    <n v="53.64"/>
    <n v="8.1"/>
    <n v="74668"/>
    <n v="115.188915999999"/>
    <n v="-8.4095177999999997"/>
  </r>
  <r>
    <n v="17"/>
    <x v="16"/>
    <x v="16"/>
    <x v="1"/>
    <n v="450.6"/>
    <n v="137296.45000000001"/>
    <n v="32689.09"/>
    <n v="60.65"/>
    <n v="8.26"/>
    <n v="93610"/>
    <n v="115.188915999999"/>
    <n v="-8.4095177999999997"/>
  </r>
  <r>
    <n v="17"/>
    <x v="16"/>
    <x v="16"/>
    <x v="2"/>
    <n v="886.9"/>
    <n v="144933.31"/>
    <n v="34129.839999999997"/>
    <n v="67.099999999999994"/>
    <n v="8.36"/>
    <n v="90035"/>
    <n v="115.188915999999"/>
    <n v="-8.4095177999999997"/>
  </r>
  <r>
    <n v="17"/>
    <x v="16"/>
    <x v="16"/>
    <x v="3"/>
    <n v="1002.5"/>
    <n v="154072.66"/>
    <n v="35896.35"/>
    <n v="74.150000000000006"/>
    <n v="8.5500000000000007"/>
    <n v="88232"/>
    <n v="115.188915999999"/>
    <n v="-8.4095177999999997"/>
  </r>
  <r>
    <n v="17"/>
    <x v="16"/>
    <x v="16"/>
    <x v="4"/>
    <n v="426"/>
    <n v="162693.35999999999"/>
    <n v="37297.5"/>
    <n v="79.59"/>
    <n v="8.65"/>
    <n v="86011"/>
    <n v="115.188915999999"/>
    <n v="-8.4095177999999997"/>
  </r>
  <r>
    <n v="17"/>
    <x v="16"/>
    <x v="16"/>
    <x v="5"/>
    <n v="293.3"/>
    <n v="147498.94"/>
    <n v="34216.519999999997"/>
    <n v="85.67"/>
    <n v="8.84"/>
    <n v="85575"/>
    <n v="115.188915999999"/>
    <n v="-8.4095177999999997"/>
  </r>
  <r>
    <n v="17"/>
    <x v="16"/>
    <x v="16"/>
    <x v="6"/>
    <n v="452"/>
    <n v="143871.67999999999"/>
    <n v="33123.79"/>
    <n v="87.8"/>
    <n v="8.9499999999999993"/>
    <n v="80891"/>
    <n v="115.188915999999"/>
    <n v="-8.4095177999999997"/>
  </r>
  <r>
    <n v="17"/>
    <x v="16"/>
    <x v="16"/>
    <x v="7"/>
    <n v="449.5"/>
    <n v="150830.76999999999"/>
    <n v="34481.06"/>
    <n v="91.21"/>
    <n v="9.06"/>
    <n v="77615"/>
    <n v="115.188915999999"/>
    <n v="-8.4095177999999997"/>
  </r>
  <r>
    <n v="17"/>
    <x v="16"/>
    <x v="16"/>
    <x v="8"/>
    <n v="808.5"/>
    <n v="159447.66"/>
    <n v="36203.040000000001"/>
    <n v="87.15"/>
    <n v="9.39"/>
    <n v="73166"/>
    <n v="115.188915999999"/>
    <n v="-8.4095177999999997"/>
  </r>
  <r>
    <n v="18"/>
    <x v="17"/>
    <x v="17"/>
    <x v="0"/>
    <n v="699.4"/>
    <n v="89337.99"/>
    <n v="18475.14"/>
    <n v="27.76"/>
    <n v="6.54"/>
    <n v="81463"/>
    <n v="117.3616476"/>
    <n v="-8.6529334000000002"/>
  </r>
  <r>
    <n v="18"/>
    <x v="17"/>
    <x v="17"/>
    <x v="1"/>
    <n v="439"/>
    <n v="94524.29"/>
    <n v="19305.79"/>
    <n v="34.590000000000003"/>
    <n v="6.71"/>
    <n v="93513"/>
    <n v="117.3616476"/>
    <n v="-8.6529334000000002"/>
  </r>
  <r>
    <n v="18"/>
    <x v="17"/>
    <x v="17"/>
    <x v="2"/>
    <n v="132.1"/>
    <n v="94608.21"/>
    <n v="19091.259999999998"/>
    <n v="42.95"/>
    <n v="6.79"/>
    <n v="90823"/>
    <n v="117.3616476"/>
    <n v="-8.6529334000000002"/>
  </r>
  <r>
    <n v="18"/>
    <x v="17"/>
    <x v="17"/>
    <x v="3"/>
    <n v="251.6"/>
    <n v="90349.13"/>
    <n v="18020.5"/>
    <n v="53.03"/>
    <n v="6.9"/>
    <n v="89209"/>
    <n v="117.3616476"/>
    <n v="-8.6529334000000002"/>
  </r>
  <r>
    <n v="18"/>
    <x v="17"/>
    <x v="17"/>
    <x v="4"/>
    <n v="270.7"/>
    <n v="93872.44"/>
    <n v="18219.11"/>
    <n v="65.25"/>
    <n v="7.03"/>
    <n v="87766"/>
    <n v="117.3616476"/>
    <n v="-8.6529334000000002"/>
  </r>
  <r>
    <n v="18"/>
    <x v="17"/>
    <x v="17"/>
    <x v="5"/>
    <n v="302.10000000000002"/>
    <n v="93288.87"/>
    <n v="17583.11"/>
    <n v="69.510000000000005"/>
    <n v="7.27"/>
    <n v="89319"/>
    <n v="117.3616476"/>
    <n v="-8.6529334000000002"/>
  </r>
  <r>
    <n v="18"/>
    <x v="17"/>
    <x v="17"/>
    <x v="6"/>
    <n v="244.2"/>
    <n v="95437.86"/>
    <n v="17715.84"/>
    <n v="73.61"/>
    <n v="7.31"/>
    <n v="85470"/>
    <n v="117.3616476"/>
    <n v="-8.6529334000000002"/>
  </r>
  <r>
    <n v="18"/>
    <x v="17"/>
    <x v="17"/>
    <x v="7"/>
    <n v="704.6"/>
    <n v="102073.66"/>
    <n v="18647.099999999999"/>
    <n v="79.77"/>
    <n v="7.38"/>
    <n v="84200"/>
    <n v="117.3616476"/>
    <n v="-8.6529334000000002"/>
  </r>
  <r>
    <n v="18"/>
    <x v="17"/>
    <x v="17"/>
    <x v="8"/>
    <n v="468.4"/>
    <n v="103906.22"/>
    <n v="18687.2"/>
    <n v="81.790000000000006"/>
    <n v="7.61"/>
    <n v="80890"/>
    <n v="117.3616476"/>
    <n v="-8.6529334000000002"/>
  </r>
  <r>
    <n v="19"/>
    <x v="18"/>
    <x v="18"/>
    <x v="0"/>
    <n v="69.900000000000006"/>
    <n v="56770.79"/>
    <n v="11087.91"/>
    <n v="21.68"/>
    <n v="6.76"/>
    <n v="115522"/>
    <n v="121.0793705"/>
    <n v="-8.6573819000000007"/>
  </r>
  <r>
    <n v="19"/>
    <x v="18"/>
    <x v="18"/>
    <x v="1"/>
    <n v="58.2"/>
    <n v="59678.01"/>
    <n v="11468.79"/>
    <n v="27.26"/>
    <n v="6.93"/>
    <n v="126369"/>
    <n v="121.0793705"/>
    <n v="-8.6573819000000007"/>
  </r>
  <r>
    <n v="19"/>
    <x v="18"/>
    <x v="18"/>
    <x v="2"/>
    <n v="139"/>
    <n v="62725.41"/>
    <n v="11863.41"/>
    <n v="36.18"/>
    <n v="7.02"/>
    <n v="124583"/>
    <n v="121.0793705"/>
    <n v="-8.6573819000000007"/>
  </r>
  <r>
    <n v="19"/>
    <x v="18"/>
    <x v="18"/>
    <x v="3"/>
    <n v="100.4"/>
    <n v="65929.19"/>
    <n v="12273.85"/>
    <n v="42.21"/>
    <n v="7.15"/>
    <n v="121089"/>
    <n v="121.0793705"/>
    <n v="-8.6573819000000007"/>
  </r>
  <r>
    <n v="19"/>
    <x v="18"/>
    <x v="18"/>
    <x v="4"/>
    <n v="126.8"/>
    <n v="69389.02"/>
    <n v="12761.98"/>
    <n v="49.83"/>
    <n v="7.3"/>
    <n v="122830"/>
    <n v="121.0793705"/>
    <n v="-8.6573819000000007"/>
  </r>
  <r>
    <n v="19"/>
    <x v="18"/>
    <x v="18"/>
    <x v="5"/>
    <n v="81.3"/>
    <n v="68809.61"/>
    <n v="12960.95"/>
    <n v="56.87"/>
    <n v="7.55"/>
    <n v="123146"/>
    <n v="121.0793705"/>
    <n v="-8.6573819000000007"/>
  </r>
  <r>
    <n v="19"/>
    <x v="18"/>
    <x v="18"/>
    <x v="6"/>
    <n v="79"/>
    <n v="70540.56"/>
    <n v="13076.68"/>
    <n v="68.45"/>
    <n v="7.63"/>
    <n v="118336"/>
    <n v="121.0793705"/>
    <n v="-8.6573819000000007"/>
  </r>
  <r>
    <n v="19"/>
    <x v="18"/>
    <x v="18"/>
    <x v="7"/>
    <n v="73.3"/>
    <n v="72711.28"/>
    <n v="13264.15"/>
    <n v="74.23"/>
    <n v="7.69"/>
    <n v="117429"/>
    <n v="121.0793705"/>
    <n v="-8.6573819000000007"/>
  </r>
  <r>
    <n v="19"/>
    <x v="18"/>
    <x v="18"/>
    <x v="8"/>
    <n v="124.3"/>
    <n v="75234.570000000007"/>
    <n v="13509.37"/>
    <n v="78.88"/>
    <n v="7.7"/>
    <n v="113014"/>
    <n v="121.0793705"/>
    <n v="-8.6573819000000007"/>
  </r>
  <r>
    <n v="20"/>
    <x v="19"/>
    <x v="19"/>
    <x v="0"/>
    <n v="1335.7"/>
    <n v="112346.76"/>
    <n v="23456.52"/>
    <n v="31.41"/>
    <n v="6.69"/>
    <n v="81597"/>
    <n v="111.47528509999999"/>
    <n v="-0.2787808"/>
  </r>
  <r>
    <n v="20"/>
    <x v="19"/>
    <x v="19"/>
    <x v="1"/>
    <n v="630.70000000000005"/>
    <n v="118183.27"/>
    <n v="24308.85"/>
    <n v="37.619999999999997"/>
    <n v="6.93"/>
    <n v="92457"/>
    <n v="111.47528509999999"/>
    <n v="-0.2787808"/>
  </r>
  <r>
    <n v="20"/>
    <x v="19"/>
    <x v="19"/>
    <x v="2"/>
    <n v="568.4"/>
    <n v="124289.17"/>
    <n v="25198.01"/>
    <n v="45.81"/>
    <n v="6.98"/>
    <n v="91409"/>
    <n v="111.47528509999999"/>
    <n v="-0.2787808"/>
  </r>
  <r>
    <n v="20"/>
    <x v="19"/>
    <x v="19"/>
    <x v="3"/>
    <n v="491.9"/>
    <n v="130596.32"/>
    <n v="26110.57"/>
    <n v="54.99"/>
    <n v="7.05"/>
    <n v="88544"/>
    <n v="111.47528509999999"/>
    <n v="-0.2787808"/>
  </r>
  <r>
    <n v="20"/>
    <x v="19"/>
    <x v="19"/>
    <x v="4"/>
    <n v="532.29999999999995"/>
    <n v="137243.09"/>
    <n v="27199.78"/>
    <n v="64.709999999999994"/>
    <n v="7.12"/>
    <n v="88761"/>
    <n v="111.47528509999999"/>
    <n v="-0.2787808"/>
  </r>
  <r>
    <n v="20"/>
    <x v="19"/>
    <x v="19"/>
    <x v="5"/>
    <n v="759.3"/>
    <n v="134743.38"/>
    <n v="24953.61"/>
    <n v="70.44"/>
    <n v="7.31"/>
    <n v="89231"/>
    <n v="111.47528509999999"/>
    <n v="-0.2787808"/>
  </r>
  <r>
    <n v="20"/>
    <x v="19"/>
    <x v="19"/>
    <x v="6"/>
    <n v="463.4"/>
    <n v="141212.04"/>
    <n v="25793.51"/>
    <n v="79.23"/>
    <n v="7.37"/>
    <n v="85653"/>
    <n v="111.47528509999999"/>
    <n v="-0.2787808"/>
  </r>
  <r>
    <n v="20"/>
    <x v="19"/>
    <x v="19"/>
    <x v="7"/>
    <n v="745.5"/>
    <n v="148368.94"/>
    <n v="26734.57"/>
    <n v="84.74"/>
    <n v="7.45"/>
    <n v="84691"/>
    <n v="111.47528509999999"/>
    <n v="-0.2787808"/>
  </r>
  <r>
    <n v="20"/>
    <x v="19"/>
    <x v="19"/>
    <x v="8"/>
    <n v="490.5"/>
    <n v="154980.81"/>
    <n v="27560.34"/>
    <n v="88.45"/>
    <n v="7.59"/>
    <n v="80898"/>
    <n v="111.47528509999999"/>
    <n v="-0.2787808"/>
  </r>
  <r>
    <n v="21"/>
    <x v="20"/>
    <x v="20"/>
    <x v="0"/>
    <n v="933.6"/>
    <n v="78890.97"/>
    <n v="31619.18"/>
    <n v="38.17"/>
    <n v="7.79"/>
    <n v="68967"/>
    <n v="113.382354499999"/>
    <n v="-1.6814878"/>
  </r>
  <r>
    <n v="21"/>
    <x v="20"/>
    <x v="20"/>
    <x v="1"/>
    <n v="408.2"/>
    <n v="83900.24"/>
    <n v="32899.58"/>
    <n v="42.95"/>
    <n v="8.0299999999999994"/>
    <n v="76465"/>
    <n v="113.382354499999"/>
    <n v="-1.6814878"/>
  </r>
  <r>
    <n v="21"/>
    <x v="20"/>
    <x v="20"/>
    <x v="2"/>
    <n v="641"/>
    <n v="89544.9"/>
    <n v="34370.629999999997"/>
    <n v="52.92"/>
    <n v="8.1300000000000008"/>
    <n v="75107"/>
    <n v="113.382354499999"/>
    <n v="-1.6814878"/>
  </r>
  <r>
    <n v="21"/>
    <x v="20"/>
    <x v="20"/>
    <x v="3"/>
    <n v="678.5"/>
    <n v="94566.25"/>
    <n v="35548.43"/>
    <n v="60.31"/>
    <n v="8.2899999999999991"/>
    <n v="73096"/>
    <n v="113.382354499999"/>
    <n v="-1.6814878"/>
  </r>
  <r>
    <n v="21"/>
    <x v="20"/>
    <x v="20"/>
    <x v="4"/>
    <n v="283.5"/>
    <n v="100349.29"/>
    <n v="37870.47"/>
    <n v="71.84"/>
    <n v="8.3699999999999992"/>
    <n v="74781"/>
    <n v="113.382354499999"/>
    <n v="-1.6814878"/>
  </r>
  <r>
    <n v="21"/>
    <x v="20"/>
    <x v="20"/>
    <x v="5"/>
    <n v="177.6"/>
    <n v="98933.61"/>
    <n v="37148.730000000003"/>
    <n v="76.569999999999993"/>
    <n v="8.51"/>
    <n v="74931"/>
    <n v="113.382354499999"/>
    <n v="-1.6814878"/>
  </r>
  <r>
    <n v="21"/>
    <x v="20"/>
    <x v="20"/>
    <x v="6"/>
    <n v="162.5"/>
    <n v="102481.47"/>
    <n v="37955.03"/>
    <n v="80.27"/>
    <n v="8.59"/>
    <n v="72650"/>
    <n v="113.382354499999"/>
    <n v="-1.6814878"/>
  </r>
  <r>
    <n v="21"/>
    <x v="20"/>
    <x v="20"/>
    <x v="7"/>
    <n v="548.29999999999995"/>
    <n v="109094.72"/>
    <n v="39856.480000000003"/>
    <n v="84.76"/>
    <n v="8.64"/>
    <n v="72318"/>
    <n v="113.382354499999"/>
    <n v="-1.6814878"/>
  </r>
  <r>
    <n v="21"/>
    <x v="20"/>
    <x v="20"/>
    <x v="8"/>
    <n v="697.6"/>
    <n v="113611.53"/>
    <n v="40959.589999999997"/>
    <n v="88.27"/>
    <n v="8.65"/>
    <n v="69775"/>
    <n v="113.382354499999"/>
    <n v="-1.6814878"/>
  </r>
  <r>
    <n v="22"/>
    <x v="21"/>
    <x v="21"/>
    <x v="0"/>
    <n v="961.2"/>
    <n v="110863.12"/>
    <n v="27786.68"/>
    <n v="44.99"/>
    <n v="7.59"/>
    <n v="78841"/>
    <n v="115.283758499999"/>
    <n v="-3.0926415"/>
  </r>
  <r>
    <n v="22"/>
    <x v="21"/>
    <x v="21"/>
    <x v="1"/>
    <n v="249.4"/>
    <n v="115743.57"/>
    <n v="28540.05"/>
    <n v="50.26"/>
    <n v="7.76"/>
    <n v="93730"/>
    <n v="115.283758499999"/>
    <n v="-3.0926415"/>
  </r>
  <r>
    <n v="22"/>
    <x v="21"/>
    <x v="21"/>
    <x v="2"/>
    <n v="243.8"/>
    <n v="121858.52"/>
    <n v="29578.79"/>
    <n v="55.66"/>
    <n v="7.89"/>
    <n v="91917"/>
    <n v="115.283758499999"/>
    <n v="-3.0926415"/>
  </r>
  <r>
    <n v="22"/>
    <x v="21"/>
    <x v="21"/>
    <x v="3"/>
    <n v="129.19999999999999"/>
    <n v="128052.58"/>
    <n v="30614.85"/>
    <n v="66.67"/>
    <n v="7.99"/>
    <n v="89048"/>
    <n v="115.283758499999"/>
    <n v="-3.0926415"/>
  </r>
  <r>
    <n v="22"/>
    <x v="21"/>
    <x v="21"/>
    <x v="4"/>
    <n v="372.9"/>
    <n v="133283.85"/>
    <n v="31611.46"/>
    <n v="74.349999999999994"/>
    <n v="8"/>
    <n v="89483"/>
    <n v="115.283758499999"/>
    <n v="-3.0926415"/>
  </r>
  <r>
    <n v="22"/>
    <x v="21"/>
    <x v="21"/>
    <x v="5"/>
    <n v="240.8"/>
    <n v="130864.32000000001"/>
    <n v="32212.3"/>
    <n v="78.64"/>
    <n v="8.1999999999999993"/>
    <n v="88522"/>
    <n v="115.283758499999"/>
    <n v="-3.0926415"/>
  </r>
  <r>
    <n v="22"/>
    <x v="21"/>
    <x v="21"/>
    <x v="6"/>
    <n v="117.2"/>
    <n v="135424.59"/>
    <n v="32894.85"/>
    <n v="83.11"/>
    <n v="8.2899999999999991"/>
    <n v="85328"/>
    <n v="115.283758499999"/>
    <n v="-3.0926415"/>
  </r>
  <r>
    <n v="22"/>
    <x v="21"/>
    <x v="21"/>
    <x v="7"/>
    <n v="208.1"/>
    <n v="142339.22"/>
    <n v="34132.71"/>
    <n v="87.21"/>
    <n v="8.34"/>
    <n v="84236"/>
    <n v="115.283758499999"/>
    <n v="-3.0926415"/>
  </r>
  <r>
    <n v="22"/>
    <x v="21"/>
    <x v="21"/>
    <x v="8"/>
    <n v="327.9"/>
    <n v="149226.1"/>
    <n v="35342.1"/>
    <n v="88.45"/>
    <n v="8.4600000000000009"/>
    <n v="81306"/>
    <n v="115.283758499999"/>
    <n v="-3.0926415"/>
  </r>
  <r>
    <n v="23"/>
    <x v="22"/>
    <x v="22"/>
    <x v="0"/>
    <n v="2381.4"/>
    <n v="440676.36"/>
    <n v="128603.13"/>
    <n v="55.03"/>
    <n v="8.8699999999999992"/>
    <n v="71903"/>
    <n v="116.419389"/>
    <n v="1.6406296"/>
  </r>
  <r>
    <n v="23"/>
    <x v="22"/>
    <x v="22"/>
    <x v="1"/>
    <n v="1139.5999999999999"/>
    <n v="439003.83"/>
    <n v="125385.5"/>
    <n v="62.68"/>
    <n v="9.15"/>
    <n v="82099"/>
    <n v="116.419389"/>
    <n v="1.6406296"/>
  </r>
  <r>
    <n v="23"/>
    <x v="22"/>
    <x v="22"/>
    <x v="2"/>
    <n v="1285.2"/>
    <n v="452741.91"/>
    <n v="126625.19"/>
    <n v="69.06"/>
    <n v="9.24"/>
    <n v="80877"/>
    <n v="116.419389"/>
    <n v="1.6406296"/>
  </r>
  <r>
    <n v="23"/>
    <x v="22"/>
    <x v="22"/>
    <x v="3"/>
    <n v="587.5"/>
    <n v="464694.43"/>
    <n v="127354.19"/>
    <n v="78.98"/>
    <n v="9.36"/>
    <n v="79216"/>
    <n v="116.419389"/>
    <n v="1.6406296"/>
  </r>
  <r>
    <n v="23"/>
    <x v="22"/>
    <x v="22"/>
    <x v="4"/>
    <n v="861"/>
    <n v="486523.18"/>
    <n v="134410.54999999999"/>
    <n v="84.17"/>
    <n v="9.48"/>
    <n v="79621"/>
    <n v="116.419389"/>
    <n v="1.6406296"/>
  </r>
  <r>
    <n v="23"/>
    <x v="22"/>
    <x v="22"/>
    <x v="5"/>
    <n v="378"/>
    <n v="472393.33"/>
    <n v="125764.53"/>
    <n v="86.87"/>
    <n v="9.6999999999999993"/>
    <n v="78815"/>
    <n v="116.419389"/>
    <n v="1.6406296"/>
  </r>
  <r>
    <n v="23"/>
    <x v="22"/>
    <x v="22"/>
    <x v="6"/>
    <n v="745.2"/>
    <n v="484439.61"/>
    <n v="127368.07"/>
    <n v="89.67"/>
    <n v="9.77"/>
    <n v="76259"/>
    <n v="116.419389"/>
    <n v="1.6406296"/>
  </r>
  <r>
    <n v="23"/>
    <x v="22"/>
    <x v="22"/>
    <x v="7"/>
    <n v="1266.2"/>
    <n v="506158.91"/>
    <n v="131238.63"/>
    <n v="93.06"/>
    <n v="9.84"/>
    <n v="75216"/>
    <n v="116.419389"/>
    <n v="1.6406296"/>
  </r>
  <r>
    <n v="23"/>
    <x v="22"/>
    <x v="22"/>
    <x v="8"/>
    <n v="1332.7"/>
    <n v="537630.01"/>
    <n v="137510.39000000001"/>
    <n v="92.98"/>
    <n v="9.92"/>
    <n v="72301"/>
    <n v="116.419389"/>
    <n v="1.6406296"/>
  </r>
  <r>
    <n v="24"/>
    <x v="23"/>
    <x v="23"/>
    <x v="0"/>
    <n v="230.9"/>
    <n v="49315.75"/>
    <n v="76823.460000000006"/>
    <n v="47.63"/>
    <n v="8.1"/>
    <n v="18980"/>
    <n v="116.04139000000001"/>
    <n v="3.0730900000000001"/>
  </r>
  <r>
    <n v="24"/>
    <x v="23"/>
    <x v="23"/>
    <x v="1"/>
    <n v="160.80000000000001"/>
    <n v="51064.74"/>
    <n v="76635.460000000006"/>
    <n v="58.32"/>
    <n v="8.36"/>
    <n v="21287"/>
    <n v="116.04139000000001"/>
    <n v="3.0730900000000001"/>
  </r>
  <r>
    <n v="24"/>
    <x v="23"/>
    <x v="23"/>
    <x v="2"/>
    <n v="149"/>
    <n v="54537.31"/>
    <n v="78918.570000000007"/>
    <n v="65.680000000000007"/>
    <n v="8.49"/>
    <n v="21234"/>
    <n v="116.04139000000001"/>
    <n v="3.0730900000000001"/>
  </r>
  <r>
    <n v="24"/>
    <x v="23"/>
    <x v="23"/>
    <x v="3"/>
    <n v="67.3"/>
    <n v="57459.31"/>
    <n v="80204.84"/>
    <n v="75.709999999999994"/>
    <n v="8.6199999999999992"/>
    <n v="21341"/>
    <n v="116.04139000000001"/>
    <n v="3.0730900000000001"/>
  </r>
  <r>
    <n v="24"/>
    <x v="23"/>
    <x v="23"/>
    <x v="4"/>
    <n v="81.7"/>
    <n v="61417.79"/>
    <n v="88299.520000000004"/>
    <n v="80.72"/>
    <n v="8.8699999999999992"/>
    <n v="22431"/>
    <n v="116.04139000000001"/>
    <n v="3.0730900000000001"/>
  </r>
  <r>
    <n v="24"/>
    <x v="23"/>
    <x v="23"/>
    <x v="5"/>
    <n v="68.400000000000006"/>
    <n v="60746.21"/>
    <n v="86823.59"/>
    <n v="86.58"/>
    <n v="8.94"/>
    <n v="22478"/>
    <n v="116.04139000000001"/>
    <n v="3.0730900000000001"/>
  </r>
  <r>
    <n v="24"/>
    <x v="23"/>
    <x v="23"/>
    <x v="6"/>
    <n v="133.5"/>
    <n v="63168.43"/>
    <n v="88973.51"/>
    <n v="88.02"/>
    <n v="9"/>
    <n v="22238"/>
    <n v="116.04139000000001"/>
    <n v="3.0730900000000001"/>
  </r>
  <r>
    <n v="24"/>
    <x v="23"/>
    <x v="23"/>
    <x v="7"/>
    <n v="430.5"/>
    <n v="66528.39"/>
    <n v="92392.97"/>
    <n v="94.27"/>
    <n v="9.11"/>
    <n v="22755"/>
    <n v="116.04139000000001"/>
    <n v="3.0730900000000001"/>
  </r>
  <r>
    <n v="24"/>
    <x v="23"/>
    <x v="23"/>
    <x v="8"/>
    <n v="1272.0999999999999"/>
    <n v="69816.759999999995"/>
    <n v="95638.09"/>
    <n v="93.76"/>
    <n v="9.27"/>
    <n v="22187"/>
    <n v="116.04139000000001"/>
    <n v="3.0730900000000001"/>
  </r>
  <r>
    <n v="25"/>
    <x v="24"/>
    <x v="24"/>
    <x v="0"/>
    <n v="88"/>
    <n v="70425.33"/>
    <n v="29196.47"/>
    <n v="45.32"/>
    <n v="8.7899999999999991"/>
    <n v="64753"/>
    <n v="123.97500179999901"/>
    <n v="0.62469319999999995"/>
  </r>
  <r>
    <n v="25"/>
    <x v="24"/>
    <x v="24"/>
    <x v="1"/>
    <n v="382.8"/>
    <n v="74764.66"/>
    <n v="30679.97"/>
    <n v="52.41"/>
    <n v="8.8800000000000008"/>
    <n v="76539"/>
    <n v="123.97500179999901"/>
    <n v="0.62469319999999995"/>
  </r>
  <r>
    <n v="25"/>
    <x v="24"/>
    <x v="24"/>
    <x v="2"/>
    <n v="482.9"/>
    <n v="79484.03"/>
    <n v="32297.08"/>
    <n v="61.78"/>
    <n v="8.9600000000000009"/>
    <n v="74496"/>
    <n v="123.97500179999901"/>
    <n v="0.62469319999999995"/>
  </r>
  <r>
    <n v="25"/>
    <x v="24"/>
    <x v="24"/>
    <x v="3"/>
    <n v="295.89999999999998"/>
    <n v="84249.72"/>
    <n v="33911.61"/>
    <n v="67.599999999999994"/>
    <n v="9.14"/>
    <n v="72362"/>
    <n v="123.97500179999901"/>
    <n v="0.62469319999999995"/>
  </r>
  <r>
    <n v="25"/>
    <x v="24"/>
    <x v="24"/>
    <x v="4"/>
    <n v="220.5"/>
    <n v="89009.26"/>
    <n v="35687.440000000002"/>
    <n v="74.06"/>
    <n v="9.24"/>
    <n v="74154"/>
    <n v="123.97500179999901"/>
    <n v="0.62469319999999995"/>
  </r>
  <r>
    <n v="25"/>
    <x v="24"/>
    <x v="24"/>
    <x v="5"/>
    <n v="155.69999999999999"/>
    <n v="88126.37"/>
    <n v="33670.44"/>
    <n v="78.5"/>
    <n v="9.43"/>
    <n v="74104"/>
    <n v="123.97500179999901"/>
    <n v="0.62469319999999995"/>
  </r>
  <r>
    <n v="25"/>
    <x v="24"/>
    <x v="24"/>
    <x v="6"/>
    <n v="169.1"/>
    <n v="91790.69"/>
    <n v="34776.43"/>
    <n v="81.569999999999993"/>
    <n v="9.49"/>
    <n v="71540"/>
    <n v="123.97500179999901"/>
    <n v="0.62469319999999995"/>
  </r>
  <r>
    <n v="25"/>
    <x v="24"/>
    <x v="24"/>
    <x v="7"/>
    <n v="105.1"/>
    <n v="96768.15"/>
    <n v="36368.639999999999"/>
    <n v="83.54"/>
    <n v="9.6199999999999992"/>
    <n v="70926"/>
    <n v="123.97500179999901"/>
    <n v="0.62469319999999995"/>
  </r>
  <r>
    <n v="25"/>
    <x v="24"/>
    <x v="24"/>
    <x v="8"/>
    <n v="203.7"/>
    <n v="102070.48"/>
    <n v="38064.199999999997"/>
    <n v="85.86"/>
    <n v="9.68"/>
    <n v="68313"/>
    <n v="123.97500179999901"/>
    <n v="0.62469319999999995"/>
  </r>
  <r>
    <n v="26"/>
    <x v="25"/>
    <x v="25"/>
    <x v="0"/>
    <n v="1085.2"/>
    <n v="82787.199999999997"/>
    <n v="28778.639999999999"/>
    <n v="32.31"/>
    <n v="7.82"/>
    <n v="80597"/>
    <n v="121.4456179"/>
    <n v="-1.4300253999999999"/>
  </r>
  <r>
    <n v="26"/>
    <x v="25"/>
    <x v="25"/>
    <x v="1"/>
    <n v="1600.3"/>
    <n v="91014.56"/>
    <n v="31151.08"/>
    <n v="35.549999999999997"/>
    <n v="7.97"/>
    <n v="90234"/>
    <n v="121.4456179"/>
    <n v="-1.4300253999999999"/>
  </r>
  <r>
    <n v="26"/>
    <x v="25"/>
    <x v="25"/>
    <x v="2"/>
    <n v="1545.6"/>
    <n v="97474.86"/>
    <n v="32860.480000000003"/>
    <n v="47.77"/>
    <n v="8.1199999999999992"/>
    <n v="89381"/>
    <n v="121.4456179"/>
    <n v="-1.4300253999999999"/>
  </r>
  <r>
    <n v="26"/>
    <x v="25"/>
    <x v="25"/>
    <x v="3"/>
    <n v="672.4"/>
    <n v="117555.83"/>
    <n v="39049.35"/>
    <n v="53.42"/>
    <n v="8.2899999999999991"/>
    <n v="87906"/>
    <n v="121.4456179"/>
    <n v="-1.4300253999999999"/>
  </r>
  <r>
    <n v="26"/>
    <x v="25"/>
    <x v="25"/>
    <x v="4"/>
    <n v="1805"/>
    <n v="127935.06"/>
    <n v="42054.5"/>
    <n v="61.66"/>
    <n v="8.52"/>
    <n v="89241"/>
    <n v="121.4456179"/>
    <n v="-1.4300253999999999"/>
  </r>
  <r>
    <n v="26"/>
    <x v="25"/>
    <x v="25"/>
    <x v="5"/>
    <n v="1779"/>
    <n v="134152.69"/>
    <n v="45052.32"/>
    <n v="68.7"/>
    <n v="8.75"/>
    <n v="88554"/>
    <n v="121.4456179"/>
    <n v="-1.4300253999999999"/>
  </r>
  <r>
    <n v="26"/>
    <x v="25"/>
    <x v="25"/>
    <x v="6"/>
    <n v="2718.1"/>
    <n v="149815.85999999999"/>
    <n v="49690.23"/>
    <n v="76.510000000000005"/>
    <n v="8.83"/>
    <n v="86031"/>
    <n v="121.4456179"/>
    <n v="-1.4300253999999999"/>
  </r>
  <r>
    <n v="26"/>
    <x v="25"/>
    <x v="25"/>
    <x v="7"/>
    <n v="7486"/>
    <n v="172624.82"/>
    <n v="56577.06"/>
    <n v="82.23"/>
    <n v="8.89"/>
    <n v="84353"/>
    <n v="121.4456179"/>
    <n v="-1.4300253999999999"/>
  </r>
  <r>
    <n v="26"/>
    <x v="25"/>
    <x v="25"/>
    <x v="8"/>
    <n v="7244.1"/>
    <n v="193181.36"/>
    <n v="62584.06"/>
    <n v="84.61"/>
    <n v="8.89"/>
    <n v="81192"/>
    <n v="121.4456179"/>
    <n v="-1.4300253999999999"/>
  </r>
  <r>
    <n v="27"/>
    <x v="26"/>
    <x v="26"/>
    <x v="0"/>
    <n v="233.3"/>
    <n v="250802.99"/>
    <n v="29435.919999999998"/>
    <n v="41.47"/>
    <n v="7.45"/>
    <n v="171503"/>
    <n v="119.9740534"/>
    <n v="-3.6687993999999899"/>
  </r>
  <r>
    <n v="27"/>
    <x v="26"/>
    <x v="26"/>
    <x v="1"/>
    <n v="372.5"/>
    <n v="269401.31"/>
    <n v="31302.53"/>
    <n v="47.14"/>
    <n v="7.64"/>
    <n v="204728"/>
    <n v="119.9740534"/>
    <n v="-3.6687993999999899"/>
  </r>
  <r>
    <n v="27"/>
    <x v="26"/>
    <x v="26"/>
    <x v="2"/>
    <n v="712.8"/>
    <n v="288814.17"/>
    <n v="33234.11"/>
    <n v="55.95"/>
    <n v="7.75"/>
    <n v="200416"/>
    <n v="119.9740534"/>
    <n v="-3.6687993999999899"/>
  </r>
  <r>
    <n v="27"/>
    <x v="26"/>
    <x v="26"/>
    <x v="3"/>
    <n v="617.20000000000005"/>
    <n v="309156.19"/>
    <n v="35243.64"/>
    <n v="65.22"/>
    <n v="7.95"/>
    <n v="197062"/>
    <n v="119.9740534"/>
    <n v="-3.6687993999999899"/>
  </r>
  <r>
    <n v="27"/>
    <x v="26"/>
    <x v="26"/>
    <x v="4"/>
    <n v="302.60000000000002"/>
    <n v="330506.38"/>
    <n v="37474.29"/>
    <n v="72.62"/>
    <n v="8.02"/>
    <n v="197109"/>
    <n v="119.9740534"/>
    <n v="-3.6687993999999899"/>
  </r>
  <r>
    <n v="27"/>
    <x v="26"/>
    <x v="26"/>
    <x v="5"/>
    <n v="236.1"/>
    <n v="328154.57"/>
    <n v="36246.26"/>
    <n v="77.23"/>
    <n v="8.26"/>
    <n v="197244"/>
    <n v="119.9740534"/>
    <n v="-3.6687993999999899"/>
  </r>
  <r>
    <n v="27"/>
    <x v="26"/>
    <x v="26"/>
    <x v="6"/>
    <n v="310"/>
    <n v="343395.41"/>
    <n v="37501.449999999997"/>
    <n v="82.36"/>
    <n v="8.3800000000000008"/>
    <n v="189671"/>
    <n v="119.9740534"/>
    <n v="-3.6687993999999899"/>
  </r>
  <r>
    <n v="27"/>
    <x v="26"/>
    <x v="26"/>
    <x v="7"/>
    <n v="469"/>
    <n v="360912.82"/>
    <n v="38975.18"/>
    <n v="88.33"/>
    <n v="8.4600000000000009"/>
    <n v="185021"/>
    <n v="119.9740534"/>
    <n v="-3.6687993999999899"/>
  </r>
  <r>
    <n v="27"/>
    <x v="26"/>
    <x v="26"/>
    <x v="8"/>
    <n v="336.7"/>
    <n v="377207.78"/>
    <n v="40290.120000000003"/>
    <n v="89.52"/>
    <n v="8.6300000000000008"/>
    <n v="178741"/>
    <n v="119.9740534"/>
    <n v="-3.6687993999999899"/>
  </r>
  <r>
    <n v="28"/>
    <x v="27"/>
    <x v="27"/>
    <x v="0"/>
    <n v="145"/>
    <n v="72993.33"/>
    <n v="29202.7"/>
    <n v="35.76"/>
    <n v="7.93"/>
    <n v="75882"/>
    <n v="122.174605"/>
    <n v="-4.1449099999999897"/>
  </r>
  <r>
    <n v="28"/>
    <x v="27"/>
    <x v="27"/>
    <x v="1"/>
    <n v="376.1"/>
    <n v="77745.509999999995"/>
    <n v="30476.39"/>
    <n v="41.9"/>
    <n v="8.18"/>
    <n v="85160"/>
    <n v="122.174605"/>
    <n v="-4.1449099999999897"/>
  </r>
  <r>
    <n v="28"/>
    <x v="27"/>
    <x v="27"/>
    <x v="2"/>
    <n v="693"/>
    <n v="83001.69"/>
    <n v="31894.42"/>
    <n v="50.85"/>
    <n v="8.32"/>
    <n v="83716"/>
    <n v="122.174605"/>
    <n v="-4.1449099999999897"/>
  </r>
  <r>
    <n v="28"/>
    <x v="27"/>
    <x v="27"/>
    <x v="3"/>
    <n v="672.9"/>
    <n v="88310.05"/>
    <n v="33278.660000000003"/>
    <n v="61.95"/>
    <n v="8.4600000000000009"/>
    <n v="83035"/>
    <n v="122.174605"/>
    <n v="-4.1449099999999897"/>
  </r>
  <r>
    <n v="28"/>
    <x v="27"/>
    <x v="27"/>
    <x v="4"/>
    <n v="987.7"/>
    <n v="94053.52"/>
    <n v="35309.9"/>
    <n v="71.209999999999994"/>
    <n v="8.69"/>
    <n v="85001"/>
    <n v="122.174605"/>
    <n v="-4.1449099999999897"/>
  </r>
  <r>
    <n v="28"/>
    <x v="27"/>
    <x v="27"/>
    <x v="5"/>
    <n v="1268.5999999999999"/>
    <n v="93445.72"/>
    <n v="35708.6"/>
    <n v="75.87"/>
    <n v="8.91"/>
    <n v="85650"/>
    <n v="122.174605"/>
    <n v="-4.1449099999999897"/>
  </r>
  <r>
    <n v="28"/>
    <x v="27"/>
    <x v="27"/>
    <x v="6"/>
    <n v="1616.5"/>
    <n v="97275.32"/>
    <n v="36570.47"/>
    <n v="81.83"/>
    <n v="9.0399999999999991"/>
    <n v="83081"/>
    <n v="122.174605"/>
    <n v="-4.1449099999999897"/>
  </r>
  <r>
    <n v="28"/>
    <x v="27"/>
    <x v="27"/>
    <x v="7"/>
    <n v="877.9"/>
    <n v="102656.43"/>
    <n v="37956.129999999997"/>
    <n v="87.6"/>
    <n v="9.1300000000000008"/>
    <n v="82349"/>
    <n v="122.174605"/>
    <n v="-4.1449099999999897"/>
  </r>
  <r>
    <n v="28"/>
    <x v="27"/>
    <x v="27"/>
    <x v="8"/>
    <n v="448.3"/>
    <n v="108152.98"/>
    <n v="39342.46"/>
    <n v="88.69"/>
    <n v="9.25"/>
    <n v="80337"/>
    <n v="122.174605"/>
    <n v="-4.1449099999999897"/>
  </r>
  <r>
    <n v="29"/>
    <x v="28"/>
    <x v="28"/>
    <x v="0"/>
    <n v="6.9"/>
    <n v="22068.799999999999"/>
    <n v="19474.13"/>
    <n v="37.92"/>
    <n v="6.96"/>
    <n v="30330"/>
    <n v="122.44672379999901"/>
    <n v="0.69993719999999904"/>
  </r>
  <r>
    <n v="29"/>
    <x v="28"/>
    <x v="28"/>
    <x v="1"/>
    <n v="12.7"/>
    <n v="23507.21"/>
    <n v="20427.46"/>
    <n v="45.92"/>
    <n v="7.05"/>
    <n v="34980"/>
    <n v="122.44672379999901"/>
    <n v="0.69993719999999904"/>
  </r>
  <r>
    <n v="29"/>
    <x v="28"/>
    <x v="28"/>
    <x v="2"/>
    <n v="41.3"/>
    <n v="25090.13"/>
    <n v="21477.78"/>
    <n v="54.52"/>
    <n v="7.12"/>
    <n v="34985"/>
    <n v="122.44672379999901"/>
    <n v="0.69993719999999904"/>
  </r>
  <r>
    <n v="29"/>
    <x v="28"/>
    <x v="28"/>
    <x v="3"/>
    <n v="40.799999999999997"/>
    <n v="26719.27"/>
    <n v="22538.55"/>
    <n v="63.76"/>
    <n v="7.28"/>
    <n v="34221"/>
    <n v="122.44672379999901"/>
    <n v="0.69993719999999904"/>
  </r>
  <r>
    <n v="29"/>
    <x v="28"/>
    <x v="28"/>
    <x v="4"/>
    <n v="171.3"/>
    <n v="28429.97"/>
    <n v="24167.56"/>
    <n v="72.680000000000007"/>
    <n v="7.46"/>
    <n v="34988"/>
    <n v="122.44672379999901"/>
    <n v="0.69993719999999904"/>
  </r>
  <r>
    <n v="29"/>
    <x v="28"/>
    <x v="28"/>
    <x v="5"/>
    <n v="67.599999999999994"/>
    <n v="28425.38"/>
    <n v="24313.38"/>
    <n v="76.98"/>
    <n v="7.69"/>
    <n v="34873"/>
    <n v="122.44672379999901"/>
    <n v="0.69993719999999904"/>
  </r>
  <r>
    <n v="29"/>
    <x v="28"/>
    <x v="28"/>
    <x v="6"/>
    <n v="78"/>
    <n v="29107.91"/>
    <n v="24594.17"/>
    <n v="80.89"/>
    <n v="7.82"/>
    <n v="33835"/>
    <n v="122.44672379999901"/>
    <n v="0.69993719999999904"/>
  </r>
  <r>
    <n v="29"/>
    <x v="28"/>
    <x v="28"/>
    <x v="7"/>
    <n v="102.9"/>
    <n v="30282.21"/>
    <n v="25268.51"/>
    <n v="85.52"/>
    <n v="7.9"/>
    <n v="33806"/>
    <n v="122.44672379999901"/>
    <n v="0.69993719999999904"/>
  </r>
  <r>
    <n v="29"/>
    <x v="28"/>
    <x v="28"/>
    <x v="8"/>
    <n v="33.799999999999997"/>
    <n v="31643.79"/>
    <n v="26083.3"/>
    <n v="87.93"/>
    <n v="8.02"/>
    <n v="32725"/>
    <n v="122.44672379999901"/>
    <n v="0.69993719999999904"/>
  </r>
  <r>
    <n v="30"/>
    <x v="29"/>
    <x v="29"/>
    <x v="0"/>
    <n v="2"/>
    <n v="25964.43"/>
    <n v="20250.509999999998"/>
    <n v="26.81"/>
    <n v="6.87"/>
    <n v="32677"/>
    <n v="119.232078399999"/>
    <n v="-2.84413709999999"/>
  </r>
  <r>
    <n v="30"/>
    <x v="29"/>
    <x v="29"/>
    <x v="1"/>
    <n v="20.6"/>
    <n v="27524.77"/>
    <n v="21067.91"/>
    <n v="33.71"/>
    <n v="6.94"/>
    <n v="36920"/>
    <n v="119.232078399999"/>
    <n v="-2.84413709999999"/>
  </r>
  <r>
    <n v="30"/>
    <x v="29"/>
    <x v="29"/>
    <x v="2"/>
    <n v="11.4"/>
    <n v="29282.49"/>
    <n v="22001.01"/>
    <n v="41.31"/>
    <n v="7.14"/>
    <n v="36749"/>
    <n v="119.232078399999"/>
    <n v="-2.84413709999999"/>
  </r>
  <r>
    <n v="30"/>
    <x v="29"/>
    <x v="29"/>
    <x v="3"/>
    <n v="24.7"/>
    <n v="31114.14"/>
    <n v="22953.08"/>
    <n v="50.44"/>
    <n v="7.31"/>
    <n v="36210"/>
    <n v="119.232078399999"/>
    <n v="-2.84413709999999"/>
  </r>
  <r>
    <n v="30"/>
    <x v="29"/>
    <x v="29"/>
    <x v="4"/>
    <n v="10.1"/>
    <n v="32843.81"/>
    <n v="24163.56"/>
    <n v="59.09"/>
    <n v="7.5"/>
    <n v="37237"/>
    <n v="119.232078399999"/>
    <n v="-2.84413709999999"/>
  </r>
  <r>
    <n v="30"/>
    <x v="29"/>
    <x v="29"/>
    <x v="5"/>
    <n v="6.5"/>
    <n v="32074.02"/>
    <n v="22666.22"/>
    <n v="66.03"/>
    <n v="7.73"/>
    <n v="37303"/>
    <n v="119.232078399999"/>
    <n v="-2.84413709999999"/>
  </r>
  <r>
    <n v="30"/>
    <x v="29"/>
    <x v="29"/>
    <x v="6"/>
    <n v="5.9"/>
    <n v="32898.300000000003"/>
    <n v="22898.21"/>
    <n v="75.319999999999993"/>
    <n v="7.89"/>
    <n v="36284"/>
    <n v="119.232078399999"/>
    <n v="-2.84413709999999"/>
  </r>
  <r>
    <n v="30"/>
    <x v="29"/>
    <x v="29"/>
    <x v="7"/>
    <n v="28.3"/>
    <n v="33643.019999999997"/>
    <n v="23060.66"/>
    <n v="82.09"/>
    <n v="7.96"/>
    <n v="35990"/>
    <n v="119.232078399999"/>
    <n v="-2.84413709999999"/>
  </r>
  <r>
    <n v="30"/>
    <x v="29"/>
    <x v="29"/>
    <x v="8"/>
    <n v="24.3"/>
    <n v="35402.559999999998"/>
    <n v="23903.25"/>
    <n v="84.56"/>
    <n v="8.08"/>
    <n v="34944"/>
    <n v="119.232078399999"/>
    <n v="-2.84413709999999"/>
  </r>
  <r>
    <n v="31"/>
    <x v="30"/>
    <x v="30"/>
    <x v="0"/>
    <n v="82.4"/>
    <n v="24859.200000000001"/>
    <n v="14740.38"/>
    <n v="34.82"/>
    <n v="8.81"/>
    <n v="58348"/>
    <n v="130.14527340000001"/>
    <n v="-3.2384615999999999"/>
  </r>
  <r>
    <n v="31"/>
    <x v="30"/>
    <x v="30"/>
    <x v="1"/>
    <n v="102.6"/>
    <n v="26284.23"/>
    <n v="15321.18"/>
    <n v="42.66"/>
    <n v="9.16"/>
    <n v="68732"/>
    <n v="130.14527340000001"/>
    <n v="-3.2384615999999999"/>
  </r>
  <r>
    <n v="31"/>
    <x v="30"/>
    <x v="30"/>
    <x v="2"/>
    <n v="212"/>
    <n v="27814.05"/>
    <n v="15942.45"/>
    <n v="47.81"/>
    <n v="9.27"/>
    <n v="67428"/>
    <n v="130.14527340000001"/>
    <n v="-3.2384615999999999"/>
  </r>
  <r>
    <n v="31"/>
    <x v="30"/>
    <x v="30"/>
    <x v="3"/>
    <n v="8"/>
    <n v="29457.13"/>
    <n v="16607.02"/>
    <n v="55.16"/>
    <n v="9.3800000000000008"/>
    <n v="66218"/>
    <n v="130.14527340000001"/>
    <n v="-3.2384615999999999"/>
  </r>
  <r>
    <n v="31"/>
    <x v="30"/>
    <x v="30"/>
    <x v="4"/>
    <n v="33"/>
    <n v="31049.45"/>
    <n v="17556.86"/>
    <n v="58.52"/>
    <n v="9.58"/>
    <n v="67494"/>
    <n v="130.14527340000001"/>
    <n v="-3.2384615999999999"/>
  </r>
  <r>
    <n v="31"/>
    <x v="30"/>
    <x v="30"/>
    <x v="5"/>
    <n v="176.7"/>
    <n v="30765.89"/>
    <n v="16688.12"/>
    <n v="65.86"/>
    <n v="9.81"/>
    <n v="67741"/>
    <n v="130.14527340000001"/>
    <n v="-3.2384615999999999"/>
  </r>
  <r>
    <n v="31"/>
    <x v="30"/>
    <x v="30"/>
    <x v="6"/>
    <n v="13.3"/>
    <n v="31881.23"/>
    <n v="17053.150000000001"/>
    <n v="76.89"/>
    <n v="9.93"/>
    <n v="65696"/>
    <n v="130.14527340000001"/>
    <n v="-3.2384615999999999"/>
  </r>
  <r>
    <n v="31"/>
    <x v="30"/>
    <x v="30"/>
    <x v="7"/>
    <n v="73.400000000000006"/>
    <n v="33575.07"/>
    <n v="17717.099999999999"/>
    <n v="82.36"/>
    <n v="10.029999999999999"/>
    <n v="64498"/>
    <n v="130.14527340000001"/>
    <n v="-3.2384615999999999"/>
  </r>
  <r>
    <n v="31"/>
    <x v="30"/>
    <x v="30"/>
    <x v="8"/>
    <n v="106.3"/>
    <n v="35322.9"/>
    <n v="18392.919999999998"/>
    <n v="82.56"/>
    <n v="10.19"/>
    <n v="62798"/>
    <n v="130.14527340000001"/>
    <n v="-3.2384615999999999"/>
  </r>
  <r>
    <n v="32"/>
    <x v="31"/>
    <x v="31"/>
    <x v="0"/>
    <n v="203.8"/>
    <n v="20380.3"/>
    <n v="17533.78"/>
    <n v="25.34"/>
    <n v="8.27"/>
    <n v="40257"/>
    <n v="127.80876929999999"/>
    <n v="1.5709993"/>
  </r>
  <r>
    <n v="32"/>
    <x v="31"/>
    <x v="31"/>
    <x v="1"/>
    <n v="438.9"/>
    <n v="21556.68"/>
    <n v="18177.3"/>
    <n v="30.18"/>
    <n v="8.3699999999999992"/>
    <n v="46415"/>
    <n v="127.80876929999999"/>
    <n v="1.5709993"/>
  </r>
  <r>
    <n v="32"/>
    <x v="31"/>
    <x v="31"/>
    <x v="2"/>
    <n v="228.1"/>
    <n v="23210.86"/>
    <n v="19192.97"/>
    <n v="39.229999999999997"/>
    <n v="8.52"/>
    <n v="46584"/>
    <n v="127.80876929999999"/>
    <n v="1.5709993"/>
  </r>
  <r>
    <n v="32"/>
    <x v="31"/>
    <x v="31"/>
    <x v="3"/>
    <n v="362.8"/>
    <n v="25034.080000000002"/>
    <n v="20309.45"/>
    <n v="49.06"/>
    <n v="8.61"/>
    <n v="45820"/>
    <n v="127.80876929999999"/>
    <n v="1.5709993"/>
  </r>
  <r>
    <n v="32"/>
    <x v="31"/>
    <x v="31"/>
    <x v="4"/>
    <n v="1008.5"/>
    <n v="26597.55"/>
    <n v="21524.99"/>
    <n v="53.61"/>
    <n v="8.7200000000000006"/>
    <n v="47395"/>
    <n v="127.80876929999999"/>
    <n v="1.5709993"/>
  </r>
  <r>
    <n v="32"/>
    <x v="31"/>
    <x v="31"/>
    <x v="5"/>
    <n v="2409"/>
    <n v="28031.439999999999"/>
    <n v="21915.03"/>
    <n v="62.39"/>
    <n v="9"/>
    <n v="47762"/>
    <n v="127.80876929999999"/>
    <n v="1.5709993"/>
  </r>
  <r>
    <n v="32"/>
    <x v="31"/>
    <x v="31"/>
    <x v="6"/>
    <n v="2819.9"/>
    <n v="32738.67"/>
    <n v="25190.720000000001"/>
    <n v="69.430000000000007"/>
    <n v="9.0399999999999991"/>
    <n v="46869"/>
    <n v="127.80876929999999"/>
    <n v="1.5709993"/>
  </r>
  <r>
    <n v="32"/>
    <x v="31"/>
    <x v="31"/>
    <x v="7"/>
    <n v="4487.5"/>
    <n v="40248.379999999997"/>
    <n v="30526.49"/>
    <n v="77.8"/>
    <n v="9.09"/>
    <n v="47288"/>
    <n v="127.80876929999999"/>
    <n v="1.5709993"/>
  </r>
  <r>
    <n v="32"/>
    <x v="31"/>
    <x v="31"/>
    <x v="8"/>
    <n v="4998.2"/>
    <n v="48494.74"/>
    <n v="36267.29"/>
    <n v="81.88"/>
    <n v="9.24"/>
    <n v="46255"/>
    <n v="127.80876929999999"/>
    <n v="1.5709993"/>
  </r>
  <r>
    <n v="33"/>
    <x v="32"/>
    <x v="32"/>
    <x v="0"/>
    <n v="258.60000000000002"/>
    <n v="52346.49"/>
    <n v="60064.13"/>
    <n v="34.61"/>
    <n v="6.91"/>
    <n v="37912"/>
    <n v="133.17471620000001"/>
    <n v="-1.3361154"/>
  </r>
  <r>
    <n v="33"/>
    <x v="32"/>
    <x v="32"/>
    <x v="1"/>
    <n v="514.5"/>
    <n v="54711.28"/>
    <n v="61242.01"/>
    <n v="39.39"/>
    <n v="7.01"/>
    <n v="43151"/>
    <n v="133.17471620000001"/>
    <n v="-1.3361154"/>
  </r>
  <r>
    <n v="33"/>
    <x v="32"/>
    <x v="32"/>
    <x v="2"/>
    <n v="84.7"/>
    <n v="56907.96"/>
    <n v="62169.96"/>
    <n v="49.18"/>
    <n v="7.06"/>
    <n v="42748"/>
    <n v="133.17471620000001"/>
    <n v="-1.3361154"/>
  </r>
  <r>
    <n v="33"/>
    <x v="32"/>
    <x v="32"/>
    <x v="3"/>
    <n v="286.89999999999998"/>
    <n v="60465.52"/>
    <n v="64499.45"/>
    <n v="61.95"/>
    <n v="7.15"/>
    <n v="43973"/>
    <n v="133.17471620000001"/>
    <n v="-1.3361154"/>
  </r>
  <r>
    <n v="33"/>
    <x v="32"/>
    <x v="32"/>
    <x v="4"/>
    <n v="46.2"/>
    <n v="62074.52"/>
    <n v="64418.52"/>
    <n v="66.62"/>
    <n v="7.27"/>
    <n v="43872"/>
    <n v="133.17471620000001"/>
    <n v="-1.3361154"/>
  </r>
  <r>
    <n v="33"/>
    <x v="32"/>
    <x v="32"/>
    <x v="5"/>
    <n v="10.6"/>
    <n v="61604.13"/>
    <n v="54487.7"/>
    <n v="72.62"/>
    <n v="7.44"/>
    <n v="45905"/>
    <n v="133.17471620000001"/>
    <n v="-1.3361154"/>
  </r>
  <r>
    <n v="33"/>
    <x v="32"/>
    <x v="32"/>
    <x v="6"/>
    <n v="32.5"/>
    <n v="61289.4"/>
    <n v="53324.2"/>
    <n v="74.08"/>
    <n v="7.6"/>
    <n v="49986"/>
    <n v="133.17471620000001"/>
    <n v="-1.3361154"/>
  </r>
  <r>
    <n v="33"/>
    <x v="32"/>
    <x v="32"/>
    <x v="7"/>
    <n v="71.8"/>
    <n v="62530.53"/>
    <n v="53517.07"/>
    <n v="78.319999999999993"/>
    <n v="7.69"/>
    <n v="49380"/>
    <n v="133.17471620000001"/>
    <n v="-1.3361154"/>
  </r>
  <r>
    <n v="33"/>
    <x v="32"/>
    <x v="32"/>
    <x v="8"/>
    <n v="28.8"/>
    <n v="40965.89"/>
    <n v="71924.23"/>
    <n v="82.05"/>
    <n v="7.84"/>
    <n v="27529"/>
    <n v="133.17471620000001"/>
    <n v="-1.3361154"/>
  </r>
  <r>
    <n v="34"/>
    <x v="33"/>
    <x v="33"/>
    <x v="0"/>
    <n v="897"/>
    <n v="130311.6"/>
    <n v="41376.97"/>
    <n v="16.28"/>
    <n v="5.74"/>
    <n v="89133"/>
    <n v="138.08035290000001"/>
    <n v="-4.2699280000000002"/>
  </r>
  <r>
    <n v="34"/>
    <x v="33"/>
    <x v="33"/>
    <x v="1"/>
    <n v="1168.4000000000001"/>
    <n v="142224.93"/>
    <n v="44342.14"/>
    <n v="19.260000000000002"/>
    <n v="5.99"/>
    <n v="103200"/>
    <n v="138.08035290000001"/>
    <n v="-4.2699280000000002"/>
  </r>
  <r>
    <n v="34"/>
    <x v="33"/>
    <x v="33"/>
    <x v="2"/>
    <n v="1924.1"/>
    <n v="148818.29"/>
    <n v="45577.05"/>
    <n v="27.33"/>
    <n v="6.15"/>
    <n v="101159"/>
    <n v="138.08035290000001"/>
    <n v="-4.2699280000000002"/>
  </r>
  <r>
    <n v="34"/>
    <x v="33"/>
    <x v="33"/>
    <x v="3"/>
    <n v="1132.3"/>
    <n v="159711.85"/>
    <n v="48069.41"/>
    <n v="29.5"/>
    <n v="6.27"/>
    <n v="101915"/>
    <n v="138.08035290000001"/>
    <n v="-4.2699280000000002"/>
  </r>
  <r>
    <n v="34"/>
    <x v="33"/>
    <x v="33"/>
    <x v="4"/>
    <n v="941"/>
    <n v="134565.89000000001"/>
    <n v="40203.42"/>
    <n v="31.31"/>
    <n v="6.52"/>
    <n v="101619"/>
    <n v="138.08035290000001"/>
    <n v="-4.2699280000000002"/>
  </r>
  <r>
    <n v="34"/>
    <x v="33"/>
    <x v="33"/>
    <x v="5"/>
    <n v="567.70000000000005"/>
    <n v="137787.29"/>
    <n v="32108.51"/>
    <n v="35.25"/>
    <n v="6.65"/>
    <n v="106857"/>
    <n v="138.08035290000001"/>
    <n v="-4.2699280000000002"/>
  </r>
  <r>
    <n v="34"/>
    <x v="33"/>
    <x v="33"/>
    <x v="6"/>
    <n v="1489.1"/>
    <n v="158675.15"/>
    <n v="36420.15"/>
    <n v="35.26"/>
    <n v="6.69"/>
    <n v="111439"/>
    <n v="138.08035290000001"/>
    <n v="-4.2699280000000002"/>
  </r>
  <r>
    <n v="34"/>
    <x v="33"/>
    <x v="33"/>
    <x v="7"/>
    <n v="1260.5"/>
    <n v="172907.29"/>
    <n v="39112.71"/>
    <n v="35.14"/>
    <n v="6.76"/>
    <n v="108938"/>
    <n v="138.08035290000001"/>
    <n v="-4.2699280000000002"/>
  </r>
  <r>
    <n v="34"/>
    <x v="33"/>
    <x v="33"/>
    <x v="8"/>
    <n v="8.3000000000000007"/>
    <n v="49549.83"/>
    <n v="47321.1"/>
    <n v="38.71"/>
    <n v="7.02"/>
    <n v="45010"/>
    <n v="138.08035290000001"/>
    <n v="-4.26992800000000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2DD979-CB46-494B-B517-E21A3B028404}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K39" firstHeaderRow="1" firstDataRow="2" firstDataCol="1"/>
  <pivotFields count="12">
    <pivotField showAll="0"/>
    <pivotField axis="axisRow" showAll="0">
      <items count="3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t="default"/>
      </items>
    </pivotField>
    <pivotField showAll="0">
      <items count="35">
        <item x="0"/>
        <item x="16"/>
        <item x="15"/>
        <item x="6"/>
        <item x="13"/>
        <item x="10"/>
        <item x="28"/>
        <item x="4"/>
        <item x="11"/>
        <item x="12"/>
        <item x="14"/>
        <item x="19"/>
        <item x="21"/>
        <item x="20"/>
        <item x="22"/>
        <item x="23"/>
        <item x="8"/>
        <item x="9"/>
        <item x="7"/>
        <item x="30"/>
        <item x="31"/>
        <item x="17"/>
        <item x="18"/>
        <item x="33"/>
        <item x="32"/>
        <item x="3"/>
        <item x="29"/>
        <item x="26"/>
        <item x="25"/>
        <item x="27"/>
        <item x="24"/>
        <item x="2"/>
        <item x="5"/>
        <item x="1"/>
        <item t="default"/>
      </items>
    </pivotField>
    <pivotField axis="axisCol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</pivotFields>
  <rowFields count="1">
    <field x="1"/>
  </rowFields>
  <rowItems count="3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 t="grand">
      <x/>
    </i>
  </rowItems>
  <colFields count="1">
    <field x="3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dataFields count="1">
    <dataField name="Sum of PNS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D478C-9E32-4234-91F3-F24940B08F7B}">
  <dimension ref="A1:M361"/>
  <sheetViews>
    <sheetView tabSelected="1" workbookViewId="0">
      <selection activeCell="N2" sqref="N2"/>
    </sheetView>
  </sheetViews>
  <sheetFormatPr defaultRowHeight="15" x14ac:dyDescent="0.25"/>
  <cols>
    <col min="3" max="3" width="29.28515625" bestFit="1" customWidth="1"/>
  </cols>
  <sheetData>
    <row r="1" spans="1:13" x14ac:dyDescent="0.25">
      <c r="A1" t="s">
        <v>41</v>
      </c>
      <c r="B1" t="s">
        <v>40</v>
      </c>
      <c r="C1" t="s">
        <v>42</v>
      </c>
      <c r="D1" t="s">
        <v>43</v>
      </c>
      <c r="E1" t="s">
        <v>44</v>
      </c>
      <c r="F1" t="s">
        <v>45</v>
      </c>
      <c r="G1" t="s">
        <v>46</v>
      </c>
      <c r="H1" t="s">
        <v>47</v>
      </c>
      <c r="I1" t="s">
        <v>52</v>
      </c>
      <c r="J1" t="s">
        <v>48</v>
      </c>
      <c r="K1" t="s">
        <v>50</v>
      </c>
      <c r="L1" t="s">
        <v>49</v>
      </c>
      <c r="M1" t="s">
        <v>51</v>
      </c>
    </row>
    <row r="2" spans="1:13" x14ac:dyDescent="0.25">
      <c r="A2">
        <v>1</v>
      </c>
      <c r="B2">
        <v>11</v>
      </c>
      <c r="C2" s="1" t="s">
        <v>1</v>
      </c>
      <c r="D2" s="1">
        <v>2015</v>
      </c>
      <c r="E2">
        <f>HLOOKUP(D2,fdi!$B$1:$L$35,A2+1)</f>
        <v>21.2</v>
      </c>
      <c r="F2">
        <f>HLOOKUP(D2,pdrb!$B$1:$L$35,A2+1)</f>
        <v>112665.53</v>
      </c>
      <c r="G2">
        <f>HLOOKUP(D2,pdrbk!$B$1:$L$35,A2+1)</f>
        <v>22524.31</v>
      </c>
      <c r="H2">
        <f>HLOOKUP(D2,internet!$B$1:$L$35,A2+1)</f>
        <v>31.07</v>
      </c>
      <c r="I2">
        <f>HLOOKUP(D2,belajar!$B$1:$L$35,A2+1)</f>
        <v>8.7100000000000009</v>
      </c>
      <c r="J2">
        <f>HLOOKUP(D2,pns!$B$1:$L$35,A2+1)</f>
        <v>139967</v>
      </c>
      <c r="K2">
        <f>VLOOKUP(B2,coor!$A$2:$D$35,3)</f>
        <v>96.749399299999993</v>
      </c>
      <c r="L2">
        <f>VLOOKUP(B2,coor!$A$2:$D$35,4)</f>
        <v>4.6951349999999996</v>
      </c>
      <c r="M2">
        <f>HLOOKUP(D2,kemiskinan!$B$1:$L$35,A2+1)</f>
        <v>851.59</v>
      </c>
    </row>
    <row r="3" spans="1:13" x14ac:dyDescent="0.25">
      <c r="A3">
        <v>1</v>
      </c>
      <c r="B3">
        <v>11</v>
      </c>
      <c r="C3" s="1" t="s">
        <v>1</v>
      </c>
      <c r="D3" s="1">
        <v>2016</v>
      </c>
      <c r="E3">
        <f>HLOOKUP(D3,fdi!$B$1:$L$35,A3+1)</f>
        <v>134.5</v>
      </c>
      <c r="F3">
        <f>HLOOKUP(D3,pdrb!$B$1:$L$35,A3+1)</f>
        <v>116374.3</v>
      </c>
      <c r="G3">
        <f>HLOOKUP(D3,pdrbk!$B$1:$L$35,A3+1)</f>
        <v>22835.29</v>
      </c>
      <c r="H3">
        <f>HLOOKUP(D3,internet!$B$1:$L$35,A3+1)</f>
        <v>35.229999999999997</v>
      </c>
      <c r="I3">
        <f>HLOOKUP(D3,belajar!$B$1:$L$35,A3+1)</f>
        <v>8.77</v>
      </c>
      <c r="J3">
        <f>HLOOKUP(D3,pns!$B$1:$L$35,A3+1)</f>
        <v>165904</v>
      </c>
      <c r="K3">
        <f>VLOOKUP(B3,coor!$A$2:$D$35,3)</f>
        <v>96.749399299999993</v>
      </c>
      <c r="L3">
        <f>VLOOKUP(B3,coor!$A$2:$D$35,4)</f>
        <v>4.6951349999999996</v>
      </c>
      <c r="M3">
        <f>HLOOKUP(D3,kemiskinan!$B$1:$L$35,A3+1)</f>
        <v>848.44</v>
      </c>
    </row>
    <row r="4" spans="1:13" x14ac:dyDescent="0.25">
      <c r="A4">
        <v>1</v>
      </c>
      <c r="B4">
        <v>11</v>
      </c>
      <c r="C4" s="1" t="s">
        <v>1</v>
      </c>
      <c r="D4" s="1">
        <v>2017</v>
      </c>
      <c r="E4">
        <f>HLOOKUP(D4,fdi!$B$1:$L$35,A4+1)</f>
        <v>23.2</v>
      </c>
      <c r="F4">
        <f>HLOOKUP(D4,pdrb!$B$1:$L$35,A4+1)</f>
        <v>121240.98</v>
      </c>
      <c r="G4">
        <f>HLOOKUP(D4,pdrbk!$B$1:$L$35,A4+1)</f>
        <v>23362.9</v>
      </c>
      <c r="H4">
        <f>HLOOKUP(D4,internet!$B$1:$L$35,A4+1)</f>
        <v>44.83</v>
      </c>
      <c r="I4">
        <f>HLOOKUP(D4,belajar!$B$1:$L$35,A4+1)</f>
        <v>8.86</v>
      </c>
      <c r="J4">
        <f>HLOOKUP(D4,pns!$B$1:$L$35,A4+1)</f>
        <v>166790</v>
      </c>
      <c r="K4">
        <f>VLOOKUP(B4,coor!$A$2:$D$35,3)</f>
        <v>96.749399299999993</v>
      </c>
      <c r="L4">
        <f>VLOOKUP(B4,coor!$A$2:$D$35,4)</f>
        <v>4.6951349999999996</v>
      </c>
      <c r="M4">
        <f>HLOOKUP(D4,kemiskinan!$B$1:$L$35,A4+1)</f>
        <v>872.61</v>
      </c>
    </row>
    <row r="5" spans="1:13" x14ac:dyDescent="0.25">
      <c r="A5">
        <v>1</v>
      </c>
      <c r="B5">
        <v>11</v>
      </c>
      <c r="C5" s="1" t="s">
        <v>1</v>
      </c>
      <c r="D5" s="1">
        <v>2018</v>
      </c>
      <c r="E5">
        <f>HLOOKUP(D5,fdi!$B$1:$L$35,A5+1)</f>
        <v>71.2</v>
      </c>
      <c r="F5">
        <f>HLOOKUP(D5,pdrb!$B$1:$L$35,A5+1)</f>
        <v>126824.37</v>
      </c>
      <c r="G5">
        <f>HLOOKUP(D5,pdrbk!$B$1:$L$35,A5+1)</f>
        <v>24013.79</v>
      </c>
      <c r="H5">
        <f>HLOOKUP(D5,internet!$B$1:$L$35,A5+1)</f>
        <v>56.89</v>
      </c>
      <c r="I5">
        <f>HLOOKUP(D5,belajar!$B$1:$L$35,A5+1)</f>
        <v>8.98</v>
      </c>
      <c r="J5">
        <f>HLOOKUP(D5,pns!$B$1:$L$35,A5+1)</f>
        <v>163543</v>
      </c>
      <c r="K5">
        <f>VLOOKUP(B5,coor!$A$2:$D$35,3)</f>
        <v>96.749399299999993</v>
      </c>
      <c r="L5">
        <f>VLOOKUP(B5,coor!$A$2:$D$35,4)</f>
        <v>4.6951349999999996</v>
      </c>
      <c r="M5">
        <f>HLOOKUP(D5,kemiskinan!$B$1:$L$35,A5+1)</f>
        <v>839.49</v>
      </c>
    </row>
    <row r="6" spans="1:13" x14ac:dyDescent="0.25">
      <c r="A6">
        <v>1</v>
      </c>
      <c r="B6">
        <v>11</v>
      </c>
      <c r="C6" s="1" t="s">
        <v>1</v>
      </c>
      <c r="D6" s="1">
        <v>2019</v>
      </c>
      <c r="E6">
        <f>HLOOKUP(D6,fdi!$B$1:$L$35,A6+1)</f>
        <v>137.5</v>
      </c>
      <c r="F6">
        <f>HLOOKUP(D6,pdrb!$B$1:$L$35,A6+1)</f>
        <v>132069.62</v>
      </c>
      <c r="G6">
        <f>HLOOKUP(D6,pdrbk!$B$1:$L$35,A6+1)</f>
        <v>24842.3</v>
      </c>
      <c r="H6">
        <f>HLOOKUP(D6,internet!$B$1:$L$35,A6+1)</f>
        <v>65.16</v>
      </c>
      <c r="I6">
        <f>HLOOKUP(D6,belajar!$B$1:$L$35,A6+1)</f>
        <v>9.09</v>
      </c>
      <c r="J6">
        <f>HLOOKUP(D6,pns!$B$1:$L$35,A6+1)</f>
        <v>165221</v>
      </c>
      <c r="K6">
        <f>VLOOKUP(B6,coor!$A$2:$D$35,3)</f>
        <v>96.749399299999993</v>
      </c>
      <c r="L6">
        <f>VLOOKUP(B6,coor!$A$2:$D$35,4)</f>
        <v>4.6951349999999996</v>
      </c>
      <c r="M6">
        <f>HLOOKUP(D6,kemiskinan!$B$1:$L$35,A6+1)</f>
        <v>819.44</v>
      </c>
    </row>
    <row r="7" spans="1:13" x14ac:dyDescent="0.25">
      <c r="A7">
        <v>1</v>
      </c>
      <c r="B7">
        <v>11</v>
      </c>
      <c r="C7" s="1" t="s">
        <v>1</v>
      </c>
      <c r="D7" s="1">
        <v>2020</v>
      </c>
      <c r="E7">
        <f>HLOOKUP(D7,fdi!$B$1:$L$35,A7+1)</f>
        <v>51.1</v>
      </c>
      <c r="F7">
        <f>HLOOKUP(D7,pdrb!$B$1:$L$35,A7+1)</f>
        <v>131580.97</v>
      </c>
      <c r="G7">
        <f>HLOOKUP(D7,pdrbk!$B$1:$L$35,A7+1)</f>
        <v>25018.28</v>
      </c>
      <c r="H7">
        <f>HLOOKUP(D7,internet!$B$1:$L$35,A7+1)</f>
        <v>71.97</v>
      </c>
      <c r="I7">
        <f>HLOOKUP(D7,belajar!$B$1:$L$35,A7+1)</f>
        <v>9.18</v>
      </c>
      <c r="J7">
        <f>HLOOKUP(D7,pns!$B$1:$L$35,A7+1)</f>
        <v>164988</v>
      </c>
      <c r="K7">
        <f>VLOOKUP(B7,coor!$A$2:$D$35,3)</f>
        <v>96.749399299999993</v>
      </c>
      <c r="L7">
        <f>VLOOKUP(B7,coor!$A$2:$D$35,4)</f>
        <v>4.6951349999999996</v>
      </c>
      <c r="M7">
        <f>HLOOKUP(D7,kemiskinan!$B$1:$L$35,A7+1)</f>
        <v>814.91</v>
      </c>
    </row>
    <row r="8" spans="1:13" x14ac:dyDescent="0.25">
      <c r="A8">
        <v>1</v>
      </c>
      <c r="B8">
        <v>11</v>
      </c>
      <c r="C8" s="1" t="s">
        <v>1</v>
      </c>
      <c r="D8" s="1">
        <v>2021</v>
      </c>
      <c r="E8">
        <f>HLOOKUP(D8,fdi!$B$1:$L$35,A8+1)</f>
        <v>203.3</v>
      </c>
      <c r="F8">
        <f>HLOOKUP(D8,pdrb!$B$1:$L$35,A8+1)</f>
        <v>135274.04</v>
      </c>
      <c r="G8">
        <f>HLOOKUP(D8,pdrbk!$B$1:$L$35,A8+1)</f>
        <v>25356.45</v>
      </c>
      <c r="H8">
        <f>HLOOKUP(D8,internet!$B$1:$L$35,A8+1)</f>
        <v>75.540000000000006</v>
      </c>
      <c r="I8">
        <f>HLOOKUP(D8,belajar!$B$1:$L$35,A8+1)</f>
        <v>9.33</v>
      </c>
      <c r="J8">
        <f>HLOOKUP(D8,pns!$B$1:$L$35,A8+1)</f>
        <v>159489</v>
      </c>
      <c r="K8">
        <f>VLOOKUP(B8,coor!$A$2:$D$35,3)</f>
        <v>96.749399299999993</v>
      </c>
      <c r="L8">
        <f>VLOOKUP(B8,coor!$A$2:$D$35,4)</f>
        <v>4.6951349999999996</v>
      </c>
      <c r="M8">
        <f>HLOOKUP(D8,kemiskinan!$B$1:$L$35,A8+1)</f>
        <v>834.24</v>
      </c>
    </row>
    <row r="9" spans="1:13" x14ac:dyDescent="0.25">
      <c r="A9">
        <v>1</v>
      </c>
      <c r="B9">
        <v>11</v>
      </c>
      <c r="C9" s="1" t="s">
        <v>1</v>
      </c>
      <c r="D9" s="1">
        <v>2022</v>
      </c>
      <c r="E9">
        <f>HLOOKUP(D9,fdi!$B$1:$L$35,A9+1)</f>
        <v>127.6</v>
      </c>
      <c r="F9">
        <f>HLOOKUP(D9,pdrb!$B$1:$L$35,A9+1)</f>
        <v>140971.72</v>
      </c>
      <c r="G9">
        <f>HLOOKUP(D9,pdrbk!$B$1:$L$35,A9+1)</f>
        <v>26061.53</v>
      </c>
      <c r="H9">
        <f>HLOOKUP(D9,internet!$B$1:$L$35,A9+1)</f>
        <v>79.849999999999994</v>
      </c>
      <c r="I9">
        <f>HLOOKUP(D9,belajar!$B$1:$L$35,A9+1)</f>
        <v>9.3699999999999992</v>
      </c>
      <c r="J9">
        <f>HLOOKUP(D9,pns!$B$1:$L$35,A9+1)</f>
        <v>158120</v>
      </c>
      <c r="K9">
        <f>VLOOKUP(B9,coor!$A$2:$D$35,3)</f>
        <v>96.749399299999993</v>
      </c>
      <c r="L9">
        <f>VLOOKUP(B9,coor!$A$2:$D$35,4)</f>
        <v>4.6951349999999996</v>
      </c>
      <c r="M9">
        <f>HLOOKUP(D9,kemiskinan!$B$1:$L$35,A9+1)</f>
        <v>806.82</v>
      </c>
    </row>
    <row r="10" spans="1:13" x14ac:dyDescent="0.25">
      <c r="A10">
        <v>1</v>
      </c>
      <c r="B10">
        <v>11</v>
      </c>
      <c r="C10" s="1" t="s">
        <v>1</v>
      </c>
      <c r="D10" s="1">
        <v>2023</v>
      </c>
      <c r="E10">
        <f>HLOOKUP(D10,fdi!$B$1:$L$35,A10+1)</f>
        <v>248.6</v>
      </c>
      <c r="F10">
        <f>HLOOKUP(D10,pdrb!$B$1:$L$35,A10+1)</f>
        <v>146932.42000000001</v>
      </c>
      <c r="G10">
        <f>HLOOKUP(D10,pdrbk!$B$1:$L$35,A10+1)</f>
        <v>26800.13</v>
      </c>
      <c r="H10">
        <f>HLOOKUP(D10,internet!$B$1:$L$35,A10+1)</f>
        <v>86.46</v>
      </c>
      <c r="I10">
        <f>HLOOKUP(D10,belajar!$B$1:$L$35,A10+1)</f>
        <v>9.44</v>
      </c>
      <c r="J10">
        <f>HLOOKUP(D10,pns!$B$1:$L$35,A10+1)</f>
        <v>153733</v>
      </c>
      <c r="K10">
        <f>VLOOKUP(B10,coor!$A$2:$D$35,3)</f>
        <v>96.749399299999993</v>
      </c>
      <c r="L10">
        <f>VLOOKUP(B10,coor!$A$2:$D$35,4)</f>
        <v>4.6951349999999996</v>
      </c>
      <c r="M10">
        <f>HLOOKUP(D10,kemiskinan!$B$1:$L$35,A10+1)</f>
        <v>806.75</v>
      </c>
    </row>
    <row r="11" spans="1:13" x14ac:dyDescent="0.25">
      <c r="A11">
        <v>2</v>
      </c>
      <c r="B11">
        <v>12</v>
      </c>
      <c r="C11" s="1" t="s">
        <v>2</v>
      </c>
      <c r="D11" s="1">
        <v>2015</v>
      </c>
      <c r="E11">
        <f>HLOOKUP(D11,fdi!$B$1:$L$35,A11+1)</f>
        <v>1246.0999999999999</v>
      </c>
      <c r="F11">
        <f>HLOOKUP(D11,pdrb!$B$1:$L$35,A11+1)</f>
        <v>440955.85</v>
      </c>
      <c r="G11">
        <f>HLOOKUP(D11,pdrbk!$B$1:$L$35,A11+1)</f>
        <v>31637.41</v>
      </c>
      <c r="H11">
        <f>HLOOKUP(D11,internet!$B$1:$L$35,A11+1)</f>
        <v>35.229999999999997</v>
      </c>
      <c r="I11">
        <f>HLOOKUP(D11,belajar!$B$1:$L$35,A11+1)</f>
        <v>8.7899999999999991</v>
      </c>
      <c r="J11">
        <f>HLOOKUP(D11,pns!$B$1:$L$35,A11+1)</f>
        <v>213764</v>
      </c>
      <c r="K11">
        <f>VLOOKUP(B11,coor!$A$2:$D$35,3)</f>
        <v>99.545097400000003</v>
      </c>
      <c r="L11">
        <f>VLOOKUP(B11,coor!$A$2:$D$35,4)</f>
        <v>2.1153547000000001</v>
      </c>
      <c r="M11">
        <f>HLOOKUP(D11,kemiskinan!$B$1:$L$35,A11+1)</f>
        <v>1463.67</v>
      </c>
    </row>
    <row r="12" spans="1:13" x14ac:dyDescent="0.25">
      <c r="A12">
        <v>2</v>
      </c>
      <c r="B12">
        <v>12</v>
      </c>
      <c r="C12" s="1" t="s">
        <v>2</v>
      </c>
      <c r="D12" s="1">
        <v>2016</v>
      </c>
      <c r="E12">
        <f>HLOOKUP(D12,fdi!$B$1:$L$35,A12+1)</f>
        <v>1014.7</v>
      </c>
      <c r="F12">
        <f>HLOOKUP(D12,pdrb!$B$1:$L$35,A12+1)</f>
        <v>463775.46</v>
      </c>
      <c r="G12">
        <f>HLOOKUP(D12,pdrbk!$B$1:$L$35,A12+1)</f>
        <v>32885.089999999997</v>
      </c>
      <c r="H12">
        <f>HLOOKUP(D12,internet!$B$1:$L$35,A12+1)</f>
        <v>40.44</v>
      </c>
      <c r="I12">
        <f>HLOOKUP(D12,belajar!$B$1:$L$35,A12+1)</f>
        <v>9.0299999999999994</v>
      </c>
      <c r="J12">
        <f>HLOOKUP(D12,pns!$B$1:$L$35,A12+1)</f>
        <v>241604</v>
      </c>
      <c r="K12">
        <f>VLOOKUP(B12,coor!$A$2:$D$35,3)</f>
        <v>99.545097400000003</v>
      </c>
      <c r="L12">
        <f>VLOOKUP(B12,coor!$A$2:$D$35,4)</f>
        <v>2.1153547000000001</v>
      </c>
      <c r="M12">
        <f>HLOOKUP(D12,kemiskinan!$B$1:$L$35,A12+1)</f>
        <v>1455.95</v>
      </c>
    </row>
    <row r="13" spans="1:13" x14ac:dyDescent="0.25">
      <c r="A13">
        <v>2</v>
      </c>
      <c r="B13">
        <v>12</v>
      </c>
      <c r="C13" s="1" t="s">
        <v>2</v>
      </c>
      <c r="D13" s="1">
        <v>2017</v>
      </c>
      <c r="E13">
        <f>HLOOKUP(D13,fdi!$B$1:$L$35,A13+1)</f>
        <v>1514.9</v>
      </c>
      <c r="F13">
        <f>HLOOKUP(D13,pdrb!$B$1:$L$35,A13+1)</f>
        <v>487531.23</v>
      </c>
      <c r="G13">
        <f>HLOOKUP(D13,pdrbk!$B$1:$L$35,A13+1)</f>
        <v>34183.58</v>
      </c>
      <c r="H13">
        <f>HLOOKUP(D13,internet!$B$1:$L$35,A13+1)</f>
        <v>52.15</v>
      </c>
      <c r="I13">
        <f>HLOOKUP(D13,belajar!$B$1:$L$35,A13+1)</f>
        <v>9.1199999999999992</v>
      </c>
      <c r="J13">
        <f>HLOOKUP(D13,pns!$B$1:$L$35,A13+1)</f>
        <v>238789</v>
      </c>
      <c r="K13">
        <f>VLOOKUP(B13,coor!$A$2:$D$35,3)</f>
        <v>99.545097400000003</v>
      </c>
      <c r="L13">
        <f>VLOOKUP(B13,coor!$A$2:$D$35,4)</f>
        <v>2.1153547000000001</v>
      </c>
      <c r="M13">
        <f>HLOOKUP(D13,kemiskinan!$B$1:$L$35,A13+1)</f>
        <v>1453.87</v>
      </c>
    </row>
    <row r="14" spans="1:13" x14ac:dyDescent="0.25">
      <c r="A14">
        <v>2</v>
      </c>
      <c r="B14">
        <v>12</v>
      </c>
      <c r="C14" s="1" t="s">
        <v>2</v>
      </c>
      <c r="D14" s="1">
        <v>2018</v>
      </c>
      <c r="E14">
        <f>HLOOKUP(D14,fdi!$B$1:$L$35,A14+1)</f>
        <v>1227.5999999999999</v>
      </c>
      <c r="F14">
        <f>HLOOKUP(D14,pdrb!$B$1:$L$35,A14+1)</f>
        <v>512762.63</v>
      </c>
      <c r="G14">
        <f>HLOOKUP(D14,pdrbk!$B$1:$L$35,A14+1)</f>
        <v>35570.5</v>
      </c>
      <c r="H14">
        <f>HLOOKUP(D14,internet!$B$1:$L$35,A14+1)</f>
        <v>60.7</v>
      </c>
      <c r="I14">
        <f>HLOOKUP(D14,belajar!$B$1:$L$35,A14+1)</f>
        <v>9.25</v>
      </c>
      <c r="J14">
        <f>HLOOKUP(D14,pns!$B$1:$L$35,A14+1)</f>
        <v>230957</v>
      </c>
      <c r="K14">
        <f>VLOOKUP(B14,coor!$A$2:$D$35,3)</f>
        <v>99.545097400000003</v>
      </c>
      <c r="L14">
        <f>VLOOKUP(B14,coor!$A$2:$D$35,4)</f>
        <v>2.1153547000000001</v>
      </c>
      <c r="M14">
        <f>HLOOKUP(D14,kemiskinan!$B$1:$L$35,A14+1)</f>
        <v>1324.98</v>
      </c>
    </row>
    <row r="15" spans="1:13" x14ac:dyDescent="0.25">
      <c r="A15">
        <v>2</v>
      </c>
      <c r="B15">
        <v>12</v>
      </c>
      <c r="C15" s="1" t="s">
        <v>2</v>
      </c>
      <c r="D15" s="1">
        <v>2019</v>
      </c>
      <c r="E15">
        <f>HLOOKUP(D15,fdi!$B$1:$L$35,A15+1)</f>
        <v>379.5</v>
      </c>
      <c r="F15">
        <f>HLOOKUP(D15,pdrb!$B$1:$L$35,A15+1)</f>
        <v>539513.85</v>
      </c>
      <c r="G15">
        <f>HLOOKUP(D15,pdrbk!$B$1:$L$35,A15+1)</f>
        <v>36853.589999999997</v>
      </c>
      <c r="H15">
        <f>HLOOKUP(D15,internet!$B$1:$L$35,A15+1)</f>
        <v>68.91</v>
      </c>
      <c r="I15">
        <f>HLOOKUP(D15,belajar!$B$1:$L$35,A15+1)</f>
        <v>9.34</v>
      </c>
      <c r="J15">
        <f>HLOOKUP(D15,pns!$B$1:$L$35,A15+1)</f>
        <v>232100</v>
      </c>
      <c r="K15">
        <f>VLOOKUP(B15,coor!$A$2:$D$35,3)</f>
        <v>99.545097400000003</v>
      </c>
      <c r="L15">
        <f>VLOOKUP(B15,coor!$A$2:$D$35,4)</f>
        <v>2.1153547000000001</v>
      </c>
      <c r="M15">
        <f>HLOOKUP(D15,kemiskinan!$B$1:$L$35,A15+1)</f>
        <v>1282.04</v>
      </c>
    </row>
    <row r="16" spans="1:13" x14ac:dyDescent="0.25">
      <c r="A16">
        <v>2</v>
      </c>
      <c r="B16">
        <v>12</v>
      </c>
      <c r="C16" s="1" t="s">
        <v>2</v>
      </c>
      <c r="D16" s="1">
        <v>2020</v>
      </c>
      <c r="E16">
        <f>HLOOKUP(D16,fdi!$B$1:$L$35,A16+1)</f>
        <v>974.8</v>
      </c>
      <c r="F16">
        <f>HLOOKUP(D16,pdrb!$B$1:$L$35,A16+1)</f>
        <v>533746.36</v>
      </c>
      <c r="G16">
        <f>HLOOKUP(D16,pdrbk!$B$1:$L$35,A16+1)</f>
        <v>36175.160000000003</v>
      </c>
      <c r="H16">
        <f>HLOOKUP(D16,internet!$B$1:$L$35,A16+1)</f>
        <v>74.12</v>
      </c>
      <c r="I16">
        <f>HLOOKUP(D16,belajar!$B$1:$L$35,A16+1)</f>
        <v>9.4499999999999993</v>
      </c>
      <c r="J16">
        <f>HLOOKUP(D16,pns!$B$1:$L$35,A16+1)</f>
        <v>227602</v>
      </c>
      <c r="K16">
        <f>VLOOKUP(B16,coor!$A$2:$D$35,3)</f>
        <v>99.545097400000003</v>
      </c>
      <c r="L16">
        <f>VLOOKUP(B16,coor!$A$2:$D$35,4)</f>
        <v>2.1153547000000001</v>
      </c>
      <c r="M16">
        <f>HLOOKUP(D16,kemiskinan!$B$1:$L$35,A16+1)</f>
        <v>1283.29</v>
      </c>
    </row>
    <row r="17" spans="1:13" x14ac:dyDescent="0.25">
      <c r="A17">
        <v>2</v>
      </c>
      <c r="B17">
        <v>12</v>
      </c>
      <c r="C17" s="1" t="s">
        <v>2</v>
      </c>
      <c r="D17" s="1">
        <v>2021</v>
      </c>
      <c r="E17">
        <f>HLOOKUP(D17,fdi!$B$1:$L$35,A17+1)</f>
        <v>580.4</v>
      </c>
      <c r="F17">
        <f>HLOOKUP(D17,pdrb!$B$1:$L$35,A17+1)</f>
        <v>547651.81999999995</v>
      </c>
      <c r="G17">
        <f>HLOOKUP(D17,pdrbk!$B$1:$L$35,A17+1)</f>
        <v>36582.07</v>
      </c>
      <c r="H17">
        <f>HLOOKUP(D17,internet!$B$1:$L$35,A17+1)</f>
        <v>81.099999999999994</v>
      </c>
      <c r="I17">
        <f>HLOOKUP(D17,belajar!$B$1:$L$35,A17+1)</f>
        <v>9.5399999999999991</v>
      </c>
      <c r="J17">
        <f>HLOOKUP(D17,pns!$B$1:$L$35,A17+1)</f>
        <v>216619</v>
      </c>
      <c r="K17">
        <f>VLOOKUP(B17,coor!$A$2:$D$35,3)</f>
        <v>99.545097400000003</v>
      </c>
      <c r="L17">
        <f>VLOOKUP(B17,coor!$A$2:$D$35,4)</f>
        <v>2.1153547000000001</v>
      </c>
      <c r="M17">
        <f>HLOOKUP(D17,kemiskinan!$B$1:$L$35,A17+1)</f>
        <v>1343.86</v>
      </c>
    </row>
    <row r="18" spans="1:13" x14ac:dyDescent="0.25">
      <c r="A18">
        <v>2</v>
      </c>
      <c r="B18">
        <v>12</v>
      </c>
      <c r="C18" s="1" t="s">
        <v>2</v>
      </c>
      <c r="D18" s="1">
        <v>2022</v>
      </c>
      <c r="E18">
        <f>HLOOKUP(D18,fdi!$B$1:$L$35,A18+1)</f>
        <v>1316.1</v>
      </c>
      <c r="F18">
        <f>HLOOKUP(D18,pdrb!$B$1:$L$35,A18+1)</f>
        <v>573528.77</v>
      </c>
      <c r="G18">
        <f>HLOOKUP(D18,pdrbk!$B$1:$L$35,A18+1)</f>
        <v>37780.550000000003</v>
      </c>
      <c r="H18">
        <f>HLOOKUP(D18,internet!$B$1:$L$35,A18+1)</f>
        <v>86.61</v>
      </c>
      <c r="I18">
        <f>HLOOKUP(D18,belajar!$B$1:$L$35,A18+1)</f>
        <v>9.58</v>
      </c>
      <c r="J18">
        <f>HLOOKUP(D18,pns!$B$1:$L$35,A18+1)</f>
        <v>208606</v>
      </c>
      <c r="K18">
        <f>VLOOKUP(B18,coor!$A$2:$D$35,3)</f>
        <v>99.545097400000003</v>
      </c>
      <c r="L18">
        <f>VLOOKUP(B18,coor!$A$2:$D$35,4)</f>
        <v>2.1153547000000001</v>
      </c>
      <c r="M18">
        <f>HLOOKUP(D18,kemiskinan!$B$1:$L$35,A18+1)</f>
        <v>1268.19</v>
      </c>
    </row>
    <row r="19" spans="1:13" x14ac:dyDescent="0.25">
      <c r="A19">
        <v>2</v>
      </c>
      <c r="B19">
        <v>12</v>
      </c>
      <c r="C19" s="1" t="s">
        <v>2</v>
      </c>
      <c r="D19" s="1">
        <v>2023</v>
      </c>
      <c r="E19">
        <f>HLOOKUP(D19,fdi!$B$1:$L$35,A19+1)</f>
        <v>1181.3</v>
      </c>
      <c r="F19">
        <f>HLOOKUP(D19,pdrb!$B$1:$L$35,A19+1)</f>
        <v>602235.94999999995</v>
      </c>
      <c r="G19">
        <f>HLOOKUP(D19,pdrbk!$B$1:$L$35,A19+1)</f>
        <v>39140.19</v>
      </c>
      <c r="H19">
        <f>HLOOKUP(D19,internet!$B$1:$L$35,A19+1)</f>
        <v>89.66</v>
      </c>
      <c r="I19">
        <f>HLOOKUP(D19,belajar!$B$1:$L$35,A19+1)</f>
        <v>9.7100000000000009</v>
      </c>
      <c r="J19">
        <f>HLOOKUP(D19,pns!$B$1:$L$35,A19+1)</f>
        <v>200846</v>
      </c>
      <c r="K19">
        <f>VLOOKUP(B19,coor!$A$2:$D$35,3)</f>
        <v>99.545097400000003</v>
      </c>
      <c r="L19">
        <f>VLOOKUP(B19,coor!$A$2:$D$35,4)</f>
        <v>2.1153547000000001</v>
      </c>
      <c r="M19">
        <f>HLOOKUP(D19,kemiskinan!$B$1:$L$35,A19+1)</f>
        <v>1239.71</v>
      </c>
    </row>
    <row r="20" spans="1:13" x14ac:dyDescent="0.25">
      <c r="A20">
        <v>3</v>
      </c>
      <c r="B20">
        <v>13</v>
      </c>
      <c r="C20" s="1" t="s">
        <v>3</v>
      </c>
      <c r="D20" s="1">
        <v>2015</v>
      </c>
      <c r="E20">
        <f>HLOOKUP(D20,fdi!$B$1:$L$35,A20+1)</f>
        <v>57.1</v>
      </c>
      <c r="F20">
        <f>HLOOKUP(D20,pdrb!$B$1:$L$35,A20+1)</f>
        <v>140719.47</v>
      </c>
      <c r="G20">
        <f>HLOOKUP(D20,pdrbk!$B$1:$L$35,A20+1)</f>
        <v>27080.76</v>
      </c>
      <c r="H20">
        <f>HLOOKUP(D20,internet!$B$1:$L$35,A20+1)</f>
        <v>44.65</v>
      </c>
      <c r="I20">
        <f>HLOOKUP(D20,belajar!$B$1:$L$35,A20+1)</f>
        <v>8.2799999999999994</v>
      </c>
      <c r="J20">
        <f>HLOOKUP(D20,pns!$B$1:$L$35,A20+1)</f>
        <v>114357</v>
      </c>
      <c r="K20">
        <f>VLOOKUP(B20,coor!$A$2:$D$35,3)</f>
        <v>100.800005099999</v>
      </c>
      <c r="L20">
        <f>VLOOKUP(B20,coor!$A$2:$D$35,4)</f>
        <v>-0.73993969999999998</v>
      </c>
      <c r="M20">
        <f>HLOOKUP(D20,kemiskinan!$B$1:$L$35,A20+1)</f>
        <v>379.61</v>
      </c>
    </row>
    <row r="21" spans="1:13" x14ac:dyDescent="0.25">
      <c r="A21">
        <v>3</v>
      </c>
      <c r="B21">
        <v>13</v>
      </c>
      <c r="C21" s="1" t="s">
        <v>3</v>
      </c>
      <c r="D21" s="1">
        <v>2016</v>
      </c>
      <c r="E21">
        <f>HLOOKUP(D21,fdi!$B$1:$L$35,A21+1)</f>
        <v>79.3</v>
      </c>
      <c r="F21">
        <f>HLOOKUP(D21,pdrb!$B$1:$L$35,A21+1)</f>
        <v>148134.24</v>
      </c>
      <c r="G21">
        <f>HLOOKUP(D21,pdrbk!$B$1:$L$35,A21+1)</f>
        <v>28164.93</v>
      </c>
      <c r="H21">
        <f>HLOOKUP(D21,internet!$B$1:$L$35,A21+1)</f>
        <v>48.19</v>
      </c>
      <c r="I21">
        <f>HLOOKUP(D21,belajar!$B$1:$L$35,A21+1)</f>
        <v>8.42</v>
      </c>
      <c r="J21">
        <f>HLOOKUP(D21,pns!$B$1:$L$35,A21+1)</f>
        <v>134784</v>
      </c>
      <c r="K21">
        <f>VLOOKUP(B21,coor!$A$2:$D$35,3)</f>
        <v>100.800005099999</v>
      </c>
      <c r="L21">
        <f>VLOOKUP(B21,coor!$A$2:$D$35,4)</f>
        <v>-0.73993969999999998</v>
      </c>
      <c r="M21">
        <f>HLOOKUP(D21,kemiskinan!$B$1:$L$35,A21+1)</f>
        <v>371.56</v>
      </c>
    </row>
    <row r="22" spans="1:13" x14ac:dyDescent="0.25">
      <c r="A22">
        <v>3</v>
      </c>
      <c r="B22">
        <v>13</v>
      </c>
      <c r="C22" s="1" t="s">
        <v>3</v>
      </c>
      <c r="D22" s="1">
        <v>2017</v>
      </c>
      <c r="E22">
        <f>HLOOKUP(D22,fdi!$B$1:$L$35,A22+1)</f>
        <v>194.4</v>
      </c>
      <c r="F22">
        <f>HLOOKUP(D22,pdrb!$B$1:$L$35,A22+1)</f>
        <v>155984.35999999999</v>
      </c>
      <c r="G22">
        <f>HLOOKUP(D22,pdrbk!$B$1:$L$35,A22+1)</f>
        <v>29312.17</v>
      </c>
      <c r="H22">
        <f>HLOOKUP(D22,internet!$B$1:$L$35,A22+1)</f>
        <v>54.91</v>
      </c>
      <c r="I22">
        <f>HLOOKUP(D22,belajar!$B$1:$L$35,A22+1)</f>
        <v>8.59</v>
      </c>
      <c r="J22">
        <f>HLOOKUP(D22,pns!$B$1:$L$35,A22+1)</f>
        <v>131976</v>
      </c>
      <c r="K22">
        <f>VLOOKUP(B22,coor!$A$2:$D$35,3)</f>
        <v>100.800005099999</v>
      </c>
      <c r="L22">
        <f>VLOOKUP(B22,coor!$A$2:$D$35,4)</f>
        <v>-0.73993969999999998</v>
      </c>
      <c r="M22">
        <f>HLOOKUP(D22,kemiskinan!$B$1:$L$35,A22+1)</f>
        <v>364.51</v>
      </c>
    </row>
    <row r="23" spans="1:13" x14ac:dyDescent="0.25">
      <c r="A23">
        <v>3</v>
      </c>
      <c r="B23">
        <v>13</v>
      </c>
      <c r="C23" s="1" t="s">
        <v>3</v>
      </c>
      <c r="D23" s="1">
        <v>2018</v>
      </c>
      <c r="E23">
        <f>HLOOKUP(D23,fdi!$B$1:$L$35,A23+1)</f>
        <v>180.8</v>
      </c>
      <c r="F23">
        <f>HLOOKUP(D23,pdrb!$B$1:$L$35,A23+1)</f>
        <v>163996.19</v>
      </c>
      <c r="G23">
        <f>HLOOKUP(D23,pdrbk!$B$1:$L$35,A23+1)</f>
        <v>30470.799999999999</v>
      </c>
      <c r="H23">
        <f>HLOOKUP(D23,internet!$B$1:$L$35,A23+1)</f>
        <v>64</v>
      </c>
      <c r="I23">
        <f>HLOOKUP(D23,belajar!$B$1:$L$35,A23+1)</f>
        <v>8.7200000000000006</v>
      </c>
      <c r="J23">
        <f>HLOOKUP(D23,pns!$B$1:$L$35,A23+1)</f>
        <v>128211</v>
      </c>
      <c r="K23">
        <f>VLOOKUP(B23,coor!$A$2:$D$35,3)</f>
        <v>100.800005099999</v>
      </c>
      <c r="L23">
        <f>VLOOKUP(B23,coor!$A$2:$D$35,4)</f>
        <v>-0.73993969999999998</v>
      </c>
      <c r="M23">
        <f>HLOOKUP(D23,kemiskinan!$B$1:$L$35,A23+1)</f>
        <v>357.13</v>
      </c>
    </row>
    <row r="24" spans="1:13" x14ac:dyDescent="0.25">
      <c r="A24">
        <v>3</v>
      </c>
      <c r="B24">
        <v>13</v>
      </c>
      <c r="C24" s="1" t="s">
        <v>3</v>
      </c>
      <c r="D24" s="1">
        <v>2019</v>
      </c>
      <c r="E24">
        <f>HLOOKUP(D24,fdi!$B$1:$L$35,A24+1)</f>
        <v>157.1</v>
      </c>
      <c r="F24">
        <f>HLOOKUP(D24,pdrb!$B$1:$L$35,A24+1)</f>
        <v>172205.57</v>
      </c>
      <c r="G24">
        <f>HLOOKUP(D24,pdrbk!$B$1:$L$35,A24+1)</f>
        <v>31427.29</v>
      </c>
      <c r="H24">
        <f>HLOOKUP(D24,internet!$B$1:$L$35,A24+1)</f>
        <v>69.67</v>
      </c>
      <c r="I24">
        <f>HLOOKUP(D24,belajar!$B$1:$L$35,A24+1)</f>
        <v>8.76</v>
      </c>
      <c r="J24">
        <f>HLOOKUP(D24,pns!$B$1:$L$35,A24+1)</f>
        <v>129595</v>
      </c>
      <c r="K24">
        <f>VLOOKUP(B24,coor!$A$2:$D$35,3)</f>
        <v>100.800005099999</v>
      </c>
      <c r="L24">
        <f>VLOOKUP(B24,coor!$A$2:$D$35,4)</f>
        <v>-0.73993969999999998</v>
      </c>
      <c r="M24">
        <f>HLOOKUP(D24,kemiskinan!$B$1:$L$35,A24+1)</f>
        <v>348.22</v>
      </c>
    </row>
    <row r="25" spans="1:13" x14ac:dyDescent="0.25">
      <c r="A25">
        <v>3</v>
      </c>
      <c r="B25">
        <v>13</v>
      </c>
      <c r="C25" s="1" t="s">
        <v>3</v>
      </c>
      <c r="D25" s="1">
        <v>2020</v>
      </c>
      <c r="E25">
        <f>HLOOKUP(D25,fdi!$B$1:$L$35,A25+1)</f>
        <v>125.6</v>
      </c>
      <c r="F25">
        <f>HLOOKUP(D25,pdrb!$B$1:$L$35,A25+1)</f>
        <v>169426.61</v>
      </c>
      <c r="G25">
        <f>HLOOKUP(D25,pdrbk!$B$1:$L$35,A25+1)</f>
        <v>30696.21</v>
      </c>
      <c r="H25">
        <f>HLOOKUP(D25,internet!$B$1:$L$35,A25+1)</f>
        <v>74.62</v>
      </c>
      <c r="I25">
        <f>HLOOKUP(D25,belajar!$B$1:$L$35,A25+1)</f>
        <v>8.92</v>
      </c>
      <c r="J25">
        <f>HLOOKUP(D25,pns!$B$1:$L$35,A25+1)</f>
        <v>128680</v>
      </c>
      <c r="K25">
        <f>VLOOKUP(B25,coor!$A$2:$D$35,3)</f>
        <v>100.800005099999</v>
      </c>
      <c r="L25">
        <f>VLOOKUP(B25,coor!$A$2:$D$35,4)</f>
        <v>-0.73993969999999998</v>
      </c>
      <c r="M25">
        <f>HLOOKUP(D25,kemiskinan!$B$1:$L$35,A25+1)</f>
        <v>344.23</v>
      </c>
    </row>
    <row r="26" spans="1:13" x14ac:dyDescent="0.25">
      <c r="A26">
        <v>3</v>
      </c>
      <c r="B26">
        <v>13</v>
      </c>
      <c r="C26" s="1" t="s">
        <v>3</v>
      </c>
      <c r="D26" s="1">
        <v>2021</v>
      </c>
      <c r="E26">
        <f>HLOOKUP(D26,fdi!$B$1:$L$35,A26+1)</f>
        <v>67</v>
      </c>
      <c r="F26">
        <f>HLOOKUP(D26,pdrb!$B$1:$L$35,A26+1)</f>
        <v>174999.89</v>
      </c>
      <c r="G26">
        <f>HLOOKUP(D26,pdrbk!$B$1:$L$35,A26+1)</f>
        <v>31264.98</v>
      </c>
      <c r="H26">
        <f>HLOOKUP(D26,internet!$B$1:$L$35,A26+1)</f>
        <v>82.29</v>
      </c>
      <c r="I26">
        <f>HLOOKUP(D26,belajar!$B$1:$L$35,A26+1)</f>
        <v>8.99</v>
      </c>
      <c r="J26">
        <f>HLOOKUP(D26,pns!$B$1:$L$35,A26+1)</f>
        <v>123316</v>
      </c>
      <c r="K26">
        <f>VLOOKUP(B26,coor!$A$2:$D$35,3)</f>
        <v>100.800005099999</v>
      </c>
      <c r="L26">
        <f>VLOOKUP(B26,coor!$A$2:$D$35,4)</f>
        <v>-0.73993969999999998</v>
      </c>
      <c r="M26">
        <f>HLOOKUP(D26,kemiskinan!$B$1:$L$35,A26+1)</f>
        <v>370.67</v>
      </c>
    </row>
    <row r="27" spans="1:13" x14ac:dyDescent="0.25">
      <c r="A27">
        <v>3</v>
      </c>
      <c r="B27">
        <v>13</v>
      </c>
      <c r="C27" s="1" t="s">
        <v>3</v>
      </c>
      <c r="D27" s="1">
        <v>2022</v>
      </c>
      <c r="E27">
        <f>HLOOKUP(D27,fdi!$B$1:$L$35,A27+1)</f>
        <v>95.6</v>
      </c>
      <c r="F27">
        <f>HLOOKUP(D27,pdrb!$B$1:$L$35,A27+1)</f>
        <v>182628.34</v>
      </c>
      <c r="G27">
        <f>HLOOKUP(D27,pdrbk!$B$1:$L$35,A27+1)</f>
        <v>32166.76</v>
      </c>
      <c r="H27">
        <f>HLOOKUP(D27,internet!$B$1:$L$35,A27+1)</f>
        <v>87.52</v>
      </c>
      <c r="I27">
        <f>HLOOKUP(D27,belajar!$B$1:$L$35,A27+1)</f>
        <v>9.07</v>
      </c>
      <c r="J27">
        <f>HLOOKUP(D27,pns!$B$1:$L$35,A27+1)</f>
        <v>120156</v>
      </c>
      <c r="K27">
        <f>VLOOKUP(B27,coor!$A$2:$D$35,3)</f>
        <v>100.800005099999</v>
      </c>
      <c r="L27">
        <f>VLOOKUP(B27,coor!$A$2:$D$35,4)</f>
        <v>-0.73993969999999998</v>
      </c>
      <c r="M27">
        <f>HLOOKUP(D27,kemiskinan!$B$1:$L$35,A27+1)</f>
        <v>335.21</v>
      </c>
    </row>
    <row r="28" spans="1:13" x14ac:dyDescent="0.25">
      <c r="A28">
        <v>3</v>
      </c>
      <c r="B28">
        <v>13</v>
      </c>
      <c r="C28" s="1" t="s">
        <v>3</v>
      </c>
      <c r="D28" s="1">
        <v>2023</v>
      </c>
      <c r="E28">
        <f>HLOOKUP(D28,fdi!$B$1:$L$35,A28+1)</f>
        <v>120.7</v>
      </c>
      <c r="F28">
        <f>HLOOKUP(D28,pdrb!$B$1:$L$35,A28+1)</f>
        <v>191070.55</v>
      </c>
      <c r="G28">
        <f>HLOOKUP(D28,pdrbk!$B$1:$L$35,A28+1)</f>
        <v>33188.07</v>
      </c>
      <c r="H28">
        <f>HLOOKUP(D28,internet!$B$1:$L$35,A28+1)</f>
        <v>89.92</v>
      </c>
      <c r="I28">
        <f>HLOOKUP(D28,belajar!$B$1:$L$35,A28+1)</f>
        <v>9.18</v>
      </c>
      <c r="J28">
        <f>HLOOKUP(D28,pns!$B$1:$L$35,A28+1)</f>
        <v>115185</v>
      </c>
      <c r="K28">
        <f>VLOOKUP(B28,coor!$A$2:$D$35,3)</f>
        <v>100.800005099999</v>
      </c>
      <c r="L28">
        <f>VLOOKUP(B28,coor!$A$2:$D$35,4)</f>
        <v>-0.73993969999999998</v>
      </c>
      <c r="M28">
        <f>HLOOKUP(D28,kemiskinan!$B$1:$L$35,A28+1)</f>
        <v>340.37</v>
      </c>
    </row>
    <row r="29" spans="1:13" x14ac:dyDescent="0.25">
      <c r="A29">
        <v>4</v>
      </c>
      <c r="B29">
        <v>14</v>
      </c>
      <c r="C29" t="s">
        <v>4</v>
      </c>
      <c r="D29" s="1">
        <v>2015</v>
      </c>
      <c r="E29">
        <f>HLOOKUP(D29,fdi!$B$1:$L$35,A29+1)</f>
        <v>653.4</v>
      </c>
      <c r="F29">
        <f>HLOOKUP(D29,pdrb!$B$1:$L$35,A29+1)</f>
        <v>448991.96</v>
      </c>
      <c r="G29">
        <f>HLOOKUP(D29,pdrbk!$B$1:$L$35,A29+1)</f>
        <v>70769.78</v>
      </c>
      <c r="H29">
        <f>HLOOKUP(D29,internet!$B$1:$L$35,A29+1)</f>
        <v>44.43</v>
      </c>
      <c r="I29">
        <f>HLOOKUP(D29,belajar!$B$1:$L$35,A29+1)</f>
        <v>8.3800000000000008</v>
      </c>
      <c r="J29">
        <f>HLOOKUP(D29,pns!$B$1:$L$35,A29+1)</f>
        <v>92985</v>
      </c>
      <c r="K29">
        <f>VLOOKUP(B29,coor!$A$2:$D$35,3)</f>
        <v>101.7068294</v>
      </c>
      <c r="L29">
        <f>VLOOKUP(B29,coor!$A$2:$D$35,4)</f>
        <v>0.29334690000000002</v>
      </c>
      <c r="M29">
        <f>HLOOKUP(D29,kemiskinan!$B$1:$L$35,A29+1)</f>
        <v>531.39</v>
      </c>
    </row>
    <row r="30" spans="1:13" x14ac:dyDescent="0.25">
      <c r="A30">
        <v>4</v>
      </c>
      <c r="B30">
        <v>14</v>
      </c>
      <c r="C30" t="s">
        <v>4</v>
      </c>
      <c r="D30" s="1">
        <v>2016</v>
      </c>
      <c r="E30">
        <f>HLOOKUP(D30,fdi!$B$1:$L$35,A30+1)</f>
        <v>869.1</v>
      </c>
      <c r="F30">
        <f>HLOOKUP(D30,pdrb!$B$1:$L$35,A30+1)</f>
        <v>458769.34</v>
      </c>
      <c r="G30">
        <f>HLOOKUP(D30,pdrbk!$B$1:$L$35,A30+1)</f>
        <v>70569.36</v>
      </c>
      <c r="H30">
        <f>HLOOKUP(D30,internet!$B$1:$L$35,A30+1)</f>
        <v>49.23</v>
      </c>
      <c r="I30">
        <f>HLOOKUP(D30,belajar!$B$1:$L$35,A30+1)</f>
        <v>8.49</v>
      </c>
      <c r="J30">
        <f>HLOOKUP(D30,pns!$B$1:$L$35,A30+1)</f>
        <v>105339</v>
      </c>
      <c r="K30">
        <f>VLOOKUP(B30,coor!$A$2:$D$35,3)</f>
        <v>101.7068294</v>
      </c>
      <c r="L30">
        <f>VLOOKUP(B30,coor!$A$2:$D$35,4)</f>
        <v>0.29334690000000002</v>
      </c>
      <c r="M30">
        <f>HLOOKUP(D30,kemiskinan!$B$1:$L$35,A30+1)</f>
        <v>515.4</v>
      </c>
    </row>
    <row r="31" spans="1:13" x14ac:dyDescent="0.25">
      <c r="A31">
        <v>4</v>
      </c>
      <c r="B31">
        <v>14</v>
      </c>
      <c r="C31" t="s">
        <v>4</v>
      </c>
      <c r="D31" s="1">
        <v>2017</v>
      </c>
      <c r="E31">
        <f>HLOOKUP(D31,fdi!$B$1:$L$35,A31+1)</f>
        <v>1061.0999999999999</v>
      </c>
      <c r="F31">
        <f>HLOOKUP(D31,pdrb!$B$1:$L$35,A31+1)</f>
        <v>470983.51</v>
      </c>
      <c r="G31">
        <f>HLOOKUP(D31,pdrbk!$B$1:$L$35,A31+1)</f>
        <v>70740.429999999993</v>
      </c>
      <c r="H31">
        <f>HLOOKUP(D31,internet!$B$1:$L$35,A31+1)</f>
        <v>58.41</v>
      </c>
      <c r="I31">
        <f>HLOOKUP(D31,belajar!$B$1:$L$35,A31+1)</f>
        <v>8.59</v>
      </c>
      <c r="J31">
        <f>HLOOKUP(D31,pns!$B$1:$L$35,A31+1)</f>
        <v>104232</v>
      </c>
      <c r="K31">
        <f>VLOOKUP(B31,coor!$A$2:$D$35,3)</f>
        <v>101.7068294</v>
      </c>
      <c r="L31">
        <f>VLOOKUP(B31,coor!$A$2:$D$35,4)</f>
        <v>0.29334690000000002</v>
      </c>
      <c r="M31">
        <f>HLOOKUP(D31,kemiskinan!$B$1:$L$35,A31+1)</f>
        <v>514.62</v>
      </c>
    </row>
    <row r="32" spans="1:13" x14ac:dyDescent="0.25">
      <c r="A32">
        <v>4</v>
      </c>
      <c r="B32">
        <v>14</v>
      </c>
      <c r="C32" t="s">
        <v>4</v>
      </c>
      <c r="D32" s="1">
        <v>2018</v>
      </c>
      <c r="E32">
        <f>HLOOKUP(D32,fdi!$B$1:$L$35,A32+1)</f>
        <v>1032.9000000000001</v>
      </c>
      <c r="F32">
        <f>HLOOKUP(D32,pdrb!$B$1:$L$35,A32+1)</f>
        <v>482064.63</v>
      </c>
      <c r="G32">
        <f>HLOOKUP(D32,pdrbk!$B$1:$L$35,A32+1)</f>
        <v>70736.77</v>
      </c>
      <c r="H32">
        <f>HLOOKUP(D32,internet!$B$1:$L$35,A32+1)</f>
        <v>68.73</v>
      </c>
      <c r="I32">
        <f>HLOOKUP(D32,belajar!$B$1:$L$35,A32+1)</f>
        <v>8.76</v>
      </c>
      <c r="J32">
        <f>HLOOKUP(D32,pns!$B$1:$L$35,A32+1)</f>
        <v>102367</v>
      </c>
      <c r="K32">
        <f>VLOOKUP(B32,coor!$A$2:$D$35,3)</f>
        <v>101.7068294</v>
      </c>
      <c r="L32">
        <f>VLOOKUP(B32,coor!$A$2:$D$35,4)</f>
        <v>0.29334690000000002</v>
      </c>
      <c r="M32">
        <f>HLOOKUP(D32,kemiskinan!$B$1:$L$35,A32+1)</f>
        <v>500.44</v>
      </c>
    </row>
    <row r="33" spans="1:13" x14ac:dyDescent="0.25">
      <c r="A33">
        <v>4</v>
      </c>
      <c r="B33">
        <v>14</v>
      </c>
      <c r="C33" t="s">
        <v>4</v>
      </c>
      <c r="D33" s="1">
        <v>2019</v>
      </c>
      <c r="E33">
        <f>HLOOKUP(D33,fdi!$B$1:$L$35,A33+1)</f>
        <v>1034</v>
      </c>
      <c r="F33">
        <f>HLOOKUP(D33,pdrb!$B$1:$L$35,A33+1)</f>
        <v>495607.05</v>
      </c>
      <c r="G33">
        <f>HLOOKUP(D33,pdrbk!$B$1:$L$35,A33+1)</f>
        <v>72509.14</v>
      </c>
      <c r="H33">
        <f>HLOOKUP(D33,internet!$B$1:$L$35,A33+1)</f>
        <v>76</v>
      </c>
      <c r="I33">
        <f>HLOOKUP(D33,belajar!$B$1:$L$35,A33+1)</f>
        <v>8.92</v>
      </c>
      <c r="J33">
        <f>HLOOKUP(D33,pns!$B$1:$L$35,A33+1)</f>
        <v>103370</v>
      </c>
      <c r="K33">
        <f>VLOOKUP(B33,coor!$A$2:$D$35,3)</f>
        <v>101.7068294</v>
      </c>
      <c r="L33">
        <f>VLOOKUP(B33,coor!$A$2:$D$35,4)</f>
        <v>0.29334690000000002</v>
      </c>
      <c r="M33">
        <f>HLOOKUP(D33,kemiskinan!$B$1:$L$35,A33+1)</f>
        <v>490.72</v>
      </c>
    </row>
    <row r="34" spans="1:13" x14ac:dyDescent="0.25">
      <c r="A34">
        <v>4</v>
      </c>
      <c r="B34">
        <v>14</v>
      </c>
      <c r="C34" t="s">
        <v>4</v>
      </c>
      <c r="D34" s="1">
        <v>2020</v>
      </c>
      <c r="E34">
        <f>HLOOKUP(D34,fdi!$B$1:$L$35,A34+1)</f>
        <v>1078</v>
      </c>
      <c r="F34">
        <f>HLOOKUP(D34,pdrb!$B$1:$L$35,A34+1)</f>
        <v>489995.75</v>
      </c>
      <c r="G34">
        <f>HLOOKUP(D34,pdrbk!$B$1:$L$35,A34+1)</f>
        <v>76884.740000000005</v>
      </c>
      <c r="H34">
        <f>HLOOKUP(D34,internet!$B$1:$L$35,A34+1)</f>
        <v>80.61</v>
      </c>
      <c r="I34">
        <f>HLOOKUP(D34,belajar!$B$1:$L$35,A34+1)</f>
        <v>9.0299999999999994</v>
      </c>
      <c r="J34">
        <f>HLOOKUP(D34,pns!$B$1:$L$35,A34+1)</f>
        <v>103231</v>
      </c>
      <c r="K34">
        <f>VLOOKUP(B34,coor!$A$2:$D$35,3)</f>
        <v>101.7068294</v>
      </c>
      <c r="L34">
        <f>VLOOKUP(B34,coor!$A$2:$D$35,4)</f>
        <v>0.29334690000000002</v>
      </c>
      <c r="M34">
        <f>HLOOKUP(D34,kemiskinan!$B$1:$L$35,A34+1)</f>
        <v>483.39</v>
      </c>
    </row>
    <row r="35" spans="1:13" x14ac:dyDescent="0.25">
      <c r="A35">
        <v>4</v>
      </c>
      <c r="B35">
        <v>14</v>
      </c>
      <c r="C35" t="s">
        <v>4</v>
      </c>
      <c r="D35" s="1">
        <v>2021</v>
      </c>
      <c r="E35">
        <f>HLOOKUP(D35,fdi!$B$1:$L$35,A35+1)</f>
        <v>1921.4</v>
      </c>
      <c r="F35">
        <f>HLOOKUP(D35,pdrb!$B$1:$L$35,A35+1)</f>
        <v>506471.91</v>
      </c>
      <c r="G35">
        <f>HLOOKUP(D35,pdrbk!$B$1:$L$35,A35+1)</f>
        <v>78319.23</v>
      </c>
      <c r="H35">
        <f>HLOOKUP(D35,internet!$B$1:$L$35,A35+1)</f>
        <v>86.45</v>
      </c>
      <c r="I35">
        <f>HLOOKUP(D35,belajar!$B$1:$L$35,A35+1)</f>
        <v>9.14</v>
      </c>
      <c r="J35">
        <f>HLOOKUP(D35,pns!$B$1:$L$35,A35+1)</f>
        <v>99510</v>
      </c>
      <c r="K35">
        <f>VLOOKUP(B35,coor!$A$2:$D$35,3)</f>
        <v>101.7068294</v>
      </c>
      <c r="L35">
        <f>VLOOKUP(B35,coor!$A$2:$D$35,4)</f>
        <v>0.29334690000000002</v>
      </c>
      <c r="M35">
        <f>HLOOKUP(D35,kemiskinan!$B$1:$L$35,A35+1)</f>
        <v>500.81</v>
      </c>
    </row>
    <row r="36" spans="1:13" x14ac:dyDescent="0.25">
      <c r="A36">
        <v>4</v>
      </c>
      <c r="B36">
        <v>14</v>
      </c>
      <c r="C36" t="s">
        <v>4</v>
      </c>
      <c r="D36" s="1">
        <v>2022</v>
      </c>
      <c r="E36">
        <f>HLOOKUP(D36,fdi!$B$1:$L$35,A36+1)</f>
        <v>2748.7</v>
      </c>
      <c r="F36">
        <f>HLOOKUP(D36,pdrb!$B$1:$L$35,A36+1)</f>
        <v>529532.98</v>
      </c>
      <c r="G36">
        <f>HLOOKUP(D36,pdrbk!$B$1:$L$35,A36+1)</f>
        <v>80773.87</v>
      </c>
      <c r="H36">
        <f>HLOOKUP(D36,internet!$B$1:$L$35,A36+1)</f>
        <v>91.01</v>
      </c>
      <c r="I36">
        <f>HLOOKUP(D36,belajar!$B$1:$L$35,A36+1)</f>
        <v>9.19</v>
      </c>
      <c r="J36">
        <f>HLOOKUP(D36,pns!$B$1:$L$35,A36+1)</f>
        <v>97247</v>
      </c>
      <c r="K36">
        <f>VLOOKUP(B36,coor!$A$2:$D$35,3)</f>
        <v>101.7068294</v>
      </c>
      <c r="L36">
        <f>VLOOKUP(B36,coor!$A$2:$D$35,4)</f>
        <v>0.29334690000000002</v>
      </c>
      <c r="M36">
        <f>HLOOKUP(D36,kemiskinan!$B$1:$L$35,A36+1)</f>
        <v>485.03</v>
      </c>
    </row>
    <row r="37" spans="1:13" x14ac:dyDescent="0.25">
      <c r="A37">
        <v>4</v>
      </c>
      <c r="B37">
        <v>14</v>
      </c>
      <c r="C37" t="s">
        <v>4</v>
      </c>
      <c r="D37" s="1">
        <v>2023</v>
      </c>
      <c r="E37">
        <f>HLOOKUP(D37,fdi!$B$1:$L$35,A37+1)</f>
        <v>2042.3</v>
      </c>
      <c r="F37">
        <f>HLOOKUP(D37,pdrb!$B$1:$L$35,A37+1)</f>
        <v>551828.49</v>
      </c>
      <c r="G37">
        <f>HLOOKUP(D37,pdrbk!$B$1:$L$35,A37+1)</f>
        <v>83070.740000000005</v>
      </c>
      <c r="H37">
        <f>HLOOKUP(D37,internet!$B$1:$L$35,A37+1)</f>
        <v>93.25</v>
      </c>
      <c r="I37">
        <f>HLOOKUP(D37,belajar!$B$1:$L$35,A37+1)</f>
        <v>9.2200000000000006</v>
      </c>
      <c r="J37">
        <f>HLOOKUP(D37,pns!$B$1:$L$35,A37+1)</f>
        <v>93980</v>
      </c>
      <c r="K37">
        <f>VLOOKUP(B37,coor!$A$2:$D$35,3)</f>
        <v>101.7068294</v>
      </c>
      <c r="L37">
        <f>VLOOKUP(B37,coor!$A$2:$D$35,4)</f>
        <v>0.29334690000000002</v>
      </c>
      <c r="M37">
        <f>HLOOKUP(D37,kemiskinan!$B$1:$L$35,A37+1)</f>
        <v>485.66</v>
      </c>
    </row>
    <row r="38" spans="1:13" x14ac:dyDescent="0.25">
      <c r="A38">
        <v>5</v>
      </c>
      <c r="B38">
        <v>15</v>
      </c>
      <c r="C38" t="s">
        <v>5</v>
      </c>
      <c r="D38" s="1">
        <v>2015</v>
      </c>
      <c r="E38">
        <f>HLOOKUP(D38,fdi!$B$1:$L$35,A38+1)</f>
        <v>107.7</v>
      </c>
      <c r="F38">
        <f>HLOOKUP(D38,pdrb!$B$1:$L$35,A38+1)</f>
        <v>125037.4</v>
      </c>
      <c r="G38">
        <f>HLOOKUP(D38,pdrbk!$B$1:$L$35,A38+1)</f>
        <v>36753.519999999997</v>
      </c>
      <c r="H38">
        <f>HLOOKUP(D38,internet!$B$1:$L$35,A38+1)</f>
        <v>39.44</v>
      </c>
      <c r="I38">
        <f>HLOOKUP(D38,belajar!$B$1:$L$35,A38+1)</f>
        <v>7.8</v>
      </c>
      <c r="J38">
        <f>HLOOKUP(D38,pns!$B$1:$L$35,A38+1)</f>
        <v>69255</v>
      </c>
      <c r="K38">
        <f>VLOOKUP(B38,coor!$A$2:$D$35,3)</f>
        <v>102.438058099999</v>
      </c>
      <c r="L38">
        <f>VLOOKUP(B38,coor!$A$2:$D$35,4)</f>
        <v>-1.4851831</v>
      </c>
      <c r="M38">
        <f>HLOOKUP(D38,kemiskinan!$B$1:$L$35,A38+1)</f>
        <v>300.70999999999998</v>
      </c>
    </row>
    <row r="39" spans="1:13" x14ac:dyDescent="0.25">
      <c r="A39">
        <v>5</v>
      </c>
      <c r="B39">
        <v>15</v>
      </c>
      <c r="C39" t="s">
        <v>5</v>
      </c>
      <c r="D39" s="1">
        <v>2016</v>
      </c>
      <c r="E39">
        <f>HLOOKUP(D39,fdi!$B$1:$L$35,A39+1)</f>
        <v>61</v>
      </c>
      <c r="F39">
        <f>HLOOKUP(D39,pdrb!$B$1:$L$35,A39+1)</f>
        <v>130501.13</v>
      </c>
      <c r="G39">
        <f>HLOOKUP(D39,pdrbk!$B$1:$L$35,A39+1)</f>
        <v>37728.800000000003</v>
      </c>
      <c r="H39">
        <f>HLOOKUP(D39,internet!$B$1:$L$35,A39+1)</f>
        <v>42.81</v>
      </c>
      <c r="I39">
        <f>HLOOKUP(D39,belajar!$B$1:$L$35,A39+1)</f>
        <v>7.96</v>
      </c>
      <c r="J39">
        <f>HLOOKUP(D39,pns!$B$1:$L$35,A39+1)</f>
        <v>79684</v>
      </c>
      <c r="K39">
        <f>VLOOKUP(B39,coor!$A$2:$D$35,3)</f>
        <v>102.438058099999</v>
      </c>
      <c r="L39">
        <f>VLOOKUP(B39,coor!$A$2:$D$35,4)</f>
        <v>-1.4851831</v>
      </c>
      <c r="M39">
        <f>HLOOKUP(D39,kemiskinan!$B$1:$L$35,A39+1)</f>
        <v>289.8</v>
      </c>
    </row>
    <row r="40" spans="1:13" x14ac:dyDescent="0.25">
      <c r="A40">
        <v>5</v>
      </c>
      <c r="B40">
        <v>15</v>
      </c>
      <c r="C40" t="s">
        <v>5</v>
      </c>
      <c r="D40" s="1">
        <v>2017</v>
      </c>
      <c r="E40">
        <f>HLOOKUP(D40,fdi!$B$1:$L$35,A40+1)</f>
        <v>76.8</v>
      </c>
      <c r="F40">
        <f>HLOOKUP(D40,pdrb!$B$1:$L$35,A40+1)</f>
        <v>136501.71</v>
      </c>
      <c r="G40">
        <f>HLOOKUP(D40,pdrbk!$B$1:$L$35,A40+1)</f>
        <v>38833.870000000003</v>
      </c>
      <c r="H40">
        <f>HLOOKUP(D40,internet!$B$1:$L$35,A40+1)</f>
        <v>51.49</v>
      </c>
      <c r="I40">
        <f>HLOOKUP(D40,belajar!$B$1:$L$35,A40+1)</f>
        <v>8.07</v>
      </c>
      <c r="J40">
        <f>HLOOKUP(D40,pns!$B$1:$L$35,A40+1)</f>
        <v>78777</v>
      </c>
      <c r="K40">
        <f>VLOOKUP(B40,coor!$A$2:$D$35,3)</f>
        <v>102.438058099999</v>
      </c>
      <c r="L40">
        <f>VLOOKUP(B40,coor!$A$2:$D$35,4)</f>
        <v>-1.4851831</v>
      </c>
      <c r="M40">
        <f>HLOOKUP(D40,kemiskinan!$B$1:$L$35,A40+1)</f>
        <v>286.55</v>
      </c>
    </row>
    <row r="41" spans="1:13" x14ac:dyDescent="0.25">
      <c r="A41">
        <v>5</v>
      </c>
      <c r="B41">
        <v>15</v>
      </c>
      <c r="C41" t="s">
        <v>5</v>
      </c>
      <c r="D41" s="1">
        <v>2018</v>
      </c>
      <c r="E41">
        <f>HLOOKUP(D41,fdi!$B$1:$L$35,A41+1)</f>
        <v>101.9</v>
      </c>
      <c r="F41">
        <f>HLOOKUP(D41,pdrb!$B$1:$L$35,A41+1)</f>
        <v>142902</v>
      </c>
      <c r="G41">
        <f>HLOOKUP(D41,pdrbk!$B$1:$L$35,A41+1)</f>
        <v>40025.519999999997</v>
      </c>
      <c r="H41">
        <f>HLOOKUP(D41,internet!$B$1:$L$35,A41+1)</f>
        <v>62.43</v>
      </c>
      <c r="I41">
        <f>HLOOKUP(D41,belajar!$B$1:$L$35,A41+1)</f>
        <v>8.15</v>
      </c>
      <c r="J41">
        <f>HLOOKUP(D41,pns!$B$1:$L$35,A41+1)</f>
        <v>76639</v>
      </c>
      <c r="K41">
        <f>VLOOKUP(B41,coor!$A$2:$D$35,3)</f>
        <v>102.438058099999</v>
      </c>
      <c r="L41">
        <f>VLOOKUP(B41,coor!$A$2:$D$35,4)</f>
        <v>-1.4851831</v>
      </c>
      <c r="M41">
        <f>HLOOKUP(D41,kemiskinan!$B$1:$L$35,A41+1)</f>
        <v>281.69</v>
      </c>
    </row>
    <row r="42" spans="1:13" x14ac:dyDescent="0.25">
      <c r="A42">
        <v>5</v>
      </c>
      <c r="B42">
        <v>15</v>
      </c>
      <c r="C42" t="s">
        <v>5</v>
      </c>
      <c r="D42" s="1">
        <v>2019</v>
      </c>
      <c r="E42">
        <f>HLOOKUP(D42,fdi!$B$1:$L$35,A42+1)</f>
        <v>54.6</v>
      </c>
      <c r="F42">
        <f>HLOOKUP(D42,pdrb!$B$1:$L$35,A42+1)</f>
        <v>149111.09</v>
      </c>
      <c r="G42">
        <f>HLOOKUP(D42,pdrbk!$B$1:$L$35,A42+1)</f>
        <v>41812.35</v>
      </c>
      <c r="H42">
        <f>HLOOKUP(D42,internet!$B$1:$L$35,A42+1)</f>
        <v>70.81</v>
      </c>
      <c r="I42">
        <f>HLOOKUP(D42,belajar!$B$1:$L$35,A42+1)</f>
        <v>8.23</v>
      </c>
      <c r="J42">
        <f>HLOOKUP(D42,pns!$B$1:$L$35,A42+1)</f>
        <v>76674</v>
      </c>
      <c r="K42">
        <f>VLOOKUP(B42,coor!$A$2:$D$35,3)</f>
        <v>102.438058099999</v>
      </c>
      <c r="L42">
        <f>VLOOKUP(B42,coor!$A$2:$D$35,4)</f>
        <v>-1.4851831</v>
      </c>
      <c r="M42">
        <f>HLOOKUP(D42,kemiskinan!$B$1:$L$35,A42+1)</f>
        <v>274.32</v>
      </c>
    </row>
    <row r="43" spans="1:13" x14ac:dyDescent="0.25">
      <c r="A43">
        <v>5</v>
      </c>
      <c r="B43">
        <v>15</v>
      </c>
      <c r="C43" t="s">
        <v>5</v>
      </c>
      <c r="D43" s="1">
        <v>2020</v>
      </c>
      <c r="E43">
        <f>HLOOKUP(D43,fdi!$B$1:$L$35,A43+1)</f>
        <v>27</v>
      </c>
      <c r="F43">
        <f>HLOOKUP(D43,pdrb!$B$1:$L$35,A43+1)</f>
        <v>148354.25</v>
      </c>
      <c r="G43">
        <f>HLOOKUP(D43,pdrbk!$B$1:$L$35,A43+1)</f>
        <v>41926.04</v>
      </c>
      <c r="H43">
        <f>HLOOKUP(D43,internet!$B$1:$L$35,A43+1)</f>
        <v>75.56</v>
      </c>
      <c r="I43">
        <f>HLOOKUP(D43,belajar!$B$1:$L$35,A43+1)</f>
        <v>8.4499999999999993</v>
      </c>
      <c r="J43">
        <f>HLOOKUP(D43,pns!$B$1:$L$35,A43+1)</f>
        <v>76331</v>
      </c>
      <c r="K43">
        <f>VLOOKUP(B43,coor!$A$2:$D$35,3)</f>
        <v>102.438058099999</v>
      </c>
      <c r="L43">
        <f>VLOOKUP(B43,coor!$A$2:$D$35,4)</f>
        <v>-1.4851831</v>
      </c>
      <c r="M43">
        <f>HLOOKUP(D43,kemiskinan!$B$1:$L$35,A43+1)</f>
        <v>277.8</v>
      </c>
    </row>
    <row r="44" spans="1:13" x14ac:dyDescent="0.25">
      <c r="A44">
        <v>5</v>
      </c>
      <c r="B44">
        <v>15</v>
      </c>
      <c r="C44" t="s">
        <v>5</v>
      </c>
      <c r="D44" s="1">
        <v>2021</v>
      </c>
      <c r="E44">
        <f>HLOOKUP(D44,fdi!$B$1:$L$35,A44+1)</f>
        <v>50.9</v>
      </c>
      <c r="F44">
        <f>HLOOKUP(D44,pdrb!$B$1:$L$35,A44+1)</f>
        <v>153850.63</v>
      </c>
      <c r="G44">
        <f>HLOOKUP(D44,pdrbk!$B$1:$L$35,A44+1)</f>
        <v>42898.41</v>
      </c>
      <c r="H44">
        <f>HLOOKUP(D44,internet!$B$1:$L$35,A44+1)</f>
        <v>80.91</v>
      </c>
      <c r="I44">
        <f>HLOOKUP(D44,belajar!$B$1:$L$35,A44+1)</f>
        <v>8.5500000000000007</v>
      </c>
      <c r="J44">
        <f>HLOOKUP(D44,pns!$B$1:$L$35,A44+1)</f>
        <v>73054</v>
      </c>
      <c r="K44">
        <f>VLOOKUP(B44,coor!$A$2:$D$35,3)</f>
        <v>102.438058099999</v>
      </c>
      <c r="L44">
        <f>VLOOKUP(B44,coor!$A$2:$D$35,4)</f>
        <v>-1.4851831</v>
      </c>
      <c r="M44">
        <f>HLOOKUP(D44,kemiskinan!$B$1:$L$35,A44+1)</f>
        <v>293.86</v>
      </c>
    </row>
    <row r="45" spans="1:13" x14ac:dyDescent="0.25">
      <c r="A45">
        <v>5</v>
      </c>
      <c r="B45">
        <v>15</v>
      </c>
      <c r="C45" t="s">
        <v>5</v>
      </c>
      <c r="D45" s="1">
        <v>2022</v>
      </c>
      <c r="E45">
        <f>HLOOKUP(D45,fdi!$B$1:$L$35,A45+1)</f>
        <v>39.200000000000003</v>
      </c>
      <c r="F45">
        <f>HLOOKUP(D45,pdrb!$B$1:$L$35,A45+1)</f>
        <v>161731.95000000001</v>
      </c>
      <c r="G45">
        <f>HLOOKUP(D45,pdrbk!$B$1:$L$35,A45+1)</f>
        <v>44515.14</v>
      </c>
      <c r="H45">
        <f>HLOOKUP(D45,internet!$B$1:$L$35,A45+1)</f>
        <v>87.34</v>
      </c>
      <c r="I45">
        <f>HLOOKUP(D45,belajar!$B$1:$L$35,A45+1)</f>
        <v>8.6</v>
      </c>
      <c r="J45">
        <f>HLOOKUP(D45,pns!$B$1:$L$35,A45+1)</f>
        <v>70299</v>
      </c>
      <c r="K45">
        <f>VLOOKUP(B45,coor!$A$2:$D$35,3)</f>
        <v>102.438058099999</v>
      </c>
      <c r="L45">
        <f>VLOOKUP(B45,coor!$A$2:$D$35,4)</f>
        <v>-1.4851831</v>
      </c>
      <c r="M45">
        <f>HLOOKUP(D45,kemiskinan!$B$1:$L$35,A45+1)</f>
        <v>279.37</v>
      </c>
    </row>
    <row r="46" spans="1:13" x14ac:dyDescent="0.25">
      <c r="A46">
        <v>5</v>
      </c>
      <c r="B46">
        <v>15</v>
      </c>
      <c r="C46" t="s">
        <v>5</v>
      </c>
      <c r="D46" s="1">
        <v>2023</v>
      </c>
      <c r="E46">
        <f>HLOOKUP(D46,fdi!$B$1:$L$35,A46+1)</f>
        <v>45.1</v>
      </c>
      <c r="F46">
        <f>HLOOKUP(D46,pdrb!$B$1:$L$35,A46+1)</f>
        <v>169277.62</v>
      </c>
      <c r="G46">
        <f>HLOOKUP(D46,pdrbk!$B$1:$L$35,A46+1)</f>
        <v>46009.74</v>
      </c>
      <c r="H46">
        <f>HLOOKUP(D46,internet!$B$1:$L$35,A46+1)</f>
        <v>89.52</v>
      </c>
      <c r="I46">
        <f>HLOOKUP(D46,belajar!$B$1:$L$35,A46+1)</f>
        <v>8.68</v>
      </c>
      <c r="J46">
        <f>HLOOKUP(D46,pns!$B$1:$L$35,A46+1)</f>
        <v>68021</v>
      </c>
      <c r="K46">
        <f>VLOOKUP(B46,coor!$A$2:$D$35,3)</f>
        <v>102.438058099999</v>
      </c>
      <c r="L46">
        <f>VLOOKUP(B46,coor!$A$2:$D$35,4)</f>
        <v>-1.4851831</v>
      </c>
      <c r="M46">
        <f>HLOOKUP(D46,kemiskinan!$B$1:$L$35,A46+1)</f>
        <v>280.68</v>
      </c>
    </row>
    <row r="47" spans="1:13" x14ac:dyDescent="0.25">
      <c r="A47">
        <v>6</v>
      </c>
      <c r="B47">
        <v>16</v>
      </c>
      <c r="C47" t="s">
        <v>6</v>
      </c>
      <c r="D47" s="1">
        <v>2015</v>
      </c>
      <c r="E47">
        <f>HLOOKUP(D47,fdi!$B$1:$L$35,A47+1)</f>
        <v>645.79999999999995</v>
      </c>
      <c r="F47">
        <f>HLOOKUP(D47,pdrb!$B$1:$L$35,A47+1)</f>
        <v>254044.88</v>
      </c>
      <c r="G47">
        <f>HLOOKUP(D47,pdrbk!$B$1:$L$35,A47+1)</f>
        <v>31549.3</v>
      </c>
      <c r="H47">
        <f>HLOOKUP(D47,internet!$B$1:$L$35,A47+1)</f>
        <v>35.74</v>
      </c>
      <c r="I47">
        <f>HLOOKUP(D47,belajar!$B$1:$L$35,A47+1)</f>
        <v>7.53</v>
      </c>
      <c r="J47">
        <f>HLOOKUP(D47,pns!$B$1:$L$35,A47+1)</f>
        <v>121880</v>
      </c>
      <c r="K47">
        <f>VLOOKUP(B47,coor!$A$2:$D$35,3)</f>
        <v>103.914399</v>
      </c>
      <c r="L47">
        <f>VLOOKUP(B47,coor!$A$2:$D$35,4)</f>
        <v>-3.3194373999999902</v>
      </c>
      <c r="M47">
        <f>HLOOKUP(D47,kemiskinan!$B$1:$L$35,A47+1)</f>
        <v>1145.6300000000001</v>
      </c>
    </row>
    <row r="48" spans="1:13" x14ac:dyDescent="0.25">
      <c r="A48">
        <v>6</v>
      </c>
      <c r="B48">
        <v>16</v>
      </c>
      <c r="C48" t="s">
        <v>6</v>
      </c>
      <c r="D48" s="1">
        <v>2016</v>
      </c>
      <c r="E48">
        <f>HLOOKUP(D48,fdi!$B$1:$L$35,A48+1)</f>
        <v>2793.5</v>
      </c>
      <c r="F48">
        <f>HLOOKUP(D48,pdrb!$B$1:$L$35,A48+1)</f>
        <v>266857.40000000002</v>
      </c>
      <c r="G48">
        <f>HLOOKUP(D48,pdrbk!$B$1:$L$35,A48+1)</f>
        <v>32699.5</v>
      </c>
      <c r="H48">
        <f>HLOOKUP(D48,internet!$B$1:$L$35,A48+1)</f>
        <v>39.1</v>
      </c>
      <c r="I48">
        <f>HLOOKUP(D48,belajar!$B$1:$L$35,A48+1)</f>
        <v>7.77</v>
      </c>
      <c r="J48">
        <f>HLOOKUP(D48,pns!$B$1:$L$35,A48+1)</f>
        <v>139225</v>
      </c>
      <c r="K48">
        <f>VLOOKUP(B48,coor!$A$2:$D$35,3)</f>
        <v>103.914399</v>
      </c>
      <c r="L48">
        <f>VLOOKUP(B48,coor!$A$2:$D$35,4)</f>
        <v>-3.3194373999999902</v>
      </c>
      <c r="M48">
        <f>HLOOKUP(D48,kemiskinan!$B$1:$L$35,A48+1)</f>
        <v>1101.19</v>
      </c>
    </row>
    <row r="49" spans="1:13" x14ac:dyDescent="0.25">
      <c r="A49">
        <v>6</v>
      </c>
      <c r="B49">
        <v>16</v>
      </c>
      <c r="C49" t="s">
        <v>6</v>
      </c>
      <c r="D49" s="1">
        <v>2017</v>
      </c>
      <c r="E49">
        <f>HLOOKUP(D49,fdi!$B$1:$L$35,A49+1)</f>
        <v>1182.9000000000001</v>
      </c>
      <c r="F49">
        <f>HLOOKUP(D49,pdrb!$B$1:$L$35,A49+1)</f>
        <v>281571.01</v>
      </c>
      <c r="G49">
        <f>HLOOKUP(D49,pdrbk!$B$1:$L$35,A49+1)</f>
        <v>34059.71</v>
      </c>
      <c r="H49">
        <f>HLOOKUP(D49,internet!$B$1:$L$35,A49+1)</f>
        <v>49.73</v>
      </c>
      <c r="I49">
        <f>HLOOKUP(D49,belajar!$B$1:$L$35,A49+1)</f>
        <v>7.83</v>
      </c>
      <c r="J49">
        <f>HLOOKUP(D49,pns!$B$1:$L$35,A49+1)</f>
        <v>136328</v>
      </c>
      <c r="K49">
        <f>VLOOKUP(B49,coor!$A$2:$D$35,3)</f>
        <v>103.914399</v>
      </c>
      <c r="L49">
        <f>VLOOKUP(B49,coor!$A$2:$D$35,4)</f>
        <v>-3.3194373999999902</v>
      </c>
      <c r="M49">
        <f>HLOOKUP(D49,kemiskinan!$B$1:$L$35,A49+1)</f>
        <v>1086.92</v>
      </c>
    </row>
    <row r="50" spans="1:13" x14ac:dyDescent="0.25">
      <c r="A50">
        <v>6</v>
      </c>
      <c r="B50">
        <v>16</v>
      </c>
      <c r="C50" t="s">
        <v>6</v>
      </c>
      <c r="D50" s="1">
        <v>2018</v>
      </c>
      <c r="E50">
        <f>HLOOKUP(D50,fdi!$B$1:$L$35,A50+1)</f>
        <v>1078.5999999999999</v>
      </c>
      <c r="F50">
        <f>HLOOKUP(D50,pdrb!$B$1:$L$35,A50+1)</f>
        <v>298484.07</v>
      </c>
      <c r="G50">
        <f>HLOOKUP(D50,pdrbk!$B$1:$L$35,A50+1)</f>
        <v>35659.82</v>
      </c>
      <c r="H50">
        <f>HLOOKUP(D50,internet!$B$1:$L$35,A50+1)</f>
        <v>59.41</v>
      </c>
      <c r="I50">
        <f>HLOOKUP(D50,belajar!$B$1:$L$35,A50+1)</f>
        <v>7.99</v>
      </c>
      <c r="J50">
        <f>HLOOKUP(D50,pns!$B$1:$L$35,A50+1)</f>
        <v>132044</v>
      </c>
      <c r="K50">
        <f>VLOOKUP(B50,coor!$A$2:$D$35,3)</f>
        <v>103.914399</v>
      </c>
      <c r="L50">
        <f>VLOOKUP(B50,coor!$A$2:$D$35,4)</f>
        <v>-3.3194373999999902</v>
      </c>
      <c r="M50">
        <f>HLOOKUP(D50,kemiskinan!$B$1:$L$35,A50+1)</f>
        <v>1068.27</v>
      </c>
    </row>
    <row r="51" spans="1:13" x14ac:dyDescent="0.25">
      <c r="A51">
        <v>6</v>
      </c>
      <c r="B51">
        <v>16</v>
      </c>
      <c r="C51" t="s">
        <v>6</v>
      </c>
      <c r="D51" s="1">
        <v>2019</v>
      </c>
      <c r="E51">
        <f>HLOOKUP(D51,fdi!$B$1:$L$35,A51+1)</f>
        <v>736.5</v>
      </c>
      <c r="F51">
        <f>HLOOKUP(D51,pdrb!$B$1:$L$35,A51+1)</f>
        <v>315464.75</v>
      </c>
      <c r="G51">
        <f>HLOOKUP(D51,pdrbk!$B$1:$L$35,A51+1)</f>
        <v>37125.75</v>
      </c>
      <c r="H51">
        <f>HLOOKUP(D51,internet!$B$1:$L$35,A51+1)</f>
        <v>66.42</v>
      </c>
      <c r="I51">
        <f>HLOOKUP(D51,belajar!$B$1:$L$35,A51+1)</f>
        <v>8</v>
      </c>
      <c r="J51">
        <f>HLOOKUP(D51,pns!$B$1:$L$35,A51+1)</f>
        <v>132106</v>
      </c>
      <c r="K51">
        <f>VLOOKUP(B51,coor!$A$2:$D$35,3)</f>
        <v>103.914399</v>
      </c>
      <c r="L51">
        <f>VLOOKUP(B51,coor!$A$2:$D$35,4)</f>
        <v>-3.3194373999999902</v>
      </c>
      <c r="M51">
        <f>HLOOKUP(D51,kemiskinan!$B$1:$L$35,A51+1)</f>
        <v>1073.74</v>
      </c>
    </row>
    <row r="52" spans="1:13" x14ac:dyDescent="0.25">
      <c r="A52">
        <v>6</v>
      </c>
      <c r="B52">
        <v>16</v>
      </c>
      <c r="C52" t="s">
        <v>6</v>
      </c>
      <c r="D52" s="1">
        <v>2020</v>
      </c>
      <c r="E52">
        <f>HLOOKUP(D52,fdi!$B$1:$L$35,A52+1)</f>
        <v>1543.9</v>
      </c>
      <c r="F52">
        <f>HLOOKUP(D52,pdrb!$B$1:$L$35,A52+1)</f>
        <v>315129.21999999997</v>
      </c>
      <c r="G52">
        <f>HLOOKUP(D52,pdrbk!$B$1:$L$35,A52+1)</f>
        <v>37323.24</v>
      </c>
      <c r="H52">
        <f>HLOOKUP(D52,internet!$B$1:$L$35,A52+1)</f>
        <v>74.849999999999994</v>
      </c>
      <c r="I52">
        <f>HLOOKUP(D52,belajar!$B$1:$L$35,A52+1)</f>
        <v>8.18</v>
      </c>
      <c r="J52">
        <f>HLOOKUP(D52,pns!$B$1:$L$35,A52+1)</f>
        <v>132056</v>
      </c>
      <c r="K52">
        <f>VLOOKUP(B52,coor!$A$2:$D$35,3)</f>
        <v>103.914399</v>
      </c>
      <c r="L52">
        <f>VLOOKUP(B52,coor!$A$2:$D$35,4)</f>
        <v>-3.3194373999999902</v>
      </c>
      <c r="M52">
        <f>HLOOKUP(D52,kemiskinan!$B$1:$L$35,A52+1)</f>
        <v>1081.58</v>
      </c>
    </row>
    <row r="53" spans="1:13" x14ac:dyDescent="0.25">
      <c r="A53">
        <v>6</v>
      </c>
      <c r="B53">
        <v>16</v>
      </c>
      <c r="C53" t="s">
        <v>6</v>
      </c>
      <c r="D53" s="1">
        <v>2021</v>
      </c>
      <c r="E53">
        <f>HLOOKUP(D53,fdi!$B$1:$L$35,A53+1)</f>
        <v>1259.7</v>
      </c>
      <c r="F53">
        <f>HLOOKUP(D53,pdrb!$B$1:$L$35,A53+1)</f>
        <v>326405.18</v>
      </c>
      <c r="G53">
        <f>HLOOKUP(D53,pdrbk!$B$1:$L$35,A53+1)</f>
        <v>38182.239999999998</v>
      </c>
      <c r="H53">
        <f>HLOOKUP(D53,internet!$B$1:$L$35,A53+1)</f>
        <v>80.95</v>
      </c>
      <c r="I53">
        <f>HLOOKUP(D53,belajar!$B$1:$L$35,A53+1)</f>
        <v>8.24</v>
      </c>
      <c r="J53">
        <f>HLOOKUP(D53,pns!$B$1:$L$35,A53+1)</f>
        <v>126642</v>
      </c>
      <c r="K53">
        <f>VLOOKUP(B53,coor!$A$2:$D$35,3)</f>
        <v>103.914399</v>
      </c>
      <c r="L53">
        <f>VLOOKUP(B53,coor!$A$2:$D$35,4)</f>
        <v>-3.3194373999999902</v>
      </c>
      <c r="M53">
        <f>HLOOKUP(D53,kemiskinan!$B$1:$L$35,A53+1)</f>
        <v>1113.76</v>
      </c>
    </row>
    <row r="54" spans="1:13" x14ac:dyDescent="0.25">
      <c r="A54">
        <v>6</v>
      </c>
      <c r="B54">
        <v>16</v>
      </c>
      <c r="C54" t="s">
        <v>6</v>
      </c>
      <c r="D54" s="1">
        <v>2022</v>
      </c>
      <c r="E54">
        <f>HLOOKUP(D54,fdi!$B$1:$L$35,A54+1)</f>
        <v>1226.3</v>
      </c>
      <c r="F54">
        <f>HLOOKUP(D54,pdrb!$B$1:$L$35,A54+1)</f>
        <v>343503.62</v>
      </c>
      <c r="G54">
        <f>HLOOKUP(D54,pdrbk!$B$1:$L$35,A54+1)</f>
        <v>39723.97</v>
      </c>
      <c r="H54">
        <f>HLOOKUP(D54,internet!$B$1:$L$35,A54+1)</f>
        <v>85.79</v>
      </c>
      <c r="I54">
        <f>HLOOKUP(D54,belajar!$B$1:$L$35,A54+1)</f>
        <v>8.3000000000000007</v>
      </c>
      <c r="J54">
        <f>HLOOKUP(D54,pns!$B$1:$L$35,A54+1)</f>
        <v>123545</v>
      </c>
      <c r="K54">
        <f>VLOOKUP(B54,coor!$A$2:$D$35,3)</f>
        <v>103.914399</v>
      </c>
      <c r="L54">
        <f>VLOOKUP(B54,coor!$A$2:$D$35,4)</f>
        <v>-3.3194373999999902</v>
      </c>
      <c r="M54">
        <f>HLOOKUP(D54,kemiskinan!$B$1:$L$35,A54+1)</f>
        <v>1044.69</v>
      </c>
    </row>
    <row r="55" spans="1:13" x14ac:dyDescent="0.25">
      <c r="A55">
        <v>6</v>
      </c>
      <c r="B55">
        <v>16</v>
      </c>
      <c r="C55" t="s">
        <v>6</v>
      </c>
      <c r="D55" s="1">
        <v>2023</v>
      </c>
      <c r="E55">
        <f>HLOOKUP(D55,fdi!$B$1:$L$35,A55+1)</f>
        <v>1478.6</v>
      </c>
      <c r="F55">
        <f>HLOOKUP(D55,pdrb!$B$1:$L$35,A55+1)</f>
        <v>360967.45</v>
      </c>
      <c r="G55">
        <f>HLOOKUP(D55,pdrbk!$B$1:$L$35,A55+1)</f>
        <v>41283.99</v>
      </c>
      <c r="H55">
        <f>HLOOKUP(D55,internet!$B$1:$L$35,A55+1)</f>
        <v>89.91</v>
      </c>
      <c r="I55">
        <f>HLOOKUP(D55,belajar!$B$1:$L$35,A55+1)</f>
        <v>8.3699999999999992</v>
      </c>
      <c r="J55">
        <f>HLOOKUP(D55,pns!$B$1:$L$35,A55+1)</f>
        <v>118773</v>
      </c>
      <c r="K55">
        <f>VLOOKUP(B55,coor!$A$2:$D$35,3)</f>
        <v>103.914399</v>
      </c>
      <c r="L55">
        <f>VLOOKUP(B55,coor!$A$2:$D$35,4)</f>
        <v>-3.3194373999999902</v>
      </c>
      <c r="M55">
        <f>HLOOKUP(D55,kemiskinan!$B$1:$L$35,A55+1)</f>
        <v>1045.68</v>
      </c>
    </row>
    <row r="56" spans="1:13" x14ac:dyDescent="0.25">
      <c r="A56">
        <v>7</v>
      </c>
      <c r="B56">
        <v>17</v>
      </c>
      <c r="C56" t="s">
        <v>7</v>
      </c>
      <c r="D56" s="1">
        <v>2015</v>
      </c>
      <c r="E56">
        <f>HLOOKUP(D56,fdi!$B$1:$L$35,A56+1)</f>
        <v>20.6</v>
      </c>
      <c r="F56">
        <f>HLOOKUP(D56,pdrb!$B$1:$L$35,A56+1)</f>
        <v>38066.01</v>
      </c>
      <c r="G56">
        <f>HLOOKUP(D56,pdrbk!$B$1:$L$35,A56+1)</f>
        <v>20302.48</v>
      </c>
      <c r="H56">
        <f>HLOOKUP(D56,internet!$B$1:$L$35,A56+1)</f>
        <v>38.19</v>
      </c>
      <c r="I56">
        <f>HLOOKUP(D56,belajar!$B$1:$L$35,A56+1)</f>
        <v>8.09</v>
      </c>
      <c r="J56">
        <f>HLOOKUP(D56,pns!$B$1:$L$35,A56+1)</f>
        <v>53625</v>
      </c>
      <c r="K56">
        <f>VLOOKUP(B56,coor!$A$2:$D$35,3)</f>
        <v>102.34638750000001</v>
      </c>
      <c r="L56">
        <f>VLOOKUP(B56,coor!$A$2:$D$35,4)</f>
        <v>-3.5778470999999898</v>
      </c>
      <c r="M56">
        <f>HLOOKUP(D56,kemiskinan!$B$1:$L$35,A56+1)</f>
        <v>334.07</v>
      </c>
    </row>
    <row r="57" spans="1:13" x14ac:dyDescent="0.25">
      <c r="A57">
        <v>7</v>
      </c>
      <c r="B57">
        <v>17</v>
      </c>
      <c r="C57" t="s">
        <v>7</v>
      </c>
      <c r="D57" s="1">
        <v>2016</v>
      </c>
      <c r="E57">
        <f>HLOOKUP(D57,fdi!$B$1:$L$35,A57+1)</f>
        <v>55.7</v>
      </c>
      <c r="F57">
        <f>HLOOKUP(D57,pdrb!$B$1:$L$35,A57+1)</f>
        <v>40076.54</v>
      </c>
      <c r="G57">
        <f>HLOOKUP(D57,pdrbk!$B$1:$L$35,A57+1)</f>
        <v>21039.84</v>
      </c>
      <c r="H57">
        <f>HLOOKUP(D57,internet!$B$1:$L$35,A57+1)</f>
        <v>40.799999999999997</v>
      </c>
      <c r="I57">
        <f>HLOOKUP(D57,belajar!$B$1:$L$35,A57+1)</f>
        <v>8.2899999999999991</v>
      </c>
      <c r="J57">
        <f>HLOOKUP(D57,pns!$B$1:$L$35,A57+1)</f>
        <v>61053</v>
      </c>
      <c r="K57">
        <f>VLOOKUP(B57,coor!$A$2:$D$35,3)</f>
        <v>102.34638750000001</v>
      </c>
      <c r="L57">
        <f>VLOOKUP(B57,coor!$A$2:$D$35,4)</f>
        <v>-3.5778470999999898</v>
      </c>
      <c r="M57">
        <f>HLOOKUP(D57,kemiskinan!$B$1:$L$35,A57+1)</f>
        <v>328.61</v>
      </c>
    </row>
    <row r="58" spans="1:13" x14ac:dyDescent="0.25">
      <c r="A58">
        <v>7</v>
      </c>
      <c r="B58">
        <v>17</v>
      </c>
      <c r="C58" t="s">
        <v>7</v>
      </c>
      <c r="D58" s="1">
        <v>2017</v>
      </c>
      <c r="E58">
        <f>HLOOKUP(D58,fdi!$B$1:$L$35,A58+1)</f>
        <v>138.69999999999999</v>
      </c>
      <c r="F58">
        <f>HLOOKUP(D58,pdrb!$B$1:$L$35,A58+1)</f>
        <v>42073.52</v>
      </c>
      <c r="G58">
        <f>HLOOKUP(D58,pdrbk!$B$1:$L$35,A58+1)</f>
        <v>21751.64</v>
      </c>
      <c r="H58">
        <f>HLOOKUP(D58,internet!$B$1:$L$35,A58+1)</f>
        <v>49.76</v>
      </c>
      <c r="I58">
        <f>HLOOKUP(D58,belajar!$B$1:$L$35,A58+1)</f>
        <v>8.3699999999999992</v>
      </c>
      <c r="J58">
        <f>HLOOKUP(D58,pns!$B$1:$L$35,A58+1)</f>
        <v>60271</v>
      </c>
      <c r="K58">
        <f>VLOOKUP(B58,coor!$A$2:$D$35,3)</f>
        <v>102.34638750000001</v>
      </c>
      <c r="L58">
        <f>VLOOKUP(B58,coor!$A$2:$D$35,4)</f>
        <v>-3.5778470999999898</v>
      </c>
      <c r="M58">
        <f>HLOOKUP(D58,kemiskinan!$B$1:$L$35,A58+1)</f>
        <v>316.98</v>
      </c>
    </row>
    <row r="59" spans="1:13" x14ac:dyDescent="0.25">
      <c r="A59">
        <v>7</v>
      </c>
      <c r="B59">
        <v>17</v>
      </c>
      <c r="C59" t="s">
        <v>7</v>
      </c>
      <c r="D59" s="1">
        <v>2018</v>
      </c>
      <c r="E59">
        <f>HLOOKUP(D59,fdi!$B$1:$L$35,A59+1)</f>
        <v>136.6</v>
      </c>
      <c r="F59">
        <f>HLOOKUP(D59,pdrb!$B$1:$L$35,A59+1)</f>
        <v>44164.11</v>
      </c>
      <c r="G59">
        <f>HLOOKUP(D59,pdrbk!$B$1:$L$35,A59+1)</f>
        <v>22494.84</v>
      </c>
      <c r="H59">
        <f>HLOOKUP(D59,internet!$B$1:$L$35,A59+1)</f>
        <v>58.49</v>
      </c>
      <c r="I59">
        <f>HLOOKUP(D59,belajar!$B$1:$L$35,A59+1)</f>
        <v>8.4700000000000006</v>
      </c>
      <c r="J59">
        <f>HLOOKUP(D59,pns!$B$1:$L$35,A59+1)</f>
        <v>58481</v>
      </c>
      <c r="K59">
        <f>VLOOKUP(B59,coor!$A$2:$D$35,3)</f>
        <v>102.34638750000001</v>
      </c>
      <c r="L59">
        <f>VLOOKUP(B59,coor!$A$2:$D$35,4)</f>
        <v>-3.5778470999999898</v>
      </c>
      <c r="M59">
        <f>HLOOKUP(D59,kemiskinan!$B$1:$L$35,A59+1)</f>
        <v>301.81</v>
      </c>
    </row>
    <row r="60" spans="1:13" x14ac:dyDescent="0.25">
      <c r="A60">
        <v>7</v>
      </c>
      <c r="B60">
        <v>17</v>
      </c>
      <c r="C60" t="s">
        <v>7</v>
      </c>
      <c r="D60" s="1">
        <v>2019</v>
      </c>
      <c r="E60">
        <f>HLOOKUP(D60,fdi!$B$1:$L$35,A60+1)</f>
        <v>144.80000000000001</v>
      </c>
      <c r="F60">
        <f>HLOOKUP(D60,pdrb!$B$1:$L$35,A60+1)</f>
        <v>46345.45</v>
      </c>
      <c r="G60">
        <f>HLOOKUP(D60,pdrbk!$B$1:$L$35,A60+1)</f>
        <v>23504.53</v>
      </c>
      <c r="H60">
        <f>HLOOKUP(D60,internet!$B$1:$L$35,A60+1)</f>
        <v>67.36</v>
      </c>
      <c r="I60">
        <f>HLOOKUP(D60,belajar!$B$1:$L$35,A60+1)</f>
        <v>8.61</v>
      </c>
      <c r="J60">
        <f>HLOOKUP(D60,pns!$B$1:$L$35,A60+1)</f>
        <v>59176</v>
      </c>
      <c r="K60">
        <f>VLOOKUP(B60,coor!$A$2:$D$35,3)</f>
        <v>102.34638750000001</v>
      </c>
      <c r="L60">
        <f>VLOOKUP(B60,coor!$A$2:$D$35,4)</f>
        <v>-3.5778470999999898</v>
      </c>
      <c r="M60">
        <f>HLOOKUP(D60,kemiskinan!$B$1:$L$35,A60+1)</f>
        <v>302.3</v>
      </c>
    </row>
    <row r="61" spans="1:13" x14ac:dyDescent="0.25">
      <c r="A61">
        <v>7</v>
      </c>
      <c r="B61">
        <v>17</v>
      </c>
      <c r="C61" t="s">
        <v>7</v>
      </c>
      <c r="D61" s="1">
        <v>2020</v>
      </c>
      <c r="E61">
        <f>HLOOKUP(D61,fdi!$B$1:$L$35,A61+1)</f>
        <v>192.3</v>
      </c>
      <c r="F61">
        <f>HLOOKUP(D61,pdrb!$B$1:$L$35,A61+1)</f>
        <v>46338.43</v>
      </c>
      <c r="G61">
        <f>HLOOKUP(D61,pdrbk!$B$1:$L$35,A61+1)</f>
        <v>23105.919999999998</v>
      </c>
      <c r="H61">
        <f>HLOOKUP(D61,internet!$B$1:$L$35,A61+1)</f>
        <v>71.69</v>
      </c>
      <c r="I61">
        <f>HLOOKUP(D61,belajar!$B$1:$L$35,A61+1)</f>
        <v>8.73</v>
      </c>
      <c r="J61">
        <f>HLOOKUP(D61,pns!$B$1:$L$35,A61+1)</f>
        <v>57685</v>
      </c>
      <c r="K61">
        <f>VLOOKUP(B61,coor!$A$2:$D$35,3)</f>
        <v>102.34638750000001</v>
      </c>
      <c r="L61">
        <f>VLOOKUP(B61,coor!$A$2:$D$35,4)</f>
        <v>-3.5778470999999898</v>
      </c>
      <c r="M61">
        <f>HLOOKUP(D61,kemiskinan!$B$1:$L$35,A61+1)</f>
        <v>302.58</v>
      </c>
    </row>
    <row r="62" spans="1:13" x14ac:dyDescent="0.25">
      <c r="A62">
        <v>7</v>
      </c>
      <c r="B62">
        <v>17</v>
      </c>
      <c r="C62" t="s">
        <v>7</v>
      </c>
      <c r="D62" s="1">
        <v>2021</v>
      </c>
      <c r="E62">
        <f>HLOOKUP(D62,fdi!$B$1:$L$35,A62+1)</f>
        <v>23.7</v>
      </c>
      <c r="F62">
        <f>HLOOKUP(D62,pdrb!$B$1:$L$35,A62+1)</f>
        <v>47853.78</v>
      </c>
      <c r="G62">
        <f>HLOOKUP(D62,pdrbk!$B$1:$L$35,A62+1)</f>
        <v>23545.64</v>
      </c>
      <c r="H62">
        <f>HLOOKUP(D62,internet!$B$1:$L$35,A62+1)</f>
        <v>78.03</v>
      </c>
      <c r="I62">
        <f>HLOOKUP(D62,belajar!$B$1:$L$35,A62+1)</f>
        <v>8.84</v>
      </c>
      <c r="J62">
        <f>HLOOKUP(D62,pns!$B$1:$L$35,A62+1)</f>
        <v>55758</v>
      </c>
      <c r="K62">
        <f>VLOOKUP(B62,coor!$A$2:$D$35,3)</f>
        <v>102.34638750000001</v>
      </c>
      <c r="L62">
        <f>VLOOKUP(B62,coor!$A$2:$D$35,4)</f>
        <v>-3.5778470999999898</v>
      </c>
      <c r="M62">
        <f>HLOOKUP(D62,kemiskinan!$B$1:$L$35,A62+1)</f>
        <v>306</v>
      </c>
    </row>
    <row r="63" spans="1:13" x14ac:dyDescent="0.25">
      <c r="A63">
        <v>7</v>
      </c>
      <c r="B63">
        <v>17</v>
      </c>
      <c r="C63" t="s">
        <v>7</v>
      </c>
      <c r="D63" s="1">
        <v>2022</v>
      </c>
      <c r="E63">
        <f>HLOOKUP(D63,fdi!$B$1:$L$35,A63+1)</f>
        <v>52.2</v>
      </c>
      <c r="F63">
        <f>HLOOKUP(D63,pdrb!$B$1:$L$35,A63+1)</f>
        <v>49916.06</v>
      </c>
      <c r="G63">
        <f>HLOOKUP(D63,pdrbk!$B$1:$L$35,A63+1)</f>
        <v>24238.47</v>
      </c>
      <c r="H63">
        <f>HLOOKUP(D63,internet!$B$1:$L$35,A63+1)</f>
        <v>86.43</v>
      </c>
      <c r="I63">
        <f>HLOOKUP(D63,belajar!$B$1:$L$35,A63+1)</f>
        <v>8.8699999999999992</v>
      </c>
      <c r="J63">
        <f>HLOOKUP(D63,pns!$B$1:$L$35,A63+1)</f>
        <v>54176</v>
      </c>
      <c r="K63">
        <f>VLOOKUP(B63,coor!$A$2:$D$35,3)</f>
        <v>102.34638750000001</v>
      </c>
      <c r="L63">
        <f>VLOOKUP(B63,coor!$A$2:$D$35,4)</f>
        <v>-3.5778470999999898</v>
      </c>
      <c r="M63">
        <f>HLOOKUP(D63,kemiskinan!$B$1:$L$35,A63+1)</f>
        <v>297.23</v>
      </c>
    </row>
    <row r="64" spans="1:13" x14ac:dyDescent="0.25">
      <c r="A64">
        <v>7</v>
      </c>
      <c r="B64">
        <v>17</v>
      </c>
      <c r="C64" t="s">
        <v>7</v>
      </c>
      <c r="D64" s="1">
        <v>2023</v>
      </c>
      <c r="E64">
        <f>HLOOKUP(D64,fdi!$B$1:$L$35,A64+1)</f>
        <v>76.099999999999994</v>
      </c>
      <c r="F64">
        <f>HLOOKUP(D64,pdrb!$B$1:$L$35,A64+1)</f>
        <v>52051.56</v>
      </c>
      <c r="G64">
        <f>HLOOKUP(D64,pdrbk!$B$1:$L$35,A64+1)</f>
        <v>24952.74</v>
      </c>
      <c r="H64">
        <f>HLOOKUP(D64,internet!$B$1:$L$35,A64+1)</f>
        <v>88.82</v>
      </c>
      <c r="I64">
        <f>HLOOKUP(D64,belajar!$B$1:$L$35,A64+1)</f>
        <v>8.91</v>
      </c>
      <c r="J64">
        <f>HLOOKUP(D64,pns!$B$1:$L$35,A64+1)</f>
        <v>52418</v>
      </c>
      <c r="K64">
        <f>VLOOKUP(B64,coor!$A$2:$D$35,3)</f>
        <v>102.34638750000001</v>
      </c>
      <c r="L64">
        <f>VLOOKUP(B64,coor!$A$2:$D$35,4)</f>
        <v>-3.5778470999999898</v>
      </c>
      <c r="M64">
        <f>HLOOKUP(D64,kemiskinan!$B$1:$L$35,A64+1)</f>
        <v>288.45999999999998</v>
      </c>
    </row>
    <row r="65" spans="1:13" x14ac:dyDescent="0.25">
      <c r="A65">
        <v>8</v>
      </c>
      <c r="B65">
        <v>18</v>
      </c>
      <c r="C65" t="s">
        <v>8</v>
      </c>
      <c r="D65" s="1">
        <v>2015</v>
      </c>
      <c r="E65">
        <f>HLOOKUP(D65,fdi!$B$1:$L$35,A65+1)</f>
        <v>257.7</v>
      </c>
      <c r="F65">
        <f>HLOOKUP(D65,pdrb!$B$1:$L$35,A65+1)</f>
        <v>199536.92</v>
      </c>
      <c r="G65">
        <f>HLOOKUP(D65,pdrbk!$B$1:$L$35,A65+1)</f>
        <v>24581.78</v>
      </c>
      <c r="H65">
        <f>HLOOKUP(D65,internet!$B$1:$L$35,A65+1)</f>
        <v>27.66</v>
      </c>
      <c r="I65">
        <f>HLOOKUP(D65,belajar!$B$1:$L$35,A65+1)</f>
        <v>7.32</v>
      </c>
      <c r="J65">
        <f>HLOOKUP(D65,pns!$B$1:$L$35,A65+1)</f>
        <v>110443</v>
      </c>
      <c r="K65">
        <f>VLOOKUP(B65,coor!$A$2:$D$35,3)</f>
        <v>105.4068079</v>
      </c>
      <c r="L65">
        <f>VLOOKUP(B65,coor!$A$2:$D$35,4)</f>
        <v>-4.5585848999999996</v>
      </c>
      <c r="M65">
        <f>HLOOKUP(D65,kemiskinan!$B$1:$L$35,A65+1)</f>
        <v>1163.49</v>
      </c>
    </row>
    <row r="66" spans="1:13" x14ac:dyDescent="0.25">
      <c r="A66">
        <v>8</v>
      </c>
      <c r="B66">
        <v>18</v>
      </c>
      <c r="C66" t="s">
        <v>8</v>
      </c>
      <c r="D66" s="1">
        <v>2016</v>
      </c>
      <c r="E66">
        <f>HLOOKUP(D66,fdi!$B$1:$L$35,A66+1)</f>
        <v>85.7</v>
      </c>
      <c r="F66">
        <f>HLOOKUP(D66,pdrb!$B$1:$L$35,A66+1)</f>
        <v>209793.73</v>
      </c>
      <c r="G66">
        <f>HLOOKUP(D66,pdrbk!$B$1:$L$35,A66+1)</f>
        <v>25568.57</v>
      </c>
      <c r="H66">
        <f>HLOOKUP(D66,internet!$B$1:$L$35,A66+1)</f>
        <v>33.61</v>
      </c>
      <c r="I66">
        <f>HLOOKUP(D66,belajar!$B$1:$L$35,A66+1)</f>
        <v>7.56</v>
      </c>
      <c r="J66">
        <f>HLOOKUP(D66,pns!$B$1:$L$35,A66+1)</f>
        <v>123753</v>
      </c>
      <c r="K66">
        <f>VLOOKUP(B66,coor!$A$2:$D$35,3)</f>
        <v>105.4068079</v>
      </c>
      <c r="L66">
        <f>VLOOKUP(B66,coor!$A$2:$D$35,4)</f>
        <v>-4.5585848999999996</v>
      </c>
      <c r="M66">
        <f>HLOOKUP(D66,kemiskinan!$B$1:$L$35,A66+1)</f>
        <v>1169.5999999999999</v>
      </c>
    </row>
    <row r="67" spans="1:13" x14ac:dyDescent="0.25">
      <c r="A67">
        <v>8</v>
      </c>
      <c r="B67">
        <v>18</v>
      </c>
      <c r="C67" t="s">
        <v>8</v>
      </c>
      <c r="D67" s="1">
        <v>2017</v>
      </c>
      <c r="E67">
        <f>HLOOKUP(D67,fdi!$B$1:$L$35,A67+1)</f>
        <v>120.6</v>
      </c>
      <c r="F67">
        <f>HLOOKUP(D67,pdrb!$B$1:$L$35,A67+1)</f>
        <v>220626.1</v>
      </c>
      <c r="G67">
        <f>HLOOKUP(D67,pdrbk!$B$1:$L$35,A67+1)</f>
        <v>26614.880000000001</v>
      </c>
      <c r="H67">
        <f>HLOOKUP(D67,internet!$B$1:$L$35,A67+1)</f>
        <v>45.25</v>
      </c>
      <c r="I67">
        <f>HLOOKUP(D67,belajar!$B$1:$L$35,A67+1)</f>
        <v>7.63</v>
      </c>
      <c r="J67">
        <f>HLOOKUP(D67,pns!$B$1:$L$35,A67+1)</f>
        <v>122332</v>
      </c>
      <c r="K67">
        <f>VLOOKUP(B67,coor!$A$2:$D$35,3)</f>
        <v>105.4068079</v>
      </c>
      <c r="L67">
        <f>VLOOKUP(B67,coor!$A$2:$D$35,4)</f>
        <v>-4.5585848999999996</v>
      </c>
      <c r="M67">
        <f>HLOOKUP(D67,kemiskinan!$B$1:$L$35,A67+1)</f>
        <v>1131.73</v>
      </c>
    </row>
    <row r="68" spans="1:13" x14ac:dyDescent="0.25">
      <c r="A68">
        <v>8</v>
      </c>
      <c r="B68">
        <v>18</v>
      </c>
      <c r="C68" t="s">
        <v>8</v>
      </c>
      <c r="D68" s="1">
        <v>2018</v>
      </c>
      <c r="E68">
        <f>HLOOKUP(D68,fdi!$B$1:$L$35,A68+1)</f>
        <v>132.30000000000001</v>
      </c>
      <c r="F68">
        <f>HLOOKUP(D68,pdrb!$B$1:$L$35,A68+1)</f>
        <v>232165.99</v>
      </c>
      <c r="G68">
        <f>HLOOKUP(D68,pdrbk!$B$1:$L$35,A68+1)</f>
        <v>27736.26</v>
      </c>
      <c r="H68">
        <f>HLOOKUP(D68,internet!$B$1:$L$35,A68+1)</f>
        <v>60.41</v>
      </c>
      <c r="I68">
        <f>HLOOKUP(D68,belajar!$B$1:$L$35,A68+1)</f>
        <v>7.79</v>
      </c>
      <c r="J68">
        <f>HLOOKUP(D68,pns!$B$1:$L$35,A68+1)</f>
        <v>118234</v>
      </c>
      <c r="K68">
        <f>VLOOKUP(B68,coor!$A$2:$D$35,3)</f>
        <v>105.4068079</v>
      </c>
      <c r="L68">
        <f>VLOOKUP(B68,coor!$A$2:$D$35,4)</f>
        <v>-4.5585848999999996</v>
      </c>
      <c r="M68">
        <f>HLOOKUP(D68,kemiskinan!$B$1:$L$35,A68+1)</f>
        <v>1097.05</v>
      </c>
    </row>
    <row r="69" spans="1:13" x14ac:dyDescent="0.25">
      <c r="A69">
        <v>8</v>
      </c>
      <c r="B69">
        <v>18</v>
      </c>
      <c r="C69" t="s">
        <v>8</v>
      </c>
      <c r="D69" s="1">
        <v>2019</v>
      </c>
      <c r="E69">
        <f>HLOOKUP(D69,fdi!$B$1:$L$35,A69+1)</f>
        <v>155.19999999999999</v>
      </c>
      <c r="F69">
        <f>HLOOKUP(D69,pdrb!$B$1:$L$35,A69+1)</f>
        <v>244378.31</v>
      </c>
      <c r="G69">
        <f>HLOOKUP(D69,pdrbk!$B$1:$L$35,A69+1)</f>
        <v>28894.5</v>
      </c>
      <c r="H69">
        <f>HLOOKUP(D69,internet!$B$1:$L$35,A69+1)</f>
        <v>68.680000000000007</v>
      </c>
      <c r="I69">
        <f>HLOOKUP(D69,belajar!$B$1:$L$35,A69+1)</f>
        <v>7.82</v>
      </c>
      <c r="J69">
        <f>HLOOKUP(D69,pns!$B$1:$L$35,A69+1)</f>
        <v>119544</v>
      </c>
      <c r="K69">
        <f>VLOOKUP(B69,coor!$A$2:$D$35,3)</f>
        <v>105.4068079</v>
      </c>
      <c r="L69">
        <f>VLOOKUP(B69,coor!$A$2:$D$35,4)</f>
        <v>-4.5585848999999996</v>
      </c>
      <c r="M69">
        <f>HLOOKUP(D69,kemiskinan!$B$1:$L$35,A69+1)</f>
        <v>1063.6600000000001</v>
      </c>
    </row>
    <row r="70" spans="1:13" x14ac:dyDescent="0.25">
      <c r="A70">
        <v>8</v>
      </c>
      <c r="B70">
        <v>18</v>
      </c>
      <c r="C70" t="s">
        <v>8</v>
      </c>
      <c r="D70" s="1">
        <v>2020</v>
      </c>
      <c r="E70">
        <f>HLOOKUP(D70,fdi!$B$1:$L$35,A70+1)</f>
        <v>498.4</v>
      </c>
      <c r="F70">
        <f>HLOOKUP(D70,pdrb!$B$1:$L$35,A70+1)</f>
        <v>240319.59</v>
      </c>
      <c r="G70">
        <f>HLOOKUP(D70,pdrbk!$B$1:$L$35,A70+1)</f>
        <v>26746.639999999999</v>
      </c>
      <c r="H70">
        <f>HLOOKUP(D70,internet!$B$1:$L$35,A70+1)</f>
        <v>74.09</v>
      </c>
      <c r="I70">
        <f>HLOOKUP(D70,belajar!$B$1:$L$35,A70+1)</f>
        <v>7.92</v>
      </c>
      <c r="J70">
        <f>HLOOKUP(D70,pns!$B$1:$L$35,A70+1)</f>
        <v>119038</v>
      </c>
      <c r="K70">
        <f>VLOOKUP(B70,coor!$A$2:$D$35,3)</f>
        <v>105.4068079</v>
      </c>
      <c r="L70">
        <f>VLOOKUP(B70,coor!$A$2:$D$35,4)</f>
        <v>-4.5585848999999996</v>
      </c>
      <c r="M70">
        <f>HLOOKUP(D70,kemiskinan!$B$1:$L$35,A70+1)</f>
        <v>1049.32</v>
      </c>
    </row>
    <row r="71" spans="1:13" x14ac:dyDescent="0.25">
      <c r="A71">
        <v>8</v>
      </c>
      <c r="B71">
        <v>18</v>
      </c>
      <c r="C71" t="s">
        <v>8</v>
      </c>
      <c r="D71" s="1">
        <v>2021</v>
      </c>
      <c r="E71">
        <f>HLOOKUP(D71,fdi!$B$1:$L$35,A71+1)</f>
        <v>173.8</v>
      </c>
      <c r="F71">
        <f>HLOOKUP(D71,pdrb!$B$1:$L$35,A71+1)</f>
        <v>246966.49</v>
      </c>
      <c r="G71">
        <f>HLOOKUP(D71,pdrbk!$B$1:$L$35,A71+1)</f>
        <v>27149.57</v>
      </c>
      <c r="H71">
        <f>HLOOKUP(D71,internet!$B$1:$L$35,A71+1)</f>
        <v>83.49</v>
      </c>
      <c r="I71">
        <f>HLOOKUP(D71,belajar!$B$1:$L$35,A71+1)</f>
        <v>8.0500000000000007</v>
      </c>
      <c r="J71">
        <f>HLOOKUP(D71,pns!$B$1:$L$35,A71+1)</f>
        <v>113466</v>
      </c>
      <c r="K71">
        <f>VLOOKUP(B71,coor!$A$2:$D$35,3)</f>
        <v>105.4068079</v>
      </c>
      <c r="L71">
        <f>VLOOKUP(B71,coor!$A$2:$D$35,4)</f>
        <v>-4.5585848999999996</v>
      </c>
      <c r="M71">
        <f>HLOOKUP(D71,kemiskinan!$B$1:$L$35,A71+1)</f>
        <v>1083.93</v>
      </c>
    </row>
    <row r="72" spans="1:13" x14ac:dyDescent="0.25">
      <c r="A72">
        <v>8</v>
      </c>
      <c r="B72">
        <v>18</v>
      </c>
      <c r="C72" t="s">
        <v>8</v>
      </c>
      <c r="D72" s="1">
        <v>2022</v>
      </c>
      <c r="E72">
        <f>HLOOKUP(D72,fdi!$B$1:$L$35,A72+1)</f>
        <v>247.8</v>
      </c>
      <c r="F72">
        <f>HLOOKUP(D72,pdrb!$B$1:$L$35,A72+1)</f>
        <v>257534.19</v>
      </c>
      <c r="G72">
        <f>HLOOKUP(D72,pdrbk!$B$1:$L$35,A72+1)</f>
        <v>27973.81</v>
      </c>
      <c r="H72">
        <f>HLOOKUP(D72,internet!$B$1:$L$35,A72+1)</f>
        <v>87.9</v>
      </c>
      <c r="I72">
        <f>HLOOKUP(D72,belajar!$B$1:$L$35,A72+1)</f>
        <v>8.08</v>
      </c>
      <c r="J72">
        <f>HLOOKUP(D72,pns!$B$1:$L$35,A72+1)</f>
        <v>110393</v>
      </c>
      <c r="K72">
        <f>VLOOKUP(B72,coor!$A$2:$D$35,3)</f>
        <v>105.4068079</v>
      </c>
      <c r="L72">
        <f>VLOOKUP(B72,coor!$A$2:$D$35,4)</f>
        <v>-4.5585848999999996</v>
      </c>
      <c r="M72">
        <f>HLOOKUP(D72,kemiskinan!$B$1:$L$35,A72+1)</f>
        <v>1002.41</v>
      </c>
    </row>
    <row r="73" spans="1:13" x14ac:dyDescent="0.25">
      <c r="A73">
        <v>8</v>
      </c>
      <c r="B73">
        <v>18</v>
      </c>
      <c r="C73" t="s">
        <v>8</v>
      </c>
      <c r="D73" s="1">
        <v>2023</v>
      </c>
      <c r="E73">
        <f>HLOOKUP(D73,fdi!$B$1:$L$35,A73+1)</f>
        <v>220.6</v>
      </c>
      <c r="F73">
        <f>HLOOKUP(D73,pdrb!$B$1:$L$35,A73+1)</f>
        <v>269240.53999999998</v>
      </c>
      <c r="G73">
        <f>HLOOKUP(D73,pdrbk!$B$1:$L$35,A73+1)</f>
        <v>28907.119999999999</v>
      </c>
      <c r="H73">
        <f>HLOOKUP(D73,internet!$B$1:$L$35,A73+1)</f>
        <v>88.88</v>
      </c>
      <c r="I73">
        <f>HLOOKUP(D73,belajar!$B$1:$L$35,A73+1)</f>
        <v>8.18</v>
      </c>
      <c r="J73">
        <f>HLOOKUP(D73,pns!$B$1:$L$35,A73+1)</f>
        <v>105734</v>
      </c>
      <c r="K73">
        <f>VLOOKUP(B73,coor!$A$2:$D$35,3)</f>
        <v>105.4068079</v>
      </c>
      <c r="L73">
        <f>VLOOKUP(B73,coor!$A$2:$D$35,4)</f>
        <v>-4.5585848999999996</v>
      </c>
      <c r="M73">
        <f>HLOOKUP(D73,kemiskinan!$B$1:$L$35,A73+1)</f>
        <v>970.67</v>
      </c>
    </row>
    <row r="74" spans="1:13" x14ac:dyDescent="0.25">
      <c r="A74">
        <v>9</v>
      </c>
      <c r="B74">
        <v>19</v>
      </c>
      <c r="C74" t="s">
        <v>37</v>
      </c>
      <c r="D74" s="1">
        <v>2015</v>
      </c>
      <c r="E74">
        <f>HLOOKUP(D74,fdi!$B$1:$L$35,A74+1)</f>
        <v>82.7</v>
      </c>
      <c r="F74">
        <f>HLOOKUP(D74,pdrb!$B$1:$L$35,A74+1)</f>
        <v>45962.3</v>
      </c>
      <c r="G74">
        <f>HLOOKUP(D74,pdrbk!$B$1:$L$35,A74+1)</f>
        <v>33480.379999999997</v>
      </c>
      <c r="H74">
        <f>HLOOKUP(D74,internet!$B$1:$L$35,A74+1)</f>
        <v>39.75</v>
      </c>
      <c r="I74">
        <f>HLOOKUP(D74,belajar!$B$1:$L$35,A74+1)</f>
        <v>7.32</v>
      </c>
      <c r="J74">
        <f>HLOOKUP(D74,pns!$B$1:$L$35,A74+1)</f>
        <v>28374</v>
      </c>
      <c r="K74">
        <f>VLOOKUP(B74,coor!$A$2:$D$35,3)</f>
        <v>106.4405872</v>
      </c>
      <c r="L74">
        <f>VLOOKUP(B74,coor!$A$2:$D$35,4)</f>
        <v>-2.7410513000000001</v>
      </c>
      <c r="M74">
        <f>HLOOKUP(D74,kemiskinan!$B$1:$L$35,A74+1)</f>
        <v>74.09</v>
      </c>
    </row>
    <row r="75" spans="1:13" x14ac:dyDescent="0.25">
      <c r="A75">
        <v>9</v>
      </c>
      <c r="B75">
        <v>19</v>
      </c>
      <c r="C75" t="s">
        <v>37</v>
      </c>
      <c r="D75" s="1">
        <v>2016</v>
      </c>
      <c r="E75">
        <f>HLOOKUP(D75,fdi!$B$1:$L$35,A75+1)</f>
        <v>52.7</v>
      </c>
      <c r="F75">
        <f>HLOOKUP(D75,pdrb!$B$1:$L$35,A75+1)</f>
        <v>47848.37</v>
      </c>
      <c r="G75">
        <f>HLOOKUP(D75,pdrbk!$B$1:$L$35,A75+1)</f>
        <v>34132.870000000003</v>
      </c>
      <c r="H75">
        <f>HLOOKUP(D75,internet!$B$1:$L$35,A75+1)</f>
        <v>45.51</v>
      </c>
      <c r="I75">
        <f>HLOOKUP(D75,belajar!$B$1:$L$35,A75+1)</f>
        <v>7.46</v>
      </c>
      <c r="J75">
        <f>HLOOKUP(D75,pns!$B$1:$L$35,A75+1)</f>
        <v>31991</v>
      </c>
      <c r="K75">
        <f>VLOOKUP(B75,coor!$A$2:$D$35,3)</f>
        <v>106.4405872</v>
      </c>
      <c r="L75">
        <f>VLOOKUP(B75,coor!$A$2:$D$35,4)</f>
        <v>-2.7410513000000001</v>
      </c>
      <c r="M75">
        <f>HLOOKUP(D75,kemiskinan!$B$1:$L$35,A75+1)</f>
        <v>72.760000000000005</v>
      </c>
    </row>
    <row r="76" spans="1:13" x14ac:dyDescent="0.25">
      <c r="A76">
        <v>9</v>
      </c>
      <c r="B76">
        <v>19</v>
      </c>
      <c r="C76" t="s">
        <v>37</v>
      </c>
      <c r="D76" s="1">
        <v>2017</v>
      </c>
      <c r="E76">
        <f>HLOOKUP(D76,fdi!$B$1:$L$35,A76+1)</f>
        <v>153.1</v>
      </c>
      <c r="F76">
        <f>HLOOKUP(D76,pdrb!$B$1:$L$35,A76+1)</f>
        <v>49985.15</v>
      </c>
      <c r="G76">
        <f>HLOOKUP(D76,pdrbk!$B$1:$L$35,A76+1)</f>
        <v>34933.519999999997</v>
      </c>
      <c r="H76">
        <f>HLOOKUP(D76,internet!$B$1:$L$35,A76+1)</f>
        <v>54.76</v>
      </c>
      <c r="I76">
        <f>HLOOKUP(D76,belajar!$B$1:$L$35,A76+1)</f>
        <v>7.62</v>
      </c>
      <c r="J76">
        <f>HLOOKUP(D76,pns!$B$1:$L$35,A76+1)</f>
        <v>31739</v>
      </c>
      <c r="K76">
        <f>VLOOKUP(B76,coor!$A$2:$D$35,3)</f>
        <v>106.4405872</v>
      </c>
      <c r="L76">
        <f>VLOOKUP(B76,coor!$A$2:$D$35,4)</f>
        <v>-2.7410513000000001</v>
      </c>
      <c r="M76">
        <f>HLOOKUP(D76,kemiskinan!$B$1:$L$35,A76+1)</f>
        <v>74.09</v>
      </c>
    </row>
    <row r="77" spans="1:13" x14ac:dyDescent="0.25">
      <c r="A77">
        <v>9</v>
      </c>
      <c r="B77">
        <v>19</v>
      </c>
      <c r="C77" t="s">
        <v>37</v>
      </c>
      <c r="D77" s="1">
        <v>2018</v>
      </c>
      <c r="E77">
        <f>HLOOKUP(D77,fdi!$B$1:$L$35,A77+1)</f>
        <v>46.3</v>
      </c>
      <c r="F77">
        <f>HLOOKUP(D77,pdrb!$B$1:$L$35,A77+1)</f>
        <v>52208.04</v>
      </c>
      <c r="G77">
        <f>HLOOKUP(D77,pdrbk!$B$1:$L$35,A77+1)</f>
        <v>35762.04</v>
      </c>
      <c r="H77">
        <f>HLOOKUP(D77,internet!$B$1:$L$35,A77+1)</f>
        <v>65.78</v>
      </c>
      <c r="I77">
        <f>HLOOKUP(D77,belajar!$B$1:$L$35,A77+1)</f>
        <v>7.78</v>
      </c>
      <c r="J77">
        <f>HLOOKUP(D77,pns!$B$1:$L$35,A77+1)</f>
        <v>30988</v>
      </c>
      <c r="K77">
        <f>VLOOKUP(B77,coor!$A$2:$D$35,3)</f>
        <v>106.4405872</v>
      </c>
      <c r="L77">
        <f>VLOOKUP(B77,coor!$A$2:$D$35,4)</f>
        <v>-2.7410513000000001</v>
      </c>
      <c r="M77">
        <f>HLOOKUP(D77,kemiskinan!$B$1:$L$35,A77+1)</f>
        <v>76.260000000000005</v>
      </c>
    </row>
    <row r="78" spans="1:13" x14ac:dyDescent="0.25">
      <c r="A78">
        <v>9</v>
      </c>
      <c r="B78">
        <v>19</v>
      </c>
      <c r="C78" t="s">
        <v>37</v>
      </c>
      <c r="D78" s="1">
        <v>2019</v>
      </c>
      <c r="E78">
        <f>HLOOKUP(D78,fdi!$B$1:$L$35,A78+1)</f>
        <v>88.7</v>
      </c>
      <c r="F78">
        <f>HLOOKUP(D78,pdrb!$B$1:$L$35,A78+1)</f>
        <v>53941.9</v>
      </c>
      <c r="G78">
        <f>HLOOKUP(D78,pdrbk!$B$1:$L$35,A78+1)</f>
        <v>37173.14</v>
      </c>
      <c r="H78">
        <f>HLOOKUP(D78,internet!$B$1:$L$35,A78+1)</f>
        <v>74.8</v>
      </c>
      <c r="I78">
        <f>HLOOKUP(D78,belajar!$B$1:$L$35,A78+1)</f>
        <v>7.84</v>
      </c>
      <c r="J78">
        <f>HLOOKUP(D78,pns!$B$1:$L$35,A78+1)</f>
        <v>32363</v>
      </c>
      <c r="K78">
        <f>VLOOKUP(B78,coor!$A$2:$D$35,3)</f>
        <v>106.4405872</v>
      </c>
      <c r="L78">
        <f>VLOOKUP(B78,coor!$A$2:$D$35,4)</f>
        <v>-2.7410513000000001</v>
      </c>
      <c r="M78">
        <f>HLOOKUP(D78,kemiskinan!$B$1:$L$35,A78+1)</f>
        <v>68.38</v>
      </c>
    </row>
    <row r="79" spans="1:13" x14ac:dyDescent="0.25">
      <c r="A79">
        <v>9</v>
      </c>
      <c r="B79">
        <v>19</v>
      </c>
      <c r="C79" t="s">
        <v>37</v>
      </c>
      <c r="D79" s="1">
        <v>2020</v>
      </c>
      <c r="E79">
        <f>HLOOKUP(D79,fdi!$B$1:$L$35,A79+1)</f>
        <v>48.4</v>
      </c>
      <c r="F79">
        <f>HLOOKUP(D79,pdrb!$B$1:$L$35,A79+1)</f>
        <v>52705.94</v>
      </c>
      <c r="G79">
        <f>HLOOKUP(D79,pdrbk!$B$1:$L$35,A79+1)</f>
        <v>36307.61</v>
      </c>
      <c r="H79">
        <f>HLOOKUP(D79,internet!$B$1:$L$35,A79+1)</f>
        <v>78.349999999999994</v>
      </c>
      <c r="I79">
        <f>HLOOKUP(D79,belajar!$B$1:$L$35,A79+1)</f>
        <v>7.98</v>
      </c>
      <c r="J79">
        <f>HLOOKUP(D79,pns!$B$1:$L$35,A79+1)</f>
        <v>33010</v>
      </c>
      <c r="K79">
        <f>VLOOKUP(B79,coor!$A$2:$D$35,3)</f>
        <v>106.4405872</v>
      </c>
      <c r="L79">
        <f>VLOOKUP(B79,coor!$A$2:$D$35,4)</f>
        <v>-2.7410513000000001</v>
      </c>
      <c r="M79">
        <f>HLOOKUP(D79,kemiskinan!$B$1:$L$35,A79+1)</f>
        <v>68.39</v>
      </c>
    </row>
    <row r="80" spans="1:13" x14ac:dyDescent="0.25">
      <c r="A80">
        <v>9</v>
      </c>
      <c r="B80">
        <v>19</v>
      </c>
      <c r="C80" t="s">
        <v>37</v>
      </c>
      <c r="D80" s="1">
        <v>2021</v>
      </c>
      <c r="E80">
        <f>HLOOKUP(D80,fdi!$B$1:$L$35,A80+1)</f>
        <v>44.7</v>
      </c>
      <c r="F80">
        <f>HLOOKUP(D80,pdrb!$B$1:$L$35,A80+1)</f>
        <v>55369.65</v>
      </c>
      <c r="G80">
        <f>HLOOKUP(D80,pdrbk!$B$1:$L$35,A80+1)</f>
        <v>37620.69</v>
      </c>
      <c r="H80">
        <f>HLOOKUP(D80,internet!$B$1:$L$35,A80+1)</f>
        <v>82.89</v>
      </c>
      <c r="I80">
        <f>HLOOKUP(D80,belajar!$B$1:$L$35,A80+1)</f>
        <v>8.06</v>
      </c>
      <c r="J80">
        <f>HLOOKUP(D80,pns!$B$1:$L$35,A80+1)</f>
        <v>32047</v>
      </c>
      <c r="K80">
        <f>VLOOKUP(B80,coor!$A$2:$D$35,3)</f>
        <v>106.4405872</v>
      </c>
      <c r="L80">
        <f>VLOOKUP(B80,coor!$A$2:$D$35,4)</f>
        <v>-2.7410513000000001</v>
      </c>
      <c r="M80">
        <f>HLOOKUP(D80,kemiskinan!$B$1:$L$35,A80+1)</f>
        <v>72.709999999999994</v>
      </c>
    </row>
    <row r="81" spans="1:13" x14ac:dyDescent="0.25">
      <c r="A81">
        <v>9</v>
      </c>
      <c r="B81">
        <v>19</v>
      </c>
      <c r="C81" t="s">
        <v>37</v>
      </c>
      <c r="D81" s="1">
        <v>2022</v>
      </c>
      <c r="E81">
        <f>HLOOKUP(D81,fdi!$B$1:$L$35,A81+1)</f>
        <v>129.69999999999999</v>
      </c>
      <c r="F81">
        <f>HLOOKUP(D81,pdrb!$B$1:$L$35,A81+1)</f>
        <v>57804.21</v>
      </c>
      <c r="G81">
        <f>HLOOKUP(D81,pdrbk!$B$1:$L$35,A81+1)</f>
        <v>38743.129999999997</v>
      </c>
      <c r="H81">
        <f>HLOOKUP(D81,internet!$B$1:$L$35,A81+1)</f>
        <v>89.81</v>
      </c>
      <c r="I81">
        <f>HLOOKUP(D81,belajar!$B$1:$L$35,A81+1)</f>
        <v>8.08</v>
      </c>
      <c r="J81">
        <f>HLOOKUP(D81,pns!$B$1:$L$35,A81+1)</f>
        <v>32205</v>
      </c>
      <c r="K81">
        <f>VLOOKUP(B81,coor!$A$2:$D$35,3)</f>
        <v>106.4405872</v>
      </c>
      <c r="L81">
        <f>VLOOKUP(B81,coor!$A$2:$D$35,4)</f>
        <v>-2.7410513000000001</v>
      </c>
      <c r="M81">
        <f>HLOOKUP(D81,kemiskinan!$B$1:$L$35,A81+1)</f>
        <v>66.78</v>
      </c>
    </row>
    <row r="82" spans="1:13" x14ac:dyDescent="0.25">
      <c r="A82">
        <v>9</v>
      </c>
      <c r="B82">
        <v>19</v>
      </c>
      <c r="C82" t="s">
        <v>37</v>
      </c>
      <c r="D82" s="1">
        <v>2023</v>
      </c>
      <c r="E82">
        <f>HLOOKUP(D82,fdi!$B$1:$L$35,A82+1)</f>
        <v>72.5</v>
      </c>
      <c r="F82">
        <f>HLOOKUP(D82,pdrb!$B$1:$L$35,A82+1)</f>
        <v>60336.51</v>
      </c>
      <c r="G82">
        <f>HLOOKUP(D82,pdrbk!$B$1:$L$35,A82+1)</f>
        <v>39907.760000000002</v>
      </c>
      <c r="H82">
        <f>HLOOKUP(D82,internet!$B$1:$L$35,A82+1)</f>
        <v>91.16</v>
      </c>
      <c r="I82">
        <f>HLOOKUP(D82,belajar!$B$1:$L$35,A82+1)</f>
        <v>8.11</v>
      </c>
      <c r="J82">
        <f>HLOOKUP(D82,pns!$B$1:$L$35,A82+1)</f>
        <v>31366</v>
      </c>
      <c r="K82">
        <f>VLOOKUP(B82,coor!$A$2:$D$35,3)</f>
        <v>106.4405872</v>
      </c>
      <c r="L82">
        <f>VLOOKUP(B82,coor!$A$2:$D$35,4)</f>
        <v>-2.7410513000000001</v>
      </c>
      <c r="M82">
        <f>HLOOKUP(D82,kemiskinan!$B$1:$L$35,A82+1)</f>
        <v>68.69</v>
      </c>
    </row>
    <row r="83" spans="1:13" x14ac:dyDescent="0.25">
      <c r="A83">
        <v>10</v>
      </c>
      <c r="B83">
        <v>21</v>
      </c>
      <c r="C83" t="s">
        <v>36</v>
      </c>
      <c r="D83" s="1">
        <v>2015</v>
      </c>
      <c r="E83">
        <f>HLOOKUP(D83,fdi!$B$1:$L$35,A83+1)</f>
        <v>640.4</v>
      </c>
      <c r="F83">
        <f>HLOOKUP(D83,pdrb!$B$1:$L$35,A83+1)</f>
        <v>155131.35</v>
      </c>
      <c r="G83">
        <f>HLOOKUP(D83,pdrbk!$B$1:$L$35,A83+1)</f>
        <v>78625.429999999993</v>
      </c>
      <c r="H83">
        <f>HLOOKUP(D83,internet!$B$1:$L$35,A83+1)</f>
        <v>60.53</v>
      </c>
      <c r="I83">
        <f>HLOOKUP(D83,belajar!$B$1:$L$35,A83+1)</f>
        <v>9.6300000000000008</v>
      </c>
      <c r="J83">
        <f>HLOOKUP(D83,pns!$B$1:$L$35,A83+1)</f>
        <v>28967</v>
      </c>
      <c r="K83">
        <f>VLOOKUP(B83,coor!$A$2:$D$35,3)</f>
        <v>108.1428669</v>
      </c>
      <c r="L83">
        <f>VLOOKUP(B83,coor!$A$2:$D$35,4)</f>
        <v>3.9456513999999898</v>
      </c>
      <c r="M83">
        <f>HLOOKUP(D83,kemiskinan!$B$1:$L$35,A83+1)</f>
        <v>122.4</v>
      </c>
    </row>
    <row r="84" spans="1:13" x14ac:dyDescent="0.25">
      <c r="A84">
        <v>10</v>
      </c>
      <c r="B84">
        <v>21</v>
      </c>
      <c r="C84" t="s">
        <v>36</v>
      </c>
      <c r="D84" s="1">
        <v>2016</v>
      </c>
      <c r="E84">
        <f>HLOOKUP(D84,fdi!$B$1:$L$35,A84+1)</f>
        <v>519.1</v>
      </c>
      <c r="F84">
        <f>HLOOKUP(D84,pdrb!$B$1:$L$35,A84+1)</f>
        <v>162853.04</v>
      </c>
      <c r="G84">
        <f>HLOOKUP(D84,pdrbk!$B$1:$L$35,A84+1)</f>
        <v>80295.600000000006</v>
      </c>
      <c r="H84">
        <f>HLOOKUP(D84,internet!$B$1:$L$35,A84+1)</f>
        <v>65.86</v>
      </c>
      <c r="I84">
        <f>HLOOKUP(D84,belajar!$B$1:$L$35,A84+1)</f>
        <v>9.65</v>
      </c>
      <c r="J84">
        <f>HLOOKUP(D84,pns!$B$1:$L$35,A84+1)</f>
        <v>37675</v>
      </c>
      <c r="K84">
        <f>VLOOKUP(B84,coor!$A$2:$D$35,3)</f>
        <v>108.1428669</v>
      </c>
      <c r="L84">
        <f>VLOOKUP(B84,coor!$A$2:$D$35,4)</f>
        <v>3.9456513999999898</v>
      </c>
      <c r="M84">
        <f>HLOOKUP(D84,kemiskinan!$B$1:$L$35,A84+1)</f>
        <v>120.41</v>
      </c>
    </row>
    <row r="85" spans="1:13" x14ac:dyDescent="0.25">
      <c r="A85">
        <v>10</v>
      </c>
      <c r="B85">
        <v>21</v>
      </c>
      <c r="C85" t="s">
        <v>36</v>
      </c>
      <c r="D85" s="1">
        <v>2017</v>
      </c>
      <c r="E85">
        <f>HLOOKUP(D85,fdi!$B$1:$L$35,A85+1)</f>
        <v>1031.5</v>
      </c>
      <c r="F85">
        <f>HLOOKUP(D85,pdrb!$B$1:$L$35,A85+1)</f>
        <v>166081.68</v>
      </c>
      <c r="G85">
        <f>HLOOKUP(D85,pdrbk!$B$1:$L$35,A85+1)</f>
        <v>79743.679999999993</v>
      </c>
      <c r="H85">
        <f>HLOOKUP(D85,internet!$B$1:$L$35,A85+1)</f>
        <v>73.33</v>
      </c>
      <c r="I85">
        <f>HLOOKUP(D85,belajar!$B$1:$L$35,A85+1)</f>
        <v>9.67</v>
      </c>
      <c r="J85">
        <f>HLOOKUP(D85,pns!$B$1:$L$35,A85+1)</f>
        <v>37972</v>
      </c>
      <c r="K85">
        <f>VLOOKUP(B85,coor!$A$2:$D$35,3)</f>
        <v>108.1428669</v>
      </c>
      <c r="L85">
        <f>VLOOKUP(B85,coor!$A$2:$D$35,4)</f>
        <v>3.9456513999999898</v>
      </c>
      <c r="M85">
        <f>HLOOKUP(D85,kemiskinan!$B$1:$L$35,A85+1)</f>
        <v>125.37</v>
      </c>
    </row>
    <row r="86" spans="1:13" x14ac:dyDescent="0.25">
      <c r="A86">
        <v>10</v>
      </c>
      <c r="B86">
        <v>21</v>
      </c>
      <c r="C86" t="s">
        <v>36</v>
      </c>
      <c r="D86" s="1">
        <v>2018</v>
      </c>
      <c r="E86">
        <f>HLOOKUP(D86,fdi!$B$1:$L$35,A86+1)</f>
        <v>831.3</v>
      </c>
      <c r="F86">
        <f>HLOOKUP(D86,pdrb!$B$1:$L$35,A86+1)</f>
        <v>173498.75</v>
      </c>
      <c r="G86">
        <f>HLOOKUP(D86,pdrbk!$B$1:$L$35,A86+1)</f>
        <v>81206.2</v>
      </c>
      <c r="H86">
        <f>HLOOKUP(D86,internet!$B$1:$L$35,A86+1)</f>
        <v>78.41</v>
      </c>
      <c r="I86">
        <f>HLOOKUP(D86,belajar!$B$1:$L$35,A86+1)</f>
        <v>9.7899999999999991</v>
      </c>
      <c r="J86">
        <f>HLOOKUP(D86,pns!$B$1:$L$35,A86+1)</f>
        <v>37365</v>
      </c>
      <c r="K86">
        <f>VLOOKUP(B86,coor!$A$2:$D$35,3)</f>
        <v>108.1428669</v>
      </c>
      <c r="L86">
        <f>VLOOKUP(B86,coor!$A$2:$D$35,4)</f>
        <v>3.9456513999999898</v>
      </c>
      <c r="M86">
        <f>HLOOKUP(D86,kemiskinan!$B$1:$L$35,A86+1)</f>
        <v>131.68</v>
      </c>
    </row>
    <row r="87" spans="1:13" x14ac:dyDescent="0.25">
      <c r="A87">
        <v>10</v>
      </c>
      <c r="B87">
        <v>21</v>
      </c>
      <c r="C87" t="s">
        <v>36</v>
      </c>
      <c r="D87" s="1">
        <v>2019</v>
      </c>
      <c r="E87">
        <f>HLOOKUP(D87,fdi!$B$1:$L$35,A87+1)</f>
        <v>1363.4</v>
      </c>
      <c r="F87">
        <f>HLOOKUP(D87,pdrb!$B$1:$L$35,A87+1)</f>
        <v>181877.67</v>
      </c>
      <c r="G87">
        <f>HLOOKUP(D87,pdrbk!$B$1:$L$35,A87+1)</f>
        <v>81138.52</v>
      </c>
      <c r="H87">
        <f>HLOOKUP(D87,internet!$B$1:$L$35,A87+1)</f>
        <v>87.96</v>
      </c>
      <c r="I87">
        <f>HLOOKUP(D87,belajar!$B$1:$L$35,A87+1)</f>
        <v>9.81</v>
      </c>
      <c r="J87">
        <f>HLOOKUP(D87,pns!$B$1:$L$35,A87+1)</f>
        <v>39038</v>
      </c>
      <c r="K87">
        <f>VLOOKUP(B87,coor!$A$2:$D$35,3)</f>
        <v>108.1428669</v>
      </c>
      <c r="L87">
        <f>VLOOKUP(B87,coor!$A$2:$D$35,4)</f>
        <v>3.9456513999999898</v>
      </c>
      <c r="M87">
        <f>HLOOKUP(D87,kemiskinan!$B$1:$L$35,A87+1)</f>
        <v>128.46</v>
      </c>
    </row>
    <row r="88" spans="1:13" x14ac:dyDescent="0.25">
      <c r="A88">
        <v>10</v>
      </c>
      <c r="B88">
        <v>21</v>
      </c>
      <c r="C88" t="s">
        <v>36</v>
      </c>
      <c r="D88" s="1">
        <v>2020</v>
      </c>
      <c r="E88">
        <f>HLOOKUP(D88,fdi!$B$1:$L$35,A88+1)</f>
        <v>1649.4</v>
      </c>
      <c r="F88">
        <f>HLOOKUP(D88,pdrb!$B$1:$L$35,A88+1)</f>
        <v>174959.21</v>
      </c>
      <c r="G88">
        <f>HLOOKUP(D88,pdrbk!$B$1:$L$35,A88+1)</f>
        <v>85012.58</v>
      </c>
      <c r="H88">
        <f>HLOOKUP(D88,internet!$B$1:$L$35,A88+1)</f>
        <v>91.15</v>
      </c>
      <c r="I88">
        <f>HLOOKUP(D88,belajar!$B$1:$L$35,A88+1)</f>
        <v>9.99</v>
      </c>
      <c r="J88">
        <f>HLOOKUP(D88,pns!$B$1:$L$35,A88+1)</f>
        <v>39555</v>
      </c>
      <c r="K88">
        <f>VLOOKUP(B88,coor!$A$2:$D$35,3)</f>
        <v>108.1428669</v>
      </c>
      <c r="L88">
        <f>VLOOKUP(B88,coor!$A$2:$D$35,4)</f>
        <v>3.9456513999999898</v>
      </c>
      <c r="M88">
        <f>HLOOKUP(D88,kemiskinan!$B$1:$L$35,A88+1)</f>
        <v>131.97</v>
      </c>
    </row>
    <row r="89" spans="1:13" x14ac:dyDescent="0.25">
      <c r="A89">
        <v>10</v>
      </c>
      <c r="B89">
        <v>21</v>
      </c>
      <c r="C89" t="s">
        <v>36</v>
      </c>
      <c r="D89" s="1">
        <v>2021</v>
      </c>
      <c r="E89">
        <f>HLOOKUP(D89,fdi!$B$1:$L$35,A89+1)</f>
        <v>1043.7</v>
      </c>
      <c r="F89">
        <f>HLOOKUP(D89,pdrb!$B$1:$L$35,A89+1)</f>
        <v>180952.44</v>
      </c>
      <c r="G89">
        <f>HLOOKUP(D89,pdrbk!$B$1:$L$35,A89+1)</f>
        <v>86584.63</v>
      </c>
      <c r="H89">
        <f>HLOOKUP(D89,internet!$B$1:$L$35,A89+1)</f>
        <v>93.79</v>
      </c>
      <c r="I89">
        <f>HLOOKUP(D89,belajar!$B$1:$L$35,A89+1)</f>
        <v>10.119999999999999</v>
      </c>
      <c r="J89">
        <f>HLOOKUP(D89,pns!$B$1:$L$35,A89+1)</f>
        <v>38898</v>
      </c>
      <c r="K89">
        <f>VLOOKUP(B89,coor!$A$2:$D$35,3)</f>
        <v>108.1428669</v>
      </c>
      <c r="L89">
        <f>VLOOKUP(B89,coor!$A$2:$D$35,4)</f>
        <v>3.9456513999999898</v>
      </c>
      <c r="M89">
        <f>HLOOKUP(D89,kemiskinan!$B$1:$L$35,A89+1)</f>
        <v>144.46</v>
      </c>
    </row>
    <row r="90" spans="1:13" x14ac:dyDescent="0.25">
      <c r="A90">
        <v>10</v>
      </c>
      <c r="B90">
        <v>21</v>
      </c>
      <c r="C90" t="s">
        <v>36</v>
      </c>
      <c r="D90" s="1">
        <v>2022</v>
      </c>
      <c r="E90">
        <f>HLOOKUP(D90,fdi!$B$1:$L$35,A90+1)</f>
        <v>934</v>
      </c>
      <c r="F90">
        <f>HLOOKUP(D90,pdrb!$B$1:$L$35,A90+1)</f>
        <v>190111.09</v>
      </c>
      <c r="G90">
        <f>HLOOKUP(D90,pdrbk!$B$1:$L$35,A90+1)</f>
        <v>89612.57</v>
      </c>
      <c r="H90">
        <f>HLOOKUP(D90,internet!$B$1:$L$35,A90+1)</f>
        <v>95.26</v>
      </c>
      <c r="I90">
        <f>HLOOKUP(D90,belajar!$B$1:$L$35,A90+1)</f>
        <v>10.18</v>
      </c>
      <c r="J90">
        <f>HLOOKUP(D90,pns!$B$1:$L$35,A90+1)</f>
        <v>39933</v>
      </c>
      <c r="K90">
        <f>VLOOKUP(B90,coor!$A$2:$D$35,3)</f>
        <v>108.1428669</v>
      </c>
      <c r="L90">
        <f>VLOOKUP(B90,coor!$A$2:$D$35,4)</f>
        <v>3.9456513999999898</v>
      </c>
      <c r="M90">
        <f>HLOOKUP(D90,kemiskinan!$B$1:$L$35,A90+1)</f>
        <v>151.68</v>
      </c>
    </row>
    <row r="91" spans="1:13" x14ac:dyDescent="0.25">
      <c r="A91">
        <v>10</v>
      </c>
      <c r="B91">
        <v>21</v>
      </c>
      <c r="C91" t="s">
        <v>36</v>
      </c>
      <c r="D91" s="1">
        <v>2023</v>
      </c>
      <c r="E91">
        <f>HLOOKUP(D91,fdi!$B$1:$L$35,A91+1)</f>
        <v>764.1</v>
      </c>
      <c r="F91">
        <f>HLOOKUP(D91,pdrb!$B$1:$L$35,A91+1)</f>
        <v>199912.83</v>
      </c>
      <c r="G91">
        <f>HLOOKUP(D91,pdrbk!$B$1:$L$35,A91+1)</f>
        <v>92869.32</v>
      </c>
      <c r="H91">
        <f>HLOOKUP(D91,internet!$B$1:$L$35,A91+1)</f>
        <v>95.98</v>
      </c>
      <c r="I91">
        <f>HLOOKUP(D91,belajar!$B$1:$L$35,A91+1)</f>
        <v>10.37</v>
      </c>
      <c r="J91">
        <f>HLOOKUP(D91,pns!$B$1:$L$35,A91+1)</f>
        <v>39038</v>
      </c>
      <c r="K91">
        <f>VLOOKUP(B91,coor!$A$2:$D$35,3)</f>
        <v>108.1428669</v>
      </c>
      <c r="L91">
        <f>VLOOKUP(B91,coor!$A$2:$D$35,4)</f>
        <v>3.9456513999999898</v>
      </c>
      <c r="M91">
        <f>HLOOKUP(D91,kemiskinan!$B$1:$L$35,A91+1)</f>
        <v>142.5</v>
      </c>
    </row>
    <row r="92" spans="1:13" x14ac:dyDescent="0.25">
      <c r="A92">
        <v>11</v>
      </c>
      <c r="B92">
        <v>31</v>
      </c>
      <c r="C92" t="s">
        <v>11</v>
      </c>
      <c r="D92" s="1">
        <v>2015</v>
      </c>
      <c r="E92">
        <f>HLOOKUP(D92,fdi!$B$1:$L$35,A92+1)</f>
        <v>3619.4</v>
      </c>
      <c r="F92">
        <f>HLOOKUP(D92,pdrb!$B$1:$L$35,A92+1)</f>
        <v>1454563.85</v>
      </c>
      <c r="G92">
        <f>HLOOKUP(D92,pdrbk!$B$1:$L$35,A92+1)</f>
        <v>142913.60999999999</v>
      </c>
      <c r="H92">
        <f>HLOOKUP(D92,internet!$B$1:$L$35,A92+1)</f>
        <v>74.319999999999993</v>
      </c>
      <c r="I92">
        <f>HLOOKUP(D92,belajar!$B$1:$L$35,A92+1)</f>
        <v>10.47</v>
      </c>
      <c r="J92">
        <f>HLOOKUP(D92,pns!$B$1:$L$35,A92+1)</f>
        <v>1035276</v>
      </c>
      <c r="K92">
        <f>VLOOKUP(B92,coor!$A$2:$D$35,3)</f>
        <v>106.845171999999</v>
      </c>
      <c r="L92">
        <f>VLOOKUP(B92,coor!$A$2:$D$35,4)</f>
        <v>-6.211544</v>
      </c>
      <c r="M92">
        <f>HLOOKUP(D92,kemiskinan!$B$1:$L$35,A92+1)</f>
        <v>398.92</v>
      </c>
    </row>
    <row r="93" spans="1:13" x14ac:dyDescent="0.25">
      <c r="A93">
        <v>11</v>
      </c>
      <c r="B93">
        <v>31</v>
      </c>
      <c r="C93" t="s">
        <v>11</v>
      </c>
      <c r="D93" s="1">
        <v>2016</v>
      </c>
      <c r="E93">
        <f>HLOOKUP(D93,fdi!$B$1:$L$35,A93+1)</f>
        <v>3398.2</v>
      </c>
      <c r="F93">
        <f>HLOOKUP(D93,pdrb!$B$1:$L$35,A93+1)</f>
        <v>1539916.88</v>
      </c>
      <c r="G93">
        <f>HLOOKUP(D93,pdrbk!$B$1:$L$35,A93+1)</f>
        <v>149831.9</v>
      </c>
      <c r="H93">
        <f>HLOOKUP(D93,internet!$B$1:$L$35,A93+1)</f>
        <v>76.959999999999994</v>
      </c>
      <c r="I93">
        <f>HLOOKUP(D93,belajar!$B$1:$L$35,A93+1)</f>
        <v>10.7</v>
      </c>
      <c r="J93">
        <f>HLOOKUP(D93,pns!$B$1:$L$35,A93+1)</f>
        <v>269131</v>
      </c>
      <c r="K93">
        <f>VLOOKUP(B93,coor!$A$2:$D$35,3)</f>
        <v>106.845171999999</v>
      </c>
      <c r="L93">
        <f>VLOOKUP(B93,coor!$A$2:$D$35,4)</f>
        <v>-6.211544</v>
      </c>
      <c r="M93">
        <f>HLOOKUP(D93,kemiskinan!$B$1:$L$35,A93+1)</f>
        <v>384.3</v>
      </c>
    </row>
    <row r="94" spans="1:13" x14ac:dyDescent="0.25">
      <c r="A94">
        <v>11</v>
      </c>
      <c r="B94">
        <v>31</v>
      </c>
      <c r="C94" t="s">
        <v>11</v>
      </c>
      <c r="D94" s="1">
        <v>2017</v>
      </c>
      <c r="E94">
        <f>HLOOKUP(D94,fdi!$B$1:$L$35,A94+1)</f>
        <v>4595</v>
      </c>
      <c r="F94">
        <f>HLOOKUP(D94,pdrb!$B$1:$L$35,A94+1)</f>
        <v>1635359.15</v>
      </c>
      <c r="G94">
        <f>HLOOKUP(D94,pdrbk!$B$1:$L$35,A94+1)</f>
        <v>157636.6</v>
      </c>
      <c r="H94">
        <f>HLOOKUP(D94,internet!$B$1:$L$35,A94+1)</f>
        <v>85.7</v>
      </c>
      <c r="I94">
        <f>HLOOKUP(D94,belajar!$B$1:$L$35,A94+1)</f>
        <v>10.88</v>
      </c>
      <c r="J94">
        <f>HLOOKUP(D94,pns!$B$1:$L$35,A94+1)</f>
        <v>264357</v>
      </c>
      <c r="K94">
        <f>VLOOKUP(B94,coor!$A$2:$D$35,3)</f>
        <v>106.845171999999</v>
      </c>
      <c r="L94">
        <f>VLOOKUP(B94,coor!$A$2:$D$35,4)</f>
        <v>-6.211544</v>
      </c>
      <c r="M94">
        <f>HLOOKUP(D94,kemiskinan!$B$1:$L$35,A94+1)</f>
        <v>389.69</v>
      </c>
    </row>
    <row r="95" spans="1:13" x14ac:dyDescent="0.25">
      <c r="A95">
        <v>11</v>
      </c>
      <c r="B95">
        <v>31</v>
      </c>
      <c r="C95" t="s">
        <v>11</v>
      </c>
      <c r="D95" s="1">
        <v>2018</v>
      </c>
      <c r="E95">
        <f>HLOOKUP(D95,fdi!$B$1:$L$35,A95+1)</f>
        <v>4857.7</v>
      </c>
      <c r="F95">
        <f>HLOOKUP(D95,pdrb!$B$1:$L$35,A95+1)</f>
        <v>1735208.29</v>
      </c>
      <c r="G95">
        <f>HLOOKUP(D95,pdrbk!$B$1:$L$35,A95+1)</f>
        <v>165768.99</v>
      </c>
      <c r="H95">
        <f>HLOOKUP(D95,internet!$B$1:$L$35,A95+1)</f>
        <v>89.04</v>
      </c>
      <c r="I95">
        <f>HLOOKUP(D95,belajar!$B$1:$L$35,A95+1)</f>
        <v>11.02</v>
      </c>
      <c r="J95">
        <f>HLOOKUP(D95,pns!$B$1:$L$35,A95+1)</f>
        <v>268680</v>
      </c>
      <c r="K95">
        <f>VLOOKUP(B95,coor!$A$2:$D$35,3)</f>
        <v>106.845171999999</v>
      </c>
      <c r="L95">
        <f>VLOOKUP(B95,coor!$A$2:$D$35,4)</f>
        <v>-6.211544</v>
      </c>
      <c r="M95">
        <f>HLOOKUP(D95,kemiskinan!$B$1:$L$35,A95+1)</f>
        <v>373.12</v>
      </c>
    </row>
    <row r="96" spans="1:13" x14ac:dyDescent="0.25">
      <c r="A96">
        <v>11</v>
      </c>
      <c r="B96">
        <v>31</v>
      </c>
      <c r="C96" t="s">
        <v>11</v>
      </c>
      <c r="D96" s="1">
        <v>2019</v>
      </c>
      <c r="E96">
        <f>HLOOKUP(D96,fdi!$B$1:$L$35,A96+1)</f>
        <v>4123</v>
      </c>
      <c r="F96">
        <f>HLOOKUP(D96,pdrb!$B$1:$L$35,A96+1)</f>
        <v>1836240.55</v>
      </c>
      <c r="G96">
        <f>HLOOKUP(D96,pdrbk!$B$1:$L$35,A96+1)</f>
        <v>174812.51</v>
      </c>
      <c r="H96">
        <f>HLOOKUP(D96,internet!$B$1:$L$35,A96+1)</f>
        <v>93.33</v>
      </c>
      <c r="I96">
        <f>HLOOKUP(D96,belajar!$B$1:$L$35,A96+1)</f>
        <v>11.05</v>
      </c>
      <c r="J96">
        <f>HLOOKUP(D96,pns!$B$1:$L$35,A96+1)</f>
        <v>271621</v>
      </c>
      <c r="K96">
        <f>VLOOKUP(B96,coor!$A$2:$D$35,3)</f>
        <v>106.845171999999</v>
      </c>
      <c r="L96">
        <f>VLOOKUP(B96,coor!$A$2:$D$35,4)</f>
        <v>-6.211544</v>
      </c>
      <c r="M96">
        <f>HLOOKUP(D96,kemiskinan!$B$1:$L$35,A96+1)</f>
        <v>365.55</v>
      </c>
    </row>
    <row r="97" spans="1:13" x14ac:dyDescent="0.25">
      <c r="A97">
        <v>11</v>
      </c>
      <c r="B97">
        <v>31</v>
      </c>
      <c r="C97" t="s">
        <v>11</v>
      </c>
      <c r="D97" s="1">
        <v>2020</v>
      </c>
      <c r="E97">
        <f>HLOOKUP(D97,fdi!$B$1:$L$35,A97+1)</f>
        <v>3613.3</v>
      </c>
      <c r="F97">
        <f>HLOOKUP(D97,pdrb!$B$1:$L$35,A97+1)</f>
        <v>1792291.09</v>
      </c>
      <c r="G97">
        <f>HLOOKUP(D97,pdrbk!$B$1:$L$35,A97+1)</f>
        <v>170089.02</v>
      </c>
      <c r="H97">
        <f>HLOOKUP(D97,internet!$B$1:$L$35,A97+1)</f>
        <v>93.24</v>
      </c>
      <c r="I97">
        <f>HLOOKUP(D97,belajar!$B$1:$L$35,A97+1)</f>
        <v>11.06</v>
      </c>
      <c r="J97">
        <f>HLOOKUP(D97,pns!$B$1:$L$35,A97+1)</f>
        <v>271690</v>
      </c>
      <c r="K97">
        <f>VLOOKUP(B97,coor!$A$2:$D$35,3)</f>
        <v>106.845171999999</v>
      </c>
      <c r="L97">
        <f>VLOOKUP(B97,coor!$A$2:$D$35,4)</f>
        <v>-6.211544</v>
      </c>
      <c r="M97">
        <f>HLOOKUP(D97,kemiskinan!$B$1:$L$35,A97+1)</f>
        <v>480.86</v>
      </c>
    </row>
    <row r="98" spans="1:13" x14ac:dyDescent="0.25">
      <c r="A98">
        <v>11</v>
      </c>
      <c r="B98">
        <v>31</v>
      </c>
      <c r="C98" t="s">
        <v>11</v>
      </c>
      <c r="D98" s="1">
        <v>2021</v>
      </c>
      <c r="E98">
        <f>HLOOKUP(D98,fdi!$B$1:$L$35,A98+1)</f>
        <v>3330.6</v>
      </c>
      <c r="F98">
        <f>HLOOKUP(D98,pdrb!$B$1:$L$35,A98+1)</f>
        <v>1856000.69</v>
      </c>
      <c r="G98">
        <f>HLOOKUP(D98,pdrbk!$B$1:$L$35,A98+1)</f>
        <v>175004.64</v>
      </c>
      <c r="H98">
        <f>HLOOKUP(D98,internet!$B$1:$L$35,A98+1)</f>
        <v>95.44</v>
      </c>
      <c r="I98">
        <f>HLOOKUP(D98,belajar!$B$1:$L$35,A98+1)</f>
        <v>11.13</v>
      </c>
      <c r="J98">
        <f>HLOOKUP(D98,pns!$B$1:$L$35,A98+1)</f>
        <v>263930</v>
      </c>
      <c r="K98">
        <f>VLOOKUP(B98,coor!$A$2:$D$35,3)</f>
        <v>106.845171999999</v>
      </c>
      <c r="L98">
        <f>VLOOKUP(B98,coor!$A$2:$D$35,4)</f>
        <v>-6.211544</v>
      </c>
      <c r="M98">
        <f>HLOOKUP(D98,kemiskinan!$B$1:$L$35,A98+1)</f>
        <v>501.92</v>
      </c>
    </row>
    <row r="99" spans="1:13" x14ac:dyDescent="0.25">
      <c r="A99">
        <v>11</v>
      </c>
      <c r="B99">
        <v>31</v>
      </c>
      <c r="C99" t="s">
        <v>11</v>
      </c>
      <c r="D99" s="1">
        <v>2022</v>
      </c>
      <c r="E99">
        <f>HLOOKUP(D99,fdi!$B$1:$L$35,A99+1)</f>
        <v>3744.1</v>
      </c>
      <c r="F99">
        <f>HLOOKUP(D99,pdrb!$B$1:$L$35,A99+1)</f>
        <v>1953488.99</v>
      </c>
      <c r="G99">
        <f>HLOOKUP(D99,pdrbk!$B$1:$L$35,A99+1)</f>
        <v>183598.47</v>
      </c>
      <c r="H99">
        <f>HLOOKUP(D99,internet!$B$1:$L$35,A99+1)</f>
        <v>95.39</v>
      </c>
      <c r="I99">
        <f>HLOOKUP(D99,belajar!$B$1:$L$35,A99+1)</f>
        <v>11.17</v>
      </c>
      <c r="J99">
        <f>HLOOKUP(D99,pns!$B$1:$L$35,A99+1)</f>
        <v>258181</v>
      </c>
      <c r="K99">
        <f>VLOOKUP(B99,coor!$A$2:$D$35,3)</f>
        <v>106.845171999999</v>
      </c>
      <c r="L99">
        <f>VLOOKUP(B99,coor!$A$2:$D$35,4)</f>
        <v>-6.211544</v>
      </c>
      <c r="M99">
        <f>HLOOKUP(D99,kemiskinan!$B$1:$L$35,A99+1)</f>
        <v>502.04</v>
      </c>
    </row>
    <row r="100" spans="1:13" x14ac:dyDescent="0.25">
      <c r="A100">
        <v>11</v>
      </c>
      <c r="B100">
        <v>31</v>
      </c>
      <c r="C100" t="s">
        <v>11</v>
      </c>
      <c r="D100" s="1">
        <v>2023</v>
      </c>
      <c r="E100">
        <f>HLOOKUP(D100,fdi!$B$1:$L$35,A100+1)</f>
        <v>4830</v>
      </c>
      <c r="F100">
        <f>HLOOKUP(D100,pdrb!$B$1:$L$35,A100+1)</f>
        <v>2050472.97</v>
      </c>
      <c r="G100">
        <f>HLOOKUP(D100,pdrbk!$B$1:$L$35,A100+1)</f>
        <v>192133.97</v>
      </c>
      <c r="H100">
        <f>HLOOKUP(D100,internet!$B$1:$L$35,A100+1)</f>
        <v>98.08</v>
      </c>
      <c r="I100">
        <f>HLOOKUP(D100,belajar!$B$1:$L$35,A100+1)</f>
        <v>11.31</v>
      </c>
      <c r="J100">
        <f>HLOOKUP(D100,pns!$B$1:$L$35,A100+1)</f>
        <v>241855</v>
      </c>
      <c r="K100">
        <f>VLOOKUP(B100,coor!$A$2:$D$35,3)</f>
        <v>106.845171999999</v>
      </c>
      <c r="L100">
        <f>VLOOKUP(B100,coor!$A$2:$D$35,4)</f>
        <v>-6.211544</v>
      </c>
      <c r="M100">
        <f>HLOOKUP(D100,kemiskinan!$B$1:$L$35,A100+1)</f>
        <v>477.83</v>
      </c>
    </row>
    <row r="101" spans="1:13" x14ac:dyDescent="0.25">
      <c r="A101">
        <v>12</v>
      </c>
      <c r="B101">
        <v>32</v>
      </c>
      <c r="C101" t="s">
        <v>12</v>
      </c>
      <c r="D101" s="1">
        <v>2015</v>
      </c>
      <c r="E101">
        <f>HLOOKUP(D101,fdi!$B$1:$L$35,A101+1)</f>
        <v>5738.7</v>
      </c>
      <c r="F101">
        <f>HLOOKUP(D101,pdrb!$B$1:$L$35,A101+1)</f>
        <v>1207232.3400000001</v>
      </c>
      <c r="G101">
        <f>HLOOKUP(D101,pdrbk!$B$1:$L$35,A101+1)</f>
        <v>25845.5</v>
      </c>
      <c r="H101">
        <f>HLOOKUP(D101,internet!$B$1:$L$35,A101+1)</f>
        <v>44.67</v>
      </c>
      <c r="I101">
        <f>HLOOKUP(D101,belajar!$B$1:$L$35,A101+1)</f>
        <v>7.58</v>
      </c>
      <c r="J101">
        <f>HLOOKUP(D101,pns!$B$1:$L$35,A101+1)</f>
        <v>350729</v>
      </c>
      <c r="K101">
        <f>VLOOKUP(B101,coor!$A$2:$D$35,3)</f>
        <v>107.668887</v>
      </c>
      <c r="L101">
        <f>VLOOKUP(B101,coor!$A$2:$D$35,4)</f>
        <v>-7.0909110000000002</v>
      </c>
      <c r="M101">
        <f>HLOOKUP(D101,kemiskinan!$B$1:$L$35,A101+1)</f>
        <v>4435.7</v>
      </c>
    </row>
    <row r="102" spans="1:13" x14ac:dyDescent="0.25">
      <c r="A102">
        <v>12</v>
      </c>
      <c r="B102">
        <v>32</v>
      </c>
      <c r="C102" t="s">
        <v>12</v>
      </c>
      <c r="D102" s="1">
        <v>2016</v>
      </c>
      <c r="E102">
        <f>HLOOKUP(D102,fdi!$B$1:$L$35,A102+1)</f>
        <v>5470.9</v>
      </c>
      <c r="F102">
        <f>HLOOKUP(D102,pdrb!$B$1:$L$35,A102+1)</f>
        <v>1275619.24</v>
      </c>
      <c r="G102">
        <f>HLOOKUP(D102,pdrbk!$B$1:$L$35,A102+1)</f>
        <v>26923.51</v>
      </c>
      <c r="H102">
        <f>HLOOKUP(D102,internet!$B$1:$L$35,A102+1)</f>
        <v>49.43</v>
      </c>
      <c r="I102">
        <f>HLOOKUP(D102,belajar!$B$1:$L$35,A102+1)</f>
        <v>7.86</v>
      </c>
      <c r="J102">
        <f>HLOOKUP(D102,pns!$B$1:$L$35,A102+1)</f>
        <v>428741</v>
      </c>
      <c r="K102">
        <f>VLOOKUP(B102,coor!$A$2:$D$35,3)</f>
        <v>107.668887</v>
      </c>
      <c r="L102">
        <f>VLOOKUP(B102,coor!$A$2:$D$35,4)</f>
        <v>-7.0909110000000002</v>
      </c>
      <c r="M102">
        <f>HLOOKUP(D102,kemiskinan!$B$1:$L$35,A102+1)</f>
        <v>4224.33</v>
      </c>
    </row>
    <row r="103" spans="1:13" x14ac:dyDescent="0.25">
      <c r="A103">
        <v>12</v>
      </c>
      <c r="B103">
        <v>32</v>
      </c>
      <c r="C103" t="s">
        <v>12</v>
      </c>
      <c r="D103" s="1">
        <v>2017</v>
      </c>
      <c r="E103">
        <f>HLOOKUP(D103,fdi!$B$1:$L$35,A103+1)</f>
        <v>5142.8999999999996</v>
      </c>
      <c r="F103">
        <f>HLOOKUP(D103,pdrb!$B$1:$L$35,A103+1)</f>
        <v>1343662.14</v>
      </c>
      <c r="G103">
        <f>HLOOKUP(D103,pdrbk!$B$1:$L$35,A103+1)</f>
        <v>27970.92</v>
      </c>
      <c r="H103">
        <f>HLOOKUP(D103,internet!$B$1:$L$35,A103+1)</f>
        <v>62.04</v>
      </c>
      <c r="I103">
        <f>HLOOKUP(D103,belajar!$B$1:$L$35,A103+1)</f>
        <v>7.95</v>
      </c>
      <c r="J103">
        <f>HLOOKUP(D103,pns!$B$1:$L$35,A103+1)</f>
        <v>417232</v>
      </c>
      <c r="K103">
        <f>VLOOKUP(B103,coor!$A$2:$D$35,3)</f>
        <v>107.668887</v>
      </c>
      <c r="L103">
        <f>VLOOKUP(B103,coor!$A$2:$D$35,4)</f>
        <v>-7.0909110000000002</v>
      </c>
      <c r="M103">
        <f>HLOOKUP(D103,kemiskinan!$B$1:$L$35,A103+1)</f>
        <v>4168.4399999999996</v>
      </c>
    </row>
    <row r="104" spans="1:13" x14ac:dyDescent="0.25">
      <c r="A104">
        <v>12</v>
      </c>
      <c r="B104">
        <v>32</v>
      </c>
      <c r="C104" t="s">
        <v>12</v>
      </c>
      <c r="D104" s="1">
        <v>2018</v>
      </c>
      <c r="E104">
        <f>HLOOKUP(D104,fdi!$B$1:$L$35,A104+1)</f>
        <v>5573.5</v>
      </c>
      <c r="F104">
        <f>HLOOKUP(D104,pdrb!$B$1:$L$35,A104+1)</f>
        <v>1419624.14</v>
      </c>
      <c r="G104">
        <f>HLOOKUP(D104,pdrbk!$B$1:$L$35,A104+1)</f>
        <v>29160.06</v>
      </c>
      <c r="H104">
        <f>HLOOKUP(D104,internet!$B$1:$L$35,A104+1)</f>
        <v>70.61</v>
      </c>
      <c r="I104">
        <f>HLOOKUP(D104,belajar!$B$1:$L$35,A104+1)</f>
        <v>8.14</v>
      </c>
      <c r="J104">
        <f>HLOOKUP(D104,pns!$B$1:$L$35,A104+1)</f>
        <v>401296</v>
      </c>
      <c r="K104">
        <f>VLOOKUP(B104,coor!$A$2:$D$35,3)</f>
        <v>107.668887</v>
      </c>
      <c r="L104">
        <f>VLOOKUP(B104,coor!$A$2:$D$35,4)</f>
        <v>-7.0909110000000002</v>
      </c>
      <c r="M104">
        <f>HLOOKUP(D104,kemiskinan!$B$1:$L$35,A104+1)</f>
        <v>3615.79</v>
      </c>
    </row>
    <row r="105" spans="1:13" x14ac:dyDescent="0.25">
      <c r="A105">
        <v>12</v>
      </c>
      <c r="B105">
        <v>32</v>
      </c>
      <c r="C105" t="s">
        <v>12</v>
      </c>
      <c r="D105" s="1">
        <v>2019</v>
      </c>
      <c r="E105">
        <f>HLOOKUP(D105,fdi!$B$1:$L$35,A105+1)</f>
        <v>5881</v>
      </c>
      <c r="F105">
        <f>HLOOKUP(D105,pdrb!$B$1:$L$35,A105+1)</f>
        <v>1490959.69</v>
      </c>
      <c r="G105">
        <f>HLOOKUP(D105,pdrbk!$B$1:$L$35,A105+1)</f>
        <v>30413.37</v>
      </c>
      <c r="H105">
        <f>HLOOKUP(D105,internet!$B$1:$L$35,A105+1)</f>
        <v>77.55</v>
      </c>
      <c r="I105">
        <f>HLOOKUP(D105,belajar!$B$1:$L$35,A105+1)</f>
        <v>8.15</v>
      </c>
      <c r="J105">
        <f>HLOOKUP(D105,pns!$B$1:$L$35,A105+1)</f>
        <v>393718</v>
      </c>
      <c r="K105">
        <f>VLOOKUP(B105,coor!$A$2:$D$35,3)</f>
        <v>107.668887</v>
      </c>
      <c r="L105">
        <f>VLOOKUP(B105,coor!$A$2:$D$35,4)</f>
        <v>-7.0909110000000002</v>
      </c>
      <c r="M105">
        <f>HLOOKUP(D105,kemiskinan!$B$1:$L$35,A105+1)</f>
        <v>3399.16</v>
      </c>
    </row>
    <row r="106" spans="1:13" x14ac:dyDescent="0.25">
      <c r="A106">
        <v>12</v>
      </c>
      <c r="B106">
        <v>32</v>
      </c>
      <c r="C106" t="s">
        <v>12</v>
      </c>
      <c r="D106" s="1">
        <v>2020</v>
      </c>
      <c r="E106">
        <f>HLOOKUP(D106,fdi!$B$1:$L$35,A106+1)</f>
        <v>4793.7</v>
      </c>
      <c r="F106">
        <f>HLOOKUP(D106,pdrb!$B$1:$L$35,A106+1)</f>
        <v>1453380.72</v>
      </c>
      <c r="G106">
        <f>HLOOKUP(D106,pdrbk!$B$1:$L$35,A106+1)</f>
        <v>30180.54</v>
      </c>
      <c r="H106">
        <f>HLOOKUP(D106,internet!$B$1:$L$35,A106+1)</f>
        <v>82.18</v>
      </c>
      <c r="I106">
        <f>HLOOKUP(D106,belajar!$B$1:$L$35,A106+1)</f>
        <v>8.3699999999999992</v>
      </c>
      <c r="J106">
        <f>HLOOKUP(D106,pns!$B$1:$L$35,A106+1)</f>
        <v>384859</v>
      </c>
      <c r="K106">
        <f>VLOOKUP(B106,coor!$A$2:$D$35,3)</f>
        <v>107.668887</v>
      </c>
      <c r="L106">
        <f>VLOOKUP(B106,coor!$A$2:$D$35,4)</f>
        <v>-7.0909110000000002</v>
      </c>
      <c r="M106">
        <f>HLOOKUP(D106,kemiskinan!$B$1:$L$35,A106+1)</f>
        <v>3920.23</v>
      </c>
    </row>
    <row r="107" spans="1:13" x14ac:dyDescent="0.25">
      <c r="A107">
        <v>12</v>
      </c>
      <c r="B107">
        <v>32</v>
      </c>
      <c r="C107" t="s">
        <v>12</v>
      </c>
      <c r="D107" s="1">
        <v>2021</v>
      </c>
      <c r="E107">
        <f>HLOOKUP(D107,fdi!$B$1:$L$35,A107+1)</f>
        <v>5217.7</v>
      </c>
      <c r="F107">
        <f>HLOOKUP(D107,pdrb!$B$1:$L$35,A107+1)</f>
        <v>1507746.39</v>
      </c>
      <c r="G107">
        <f>HLOOKUP(D107,pdrbk!$B$1:$L$35,A107+1)</f>
        <v>30935.23</v>
      </c>
      <c r="H107">
        <f>HLOOKUP(D107,internet!$B$1:$L$35,A107+1)</f>
        <v>84.26</v>
      </c>
      <c r="I107">
        <f>HLOOKUP(D107,belajar!$B$1:$L$35,A107+1)</f>
        <v>8.5500000000000007</v>
      </c>
      <c r="J107">
        <f>HLOOKUP(D107,pns!$B$1:$L$35,A107+1)</f>
        <v>361805</v>
      </c>
      <c r="K107">
        <f>VLOOKUP(B107,coor!$A$2:$D$35,3)</f>
        <v>107.668887</v>
      </c>
      <c r="L107">
        <f>VLOOKUP(B107,coor!$A$2:$D$35,4)</f>
        <v>-7.0909110000000002</v>
      </c>
      <c r="M107">
        <f>HLOOKUP(D107,kemiskinan!$B$1:$L$35,A107+1)</f>
        <v>4195.34</v>
      </c>
    </row>
    <row r="108" spans="1:13" x14ac:dyDescent="0.25">
      <c r="A108">
        <v>12</v>
      </c>
      <c r="B108">
        <v>32</v>
      </c>
      <c r="C108" t="s">
        <v>12</v>
      </c>
      <c r="D108" s="1">
        <v>2022</v>
      </c>
      <c r="E108">
        <f>HLOOKUP(D108,fdi!$B$1:$L$35,A108+1)</f>
        <v>6534.5</v>
      </c>
      <c r="F108">
        <f>HLOOKUP(D108,pdrb!$B$1:$L$35,A108+1)</f>
        <v>1589984.93</v>
      </c>
      <c r="G108">
        <f>HLOOKUP(D108,pdrbk!$B$1:$L$35,A108+1)</f>
        <v>32246.78</v>
      </c>
      <c r="H108">
        <f>HLOOKUP(D108,internet!$B$1:$L$35,A108+1)</f>
        <v>87.57</v>
      </c>
      <c r="I108">
        <f>HLOOKUP(D108,belajar!$B$1:$L$35,A108+1)</f>
        <v>8.61</v>
      </c>
      <c r="J108">
        <f>HLOOKUP(D108,pns!$B$1:$L$35,A108+1)</f>
        <v>344118</v>
      </c>
      <c r="K108">
        <f>VLOOKUP(B108,coor!$A$2:$D$35,3)</f>
        <v>107.668887</v>
      </c>
      <c r="L108">
        <f>VLOOKUP(B108,coor!$A$2:$D$35,4)</f>
        <v>-7.0909110000000002</v>
      </c>
      <c r="M108">
        <f>HLOOKUP(D108,kemiskinan!$B$1:$L$35,A108+1)</f>
        <v>4070.98</v>
      </c>
    </row>
    <row r="109" spans="1:13" x14ac:dyDescent="0.25">
      <c r="A109">
        <v>12</v>
      </c>
      <c r="B109">
        <v>32</v>
      </c>
      <c r="C109" t="s">
        <v>12</v>
      </c>
      <c r="D109" s="1">
        <v>2023</v>
      </c>
      <c r="E109">
        <f>HLOOKUP(D109,fdi!$B$1:$L$35,A109+1)</f>
        <v>8283.7000000000007</v>
      </c>
      <c r="F109">
        <f>HLOOKUP(D109,pdrb!$B$1:$L$35,A109+1)</f>
        <v>1669421.49</v>
      </c>
      <c r="G109">
        <f>HLOOKUP(D109,pdrbk!$B$1:$L$35,A109+1)</f>
        <v>33481.96</v>
      </c>
      <c r="H109">
        <f>HLOOKUP(D109,internet!$B$1:$L$35,A109+1)</f>
        <v>87.92</v>
      </c>
      <c r="I109">
        <f>HLOOKUP(D109,belajar!$B$1:$L$35,A109+1)</f>
        <v>8.7799999999999994</v>
      </c>
      <c r="J109">
        <f>HLOOKUP(D109,pns!$B$1:$L$35,A109+1)</f>
        <v>327676</v>
      </c>
      <c r="K109">
        <f>VLOOKUP(B109,coor!$A$2:$D$35,3)</f>
        <v>107.668887</v>
      </c>
      <c r="L109">
        <f>VLOOKUP(B109,coor!$A$2:$D$35,4)</f>
        <v>-7.0909110000000002</v>
      </c>
      <c r="M109">
        <f>HLOOKUP(D109,kemiskinan!$B$1:$L$35,A109+1)</f>
        <v>3888.6</v>
      </c>
    </row>
    <row r="110" spans="1:13" x14ac:dyDescent="0.25">
      <c r="A110">
        <v>13</v>
      </c>
      <c r="B110">
        <v>33</v>
      </c>
      <c r="C110" t="s">
        <v>13</v>
      </c>
      <c r="D110" s="1">
        <v>2015</v>
      </c>
      <c r="E110">
        <f>HLOOKUP(D110,fdi!$B$1:$L$35,A110+1)</f>
        <v>850.4</v>
      </c>
      <c r="F110">
        <f>HLOOKUP(D110,pdrb!$B$1:$L$35,A110+1)</f>
        <v>806765.09</v>
      </c>
      <c r="G110">
        <f>HLOOKUP(D110,pdrbk!$B$1:$L$35,A110+1)</f>
        <v>23887.06</v>
      </c>
      <c r="H110">
        <f>HLOOKUP(D110,internet!$B$1:$L$35,A110+1)</f>
        <v>41.42</v>
      </c>
      <c r="I110">
        <f>HLOOKUP(D110,belajar!$B$1:$L$35,A110+1)</f>
        <v>6.8</v>
      </c>
      <c r="J110">
        <f>HLOOKUP(D110,pns!$B$1:$L$35,A110+1)</f>
        <v>375503</v>
      </c>
      <c r="K110">
        <f>VLOOKUP(B110,coor!$A$2:$D$35,3)</f>
        <v>110.14025940000001</v>
      </c>
      <c r="L110">
        <f>VLOOKUP(B110,coor!$A$2:$D$35,4)</f>
        <v>-7.1509749999999999</v>
      </c>
      <c r="M110">
        <f>HLOOKUP(D110,kemiskinan!$B$1:$L$35,A110+1)</f>
        <v>4577.04</v>
      </c>
    </row>
    <row r="111" spans="1:13" x14ac:dyDescent="0.25">
      <c r="A111">
        <v>13</v>
      </c>
      <c r="B111">
        <v>33</v>
      </c>
      <c r="C111" t="s">
        <v>13</v>
      </c>
      <c r="D111" s="1">
        <v>2016</v>
      </c>
      <c r="E111">
        <f>HLOOKUP(D111,fdi!$B$1:$L$35,A111+1)</f>
        <v>1030.8</v>
      </c>
      <c r="F111">
        <f>HLOOKUP(D111,pdrb!$B$1:$L$35,A111+1)</f>
        <v>849099.35</v>
      </c>
      <c r="G111">
        <f>HLOOKUP(D111,pdrbk!$B$1:$L$35,A111+1)</f>
        <v>24959.49</v>
      </c>
      <c r="H111">
        <f>HLOOKUP(D111,internet!$B$1:$L$35,A111+1)</f>
        <v>46.93</v>
      </c>
      <c r="I111">
        <f>HLOOKUP(D111,belajar!$B$1:$L$35,A111+1)</f>
        <v>7.03</v>
      </c>
      <c r="J111">
        <f>HLOOKUP(D111,pns!$B$1:$L$35,A111+1)</f>
        <v>432857</v>
      </c>
      <c r="K111">
        <f>VLOOKUP(B111,coor!$A$2:$D$35,3)</f>
        <v>110.14025940000001</v>
      </c>
      <c r="L111">
        <f>VLOOKUP(B111,coor!$A$2:$D$35,4)</f>
        <v>-7.1509749999999999</v>
      </c>
      <c r="M111">
        <f>HLOOKUP(D111,kemiskinan!$B$1:$L$35,A111+1)</f>
        <v>4506.8900000000003</v>
      </c>
    </row>
    <row r="112" spans="1:13" x14ac:dyDescent="0.25">
      <c r="A112">
        <v>13</v>
      </c>
      <c r="B112">
        <v>33</v>
      </c>
      <c r="C112" t="s">
        <v>13</v>
      </c>
      <c r="D112" s="1">
        <v>2017</v>
      </c>
      <c r="E112">
        <f>HLOOKUP(D112,fdi!$B$1:$L$35,A112+1)</f>
        <v>2372.5</v>
      </c>
      <c r="F112">
        <f>HLOOKUP(D112,pdrb!$B$1:$L$35,A112+1)</f>
        <v>893750.3</v>
      </c>
      <c r="G112">
        <f>HLOOKUP(D112,pdrbk!$B$1:$L$35,A112+1)</f>
        <v>26088.91</v>
      </c>
      <c r="H112">
        <f>HLOOKUP(D112,internet!$B$1:$L$35,A112+1)</f>
        <v>57.48</v>
      </c>
      <c r="I112">
        <f>HLOOKUP(D112,belajar!$B$1:$L$35,A112+1)</f>
        <v>7.15</v>
      </c>
      <c r="J112">
        <f>HLOOKUP(D112,pns!$B$1:$L$35,A112+1)</f>
        <v>418587</v>
      </c>
      <c r="K112">
        <f>VLOOKUP(B112,coor!$A$2:$D$35,3)</f>
        <v>110.14025940000001</v>
      </c>
      <c r="L112">
        <f>VLOOKUP(B112,coor!$A$2:$D$35,4)</f>
        <v>-7.1509749999999999</v>
      </c>
      <c r="M112">
        <f>HLOOKUP(D112,kemiskinan!$B$1:$L$35,A112+1)</f>
        <v>4450.72</v>
      </c>
    </row>
    <row r="113" spans="1:13" x14ac:dyDescent="0.25">
      <c r="A113">
        <v>13</v>
      </c>
      <c r="B113">
        <v>33</v>
      </c>
      <c r="C113" t="s">
        <v>13</v>
      </c>
      <c r="D113" s="1">
        <v>2018</v>
      </c>
      <c r="E113">
        <f>HLOOKUP(D113,fdi!$B$1:$L$35,A113+1)</f>
        <v>2372.6999999999998</v>
      </c>
      <c r="F113">
        <f>HLOOKUP(D113,pdrb!$B$1:$L$35,A113+1)</f>
        <v>941091.14</v>
      </c>
      <c r="G113">
        <f>HLOOKUP(D113,pdrbk!$B$1:$L$35,A113+1)</f>
        <v>27285.25</v>
      </c>
      <c r="H113">
        <f>HLOOKUP(D113,internet!$B$1:$L$35,A113+1)</f>
        <v>66.73</v>
      </c>
      <c r="I113">
        <f>HLOOKUP(D113,belajar!$B$1:$L$35,A113+1)</f>
        <v>7.27</v>
      </c>
      <c r="J113">
        <f>HLOOKUP(D113,pns!$B$1:$L$35,A113+1)</f>
        <v>401283</v>
      </c>
      <c r="K113">
        <f>VLOOKUP(B113,coor!$A$2:$D$35,3)</f>
        <v>110.14025940000001</v>
      </c>
      <c r="L113">
        <f>VLOOKUP(B113,coor!$A$2:$D$35,4)</f>
        <v>-7.1509749999999999</v>
      </c>
      <c r="M113">
        <f>HLOOKUP(D113,kemiskinan!$B$1:$L$35,A113+1)</f>
        <v>3897.2</v>
      </c>
    </row>
    <row r="114" spans="1:13" x14ac:dyDescent="0.25">
      <c r="A114">
        <v>13</v>
      </c>
      <c r="B114">
        <v>33</v>
      </c>
      <c r="C114" t="s">
        <v>13</v>
      </c>
      <c r="D114" s="1">
        <v>2019</v>
      </c>
      <c r="E114">
        <f>HLOOKUP(D114,fdi!$B$1:$L$35,A114+1)</f>
        <v>2723.2</v>
      </c>
      <c r="F114">
        <f>HLOOKUP(D114,pdrb!$B$1:$L$35,A114+1)</f>
        <v>991516.54</v>
      </c>
      <c r="G114">
        <f>HLOOKUP(D114,pdrbk!$B$1:$L$35,A114+1)</f>
        <v>28695.919999999998</v>
      </c>
      <c r="H114">
        <f>HLOOKUP(D114,internet!$B$1:$L$35,A114+1)</f>
        <v>75.16</v>
      </c>
      <c r="I114">
        <f>HLOOKUP(D114,belajar!$B$1:$L$35,A114+1)</f>
        <v>7.35</v>
      </c>
      <c r="J114">
        <f>HLOOKUP(D114,pns!$B$1:$L$35,A114+1)</f>
        <v>397115</v>
      </c>
      <c r="K114">
        <f>VLOOKUP(B114,coor!$A$2:$D$35,3)</f>
        <v>110.14025940000001</v>
      </c>
      <c r="L114">
        <f>VLOOKUP(B114,coor!$A$2:$D$35,4)</f>
        <v>-7.1509749999999999</v>
      </c>
      <c r="M114">
        <f>HLOOKUP(D114,kemiskinan!$B$1:$L$35,A114+1)</f>
        <v>3743.23</v>
      </c>
    </row>
    <row r="115" spans="1:13" x14ac:dyDescent="0.25">
      <c r="A115">
        <v>13</v>
      </c>
      <c r="B115">
        <v>33</v>
      </c>
      <c r="C115" t="s">
        <v>13</v>
      </c>
      <c r="D115" s="1">
        <v>2020</v>
      </c>
      <c r="E115">
        <f>HLOOKUP(D115,fdi!$B$1:$L$35,A115+1)</f>
        <v>1363.6</v>
      </c>
      <c r="F115">
        <f>HLOOKUP(D115,pdrb!$B$1:$L$35,A115+1)</f>
        <v>965227.27</v>
      </c>
      <c r="G115">
        <f>HLOOKUP(D115,pdrbk!$B$1:$L$35,A115+1)</f>
        <v>26483.68</v>
      </c>
      <c r="H115">
        <f>HLOOKUP(D115,internet!$B$1:$L$35,A115+1)</f>
        <v>79.66</v>
      </c>
      <c r="I115">
        <f>HLOOKUP(D115,belajar!$B$1:$L$35,A115+1)</f>
        <v>7.53</v>
      </c>
      <c r="J115">
        <f>HLOOKUP(D115,pns!$B$1:$L$35,A115+1)</f>
        <v>391561</v>
      </c>
      <c r="K115">
        <f>VLOOKUP(B115,coor!$A$2:$D$35,3)</f>
        <v>110.14025940000001</v>
      </c>
      <c r="L115">
        <f>VLOOKUP(B115,coor!$A$2:$D$35,4)</f>
        <v>-7.1509749999999999</v>
      </c>
      <c r="M115">
        <f>HLOOKUP(D115,kemiskinan!$B$1:$L$35,A115+1)</f>
        <v>3980.9</v>
      </c>
    </row>
    <row r="116" spans="1:13" x14ac:dyDescent="0.25">
      <c r="A116">
        <v>13</v>
      </c>
      <c r="B116">
        <v>33</v>
      </c>
      <c r="C116" t="s">
        <v>13</v>
      </c>
      <c r="D116" s="1">
        <v>2021</v>
      </c>
      <c r="E116">
        <f>HLOOKUP(D116,fdi!$B$1:$L$35,A116+1)</f>
        <v>1465.9</v>
      </c>
      <c r="F116">
        <f>HLOOKUP(D116,pdrb!$B$1:$L$35,A116+1)</f>
        <v>997321.13</v>
      </c>
      <c r="G116">
        <f>HLOOKUP(D116,pdrbk!$B$1:$L$35,A116+1)</f>
        <v>27092.91</v>
      </c>
      <c r="H116">
        <f>HLOOKUP(D116,internet!$B$1:$L$35,A116+1)</f>
        <v>82.88</v>
      </c>
      <c r="I116">
        <f>HLOOKUP(D116,belajar!$B$1:$L$35,A116+1)</f>
        <v>7.69</v>
      </c>
      <c r="J116">
        <f>HLOOKUP(D116,pns!$B$1:$L$35,A116+1)</f>
        <v>367199</v>
      </c>
      <c r="K116">
        <f>VLOOKUP(B116,coor!$A$2:$D$35,3)</f>
        <v>110.14025940000001</v>
      </c>
      <c r="L116">
        <f>VLOOKUP(B116,coor!$A$2:$D$35,4)</f>
        <v>-7.1509749999999999</v>
      </c>
      <c r="M116">
        <f>HLOOKUP(D116,kemiskinan!$B$1:$L$35,A116+1)</f>
        <v>4109.75</v>
      </c>
    </row>
    <row r="117" spans="1:13" x14ac:dyDescent="0.25">
      <c r="A117">
        <v>13</v>
      </c>
      <c r="B117">
        <v>33</v>
      </c>
      <c r="C117" t="s">
        <v>13</v>
      </c>
      <c r="D117" s="1">
        <v>2022</v>
      </c>
      <c r="E117">
        <f>HLOOKUP(D117,fdi!$B$1:$L$35,A117+1)</f>
        <v>2362</v>
      </c>
      <c r="F117">
        <f>HLOOKUP(D117,pdrb!$B$1:$L$35,A117+1)</f>
        <v>1050278.0900000001</v>
      </c>
      <c r="G117">
        <f>HLOOKUP(D117,pdrbk!$B$1:$L$35,A117+1)</f>
        <v>28248.16</v>
      </c>
      <c r="H117">
        <f>HLOOKUP(D117,internet!$B$1:$L$35,A117+1)</f>
        <v>88.24</v>
      </c>
      <c r="I117">
        <f>HLOOKUP(D117,belajar!$B$1:$L$35,A117+1)</f>
        <v>7.75</v>
      </c>
      <c r="J117">
        <f>HLOOKUP(D117,pns!$B$1:$L$35,A117+1)</f>
        <v>354004</v>
      </c>
      <c r="K117">
        <f>VLOOKUP(B117,coor!$A$2:$D$35,3)</f>
        <v>110.14025940000001</v>
      </c>
      <c r="L117">
        <f>VLOOKUP(B117,coor!$A$2:$D$35,4)</f>
        <v>-7.1509749999999999</v>
      </c>
      <c r="M117">
        <f>HLOOKUP(D117,kemiskinan!$B$1:$L$35,A117+1)</f>
        <v>3831.44</v>
      </c>
    </row>
    <row r="118" spans="1:13" x14ac:dyDescent="0.25">
      <c r="A118">
        <v>13</v>
      </c>
      <c r="B118">
        <v>33</v>
      </c>
      <c r="C118" t="s">
        <v>13</v>
      </c>
      <c r="D118" s="1">
        <v>2023</v>
      </c>
      <c r="E118">
        <f>HLOOKUP(D118,fdi!$B$1:$L$35,A118+1)</f>
        <v>1563.7</v>
      </c>
      <c r="F118">
        <f>HLOOKUP(D118,pdrb!$B$1:$L$35,A118+1)</f>
        <v>1102473.58</v>
      </c>
      <c r="G118">
        <f>HLOOKUP(D118,pdrbk!$B$1:$L$35,A118+1)</f>
        <v>29367.22</v>
      </c>
      <c r="H118">
        <f>HLOOKUP(D118,internet!$B$1:$L$35,A118+1)</f>
        <v>85.61</v>
      </c>
      <c r="I118">
        <f>HLOOKUP(D118,belajar!$B$1:$L$35,A118+1)</f>
        <v>7.93</v>
      </c>
      <c r="J118">
        <f>HLOOKUP(D118,pns!$B$1:$L$35,A118+1)</f>
        <v>336097</v>
      </c>
      <c r="K118">
        <f>VLOOKUP(B118,coor!$A$2:$D$35,3)</f>
        <v>110.14025940000001</v>
      </c>
      <c r="L118">
        <f>VLOOKUP(B118,coor!$A$2:$D$35,4)</f>
        <v>-7.1509749999999999</v>
      </c>
      <c r="M118">
        <f>HLOOKUP(D118,kemiskinan!$B$1:$L$35,A118+1)</f>
        <v>3791.5</v>
      </c>
    </row>
    <row r="119" spans="1:13" x14ac:dyDescent="0.25">
      <c r="A119">
        <v>14</v>
      </c>
      <c r="B119">
        <v>34</v>
      </c>
      <c r="C119" t="s">
        <v>14</v>
      </c>
      <c r="D119" s="1">
        <v>2015</v>
      </c>
      <c r="E119">
        <f>HLOOKUP(D119,fdi!$B$1:$L$35,A119+1)</f>
        <v>89.1</v>
      </c>
      <c r="F119">
        <f>HLOOKUP(D119,pdrb!$B$1:$L$35,A119+1)</f>
        <v>83474.45</v>
      </c>
      <c r="G119">
        <f>HLOOKUP(D119,pdrbk!$B$1:$L$35,A119+1)</f>
        <v>22688.36</v>
      </c>
      <c r="H119">
        <f>HLOOKUP(D119,internet!$B$1:$L$35,A119+1)</f>
        <v>61.18</v>
      </c>
      <c r="I119">
        <f>HLOOKUP(D119,belajar!$B$1:$L$35,A119+1)</f>
        <v>8.7200000000000006</v>
      </c>
      <c r="J119">
        <f>HLOOKUP(D119,pns!$B$1:$L$35,A119+1)</f>
        <v>57102</v>
      </c>
      <c r="K119">
        <f>VLOOKUP(B119,coor!$A$2:$D$35,3)</f>
        <v>110.4262088</v>
      </c>
      <c r="L119">
        <f>VLOOKUP(B119,coor!$A$2:$D$35,4)</f>
        <v>-7.8753849000000002</v>
      </c>
      <c r="M119">
        <f>HLOOKUP(D119,kemiskinan!$B$1:$L$35,A119+1)</f>
        <v>550.23</v>
      </c>
    </row>
    <row r="120" spans="1:13" x14ac:dyDescent="0.25">
      <c r="A120">
        <v>14</v>
      </c>
      <c r="B120">
        <v>34</v>
      </c>
      <c r="C120" t="s">
        <v>14</v>
      </c>
      <c r="D120" s="1">
        <v>2016</v>
      </c>
      <c r="E120">
        <f>HLOOKUP(D120,fdi!$B$1:$L$35,A120+1)</f>
        <v>19.600000000000001</v>
      </c>
      <c r="F120">
        <f>HLOOKUP(D120,pdrb!$B$1:$L$35,A120+1)</f>
        <v>87685.81</v>
      </c>
      <c r="G120">
        <f>HLOOKUP(D120,pdrbk!$B$1:$L$35,A120+1)</f>
        <v>23565.68</v>
      </c>
      <c r="H120">
        <f>HLOOKUP(D120,internet!$B$1:$L$35,A120+1)</f>
        <v>65.36</v>
      </c>
      <c r="I120">
        <f>HLOOKUP(D120,belajar!$B$1:$L$35,A120+1)</f>
        <v>9</v>
      </c>
      <c r="J120">
        <f>HLOOKUP(D120,pns!$B$1:$L$35,A120+1)</f>
        <v>82007</v>
      </c>
      <c r="K120">
        <f>VLOOKUP(B120,coor!$A$2:$D$35,3)</f>
        <v>110.4262088</v>
      </c>
      <c r="L120">
        <f>VLOOKUP(B120,coor!$A$2:$D$35,4)</f>
        <v>-7.8753849000000002</v>
      </c>
      <c r="M120">
        <f>HLOOKUP(D120,kemiskinan!$B$1:$L$35,A120+1)</f>
        <v>494.94</v>
      </c>
    </row>
    <row r="121" spans="1:13" x14ac:dyDescent="0.25">
      <c r="A121">
        <v>14</v>
      </c>
      <c r="B121">
        <v>34</v>
      </c>
      <c r="C121" t="s">
        <v>14</v>
      </c>
      <c r="D121" s="1">
        <v>2017</v>
      </c>
      <c r="E121">
        <f>HLOOKUP(D121,fdi!$B$1:$L$35,A121+1)</f>
        <v>36.5</v>
      </c>
      <c r="F121">
        <f>HLOOKUP(D121,pdrb!$B$1:$L$35,A121+1)</f>
        <v>92300.24</v>
      </c>
      <c r="G121">
        <f>HLOOKUP(D121,pdrbk!$B$1:$L$35,A121+1)</f>
        <v>24533.8</v>
      </c>
      <c r="H121">
        <f>HLOOKUP(D121,internet!$B$1:$L$35,A121+1)</f>
        <v>71.709999999999994</v>
      </c>
      <c r="I121">
        <f>HLOOKUP(D121,belajar!$B$1:$L$35,A121+1)</f>
        <v>9.1199999999999992</v>
      </c>
      <c r="J121">
        <f>HLOOKUP(D121,pns!$B$1:$L$35,A121+1)</f>
        <v>78391</v>
      </c>
      <c r="K121">
        <f>VLOOKUP(B121,coor!$A$2:$D$35,3)</f>
        <v>110.4262088</v>
      </c>
      <c r="L121">
        <f>VLOOKUP(B121,coor!$A$2:$D$35,4)</f>
        <v>-7.8753849000000002</v>
      </c>
      <c r="M121">
        <f>HLOOKUP(D121,kemiskinan!$B$1:$L$35,A121+1)</f>
        <v>488.53</v>
      </c>
    </row>
    <row r="122" spans="1:13" x14ac:dyDescent="0.25">
      <c r="A122">
        <v>14</v>
      </c>
      <c r="B122">
        <v>34</v>
      </c>
      <c r="C122" t="s">
        <v>14</v>
      </c>
      <c r="D122" s="1">
        <v>2018</v>
      </c>
      <c r="E122">
        <f>HLOOKUP(D122,fdi!$B$1:$L$35,A122+1)</f>
        <v>81.3</v>
      </c>
      <c r="F122">
        <f>HLOOKUP(D122,pdrb!$B$1:$L$35,A122+1)</f>
        <v>98024.01</v>
      </c>
      <c r="G122">
        <f>HLOOKUP(D122,pdrbk!$B$1:$L$35,A122+1)</f>
        <v>25776.31</v>
      </c>
      <c r="H122">
        <f>HLOOKUP(D122,internet!$B$1:$L$35,A122+1)</f>
        <v>79.099999999999994</v>
      </c>
      <c r="I122">
        <f>HLOOKUP(D122,belajar!$B$1:$L$35,A122+1)</f>
        <v>9.19</v>
      </c>
      <c r="J122">
        <f>HLOOKUP(D122,pns!$B$1:$L$35,A122+1)</f>
        <v>75275</v>
      </c>
      <c r="K122">
        <f>VLOOKUP(B122,coor!$A$2:$D$35,3)</f>
        <v>110.4262088</v>
      </c>
      <c r="L122">
        <f>VLOOKUP(B122,coor!$A$2:$D$35,4)</f>
        <v>-7.8753849000000002</v>
      </c>
      <c r="M122">
        <f>HLOOKUP(D122,kemiskinan!$B$1:$L$35,A122+1)</f>
        <v>460.1</v>
      </c>
    </row>
    <row r="123" spans="1:13" x14ac:dyDescent="0.25">
      <c r="A123">
        <v>14</v>
      </c>
      <c r="B123">
        <v>34</v>
      </c>
      <c r="C123" t="s">
        <v>14</v>
      </c>
      <c r="D123" s="1">
        <v>2019</v>
      </c>
      <c r="E123">
        <f>HLOOKUP(D123,fdi!$B$1:$L$35,A123+1)</f>
        <v>14.6</v>
      </c>
      <c r="F123">
        <f>HLOOKUP(D123,pdrb!$B$1:$L$35,A123+1)</f>
        <v>104485.46</v>
      </c>
      <c r="G123">
        <f>HLOOKUP(D123,pdrbk!$B$1:$L$35,A123+1)</f>
        <v>27008.68</v>
      </c>
      <c r="H123">
        <f>HLOOKUP(D123,internet!$B$1:$L$35,A123+1)</f>
        <v>83.68</v>
      </c>
      <c r="I123">
        <f>HLOOKUP(D123,belajar!$B$1:$L$35,A123+1)</f>
        <v>9.32</v>
      </c>
      <c r="J123">
        <f>HLOOKUP(D123,pns!$B$1:$L$35,A123+1)</f>
        <v>74758</v>
      </c>
      <c r="K123">
        <f>VLOOKUP(B123,coor!$A$2:$D$35,3)</f>
        <v>110.4262088</v>
      </c>
      <c r="L123">
        <f>VLOOKUP(B123,coor!$A$2:$D$35,4)</f>
        <v>-7.8753849000000002</v>
      </c>
      <c r="M123">
        <f>HLOOKUP(D123,kemiskinan!$B$1:$L$35,A123+1)</f>
        <v>448.47</v>
      </c>
    </row>
    <row r="124" spans="1:13" x14ac:dyDescent="0.25">
      <c r="A124">
        <v>14</v>
      </c>
      <c r="B124">
        <v>34</v>
      </c>
      <c r="C124" t="s">
        <v>14</v>
      </c>
      <c r="D124" s="1">
        <v>2020</v>
      </c>
      <c r="E124">
        <f>HLOOKUP(D124,fdi!$B$1:$L$35,A124+1)</f>
        <v>9.6999999999999993</v>
      </c>
      <c r="F124">
        <f>HLOOKUP(D124,pdrb!$B$1:$L$35,A124+1)</f>
        <v>101698.52</v>
      </c>
      <c r="G124">
        <f>HLOOKUP(D124,pdrbk!$B$1:$L$35,A124+1)</f>
        <v>27754.47</v>
      </c>
      <c r="H124">
        <f>HLOOKUP(D124,internet!$B$1:$L$35,A124+1)</f>
        <v>85.83</v>
      </c>
      <c r="I124">
        <f>HLOOKUP(D124,belajar!$B$1:$L$35,A124+1)</f>
        <v>9.3800000000000008</v>
      </c>
      <c r="J124">
        <f>HLOOKUP(D124,pns!$B$1:$L$35,A124+1)</f>
        <v>73876</v>
      </c>
      <c r="K124">
        <f>VLOOKUP(B124,coor!$A$2:$D$35,3)</f>
        <v>110.4262088</v>
      </c>
      <c r="L124">
        <f>VLOOKUP(B124,coor!$A$2:$D$35,4)</f>
        <v>-7.8753849000000002</v>
      </c>
      <c r="M124">
        <f>HLOOKUP(D124,kemiskinan!$B$1:$L$35,A124+1)</f>
        <v>475.72</v>
      </c>
    </row>
    <row r="125" spans="1:13" x14ac:dyDescent="0.25">
      <c r="A125">
        <v>14</v>
      </c>
      <c r="B125">
        <v>34</v>
      </c>
      <c r="C125" t="s">
        <v>14</v>
      </c>
      <c r="D125" s="1">
        <v>2021</v>
      </c>
      <c r="E125">
        <f>HLOOKUP(D125,fdi!$B$1:$L$35,A125+1)</f>
        <v>21.8</v>
      </c>
      <c r="F125">
        <f>HLOOKUP(D125,pdrb!$B$1:$L$35,A125+1)</f>
        <v>107372.56</v>
      </c>
      <c r="G125">
        <f>HLOOKUP(D125,pdrbk!$B$1:$L$35,A125+1)</f>
        <v>29115.86</v>
      </c>
      <c r="H125">
        <f>HLOOKUP(D125,internet!$B$1:$L$35,A125+1)</f>
        <v>86.88</v>
      </c>
      <c r="I125">
        <f>HLOOKUP(D125,belajar!$B$1:$L$35,A125+1)</f>
        <v>9.5500000000000007</v>
      </c>
      <c r="J125">
        <f>HLOOKUP(D125,pns!$B$1:$L$35,A125+1)</f>
        <v>69973</v>
      </c>
      <c r="K125">
        <f>VLOOKUP(B125,coor!$A$2:$D$35,3)</f>
        <v>110.4262088</v>
      </c>
      <c r="L125">
        <f>VLOOKUP(B125,coor!$A$2:$D$35,4)</f>
        <v>-7.8753849000000002</v>
      </c>
      <c r="M125">
        <f>HLOOKUP(D125,kemiskinan!$B$1:$L$35,A125+1)</f>
        <v>506.45</v>
      </c>
    </row>
    <row r="126" spans="1:13" x14ac:dyDescent="0.25">
      <c r="A126">
        <v>14</v>
      </c>
      <c r="B126">
        <v>34</v>
      </c>
      <c r="C126" t="s">
        <v>14</v>
      </c>
      <c r="D126" s="1">
        <v>2022</v>
      </c>
      <c r="E126">
        <f>HLOOKUP(D126,fdi!$B$1:$L$35,A126+1)</f>
        <v>113.9</v>
      </c>
      <c r="F126">
        <f>HLOOKUP(D126,pdrb!$B$1:$L$35,A126+1)</f>
        <v>112901.32</v>
      </c>
      <c r="G126">
        <f>HLOOKUP(D126,pdrbk!$B$1:$L$35,A126+1)</f>
        <v>30410.57</v>
      </c>
      <c r="H126">
        <f>HLOOKUP(D126,internet!$B$1:$L$35,A126+1)</f>
        <v>89.03</v>
      </c>
      <c r="I126">
        <f>HLOOKUP(D126,belajar!$B$1:$L$35,A126+1)</f>
        <v>9.64</v>
      </c>
      <c r="J126">
        <f>HLOOKUP(D126,pns!$B$1:$L$35,A126+1)</f>
        <v>67561</v>
      </c>
      <c r="K126">
        <f>VLOOKUP(B126,coor!$A$2:$D$35,3)</f>
        <v>110.4262088</v>
      </c>
      <c r="L126">
        <f>VLOOKUP(B126,coor!$A$2:$D$35,4)</f>
        <v>-7.8753849000000002</v>
      </c>
      <c r="M126">
        <f>HLOOKUP(D126,kemiskinan!$B$1:$L$35,A126+1)</f>
        <v>454.76</v>
      </c>
    </row>
    <row r="127" spans="1:13" x14ac:dyDescent="0.25">
      <c r="A127">
        <v>14</v>
      </c>
      <c r="B127">
        <v>34</v>
      </c>
      <c r="C127" t="s">
        <v>14</v>
      </c>
      <c r="D127" s="1">
        <v>2023</v>
      </c>
      <c r="E127">
        <f>HLOOKUP(D127,fdi!$B$1:$L$35,A127+1)</f>
        <v>46</v>
      </c>
      <c r="F127">
        <f>HLOOKUP(D127,pdrb!$B$1:$L$35,A127+1)</f>
        <v>118625.54</v>
      </c>
      <c r="G127">
        <f>HLOOKUP(D127,pdrbk!$B$1:$L$35,A127+1)</f>
        <v>31747.86</v>
      </c>
      <c r="H127">
        <f>HLOOKUP(D127,internet!$B$1:$L$35,A127+1)</f>
        <v>90.18</v>
      </c>
      <c r="I127">
        <f>HLOOKUP(D127,belajar!$B$1:$L$35,A127+1)</f>
        <v>9.75</v>
      </c>
      <c r="J127">
        <f>HLOOKUP(D127,pns!$B$1:$L$35,A127+1)</f>
        <v>65117</v>
      </c>
      <c r="K127">
        <f>VLOOKUP(B127,coor!$A$2:$D$35,3)</f>
        <v>110.4262088</v>
      </c>
      <c r="L127">
        <f>VLOOKUP(B127,coor!$A$2:$D$35,4)</f>
        <v>-7.8753849000000002</v>
      </c>
      <c r="M127">
        <f>HLOOKUP(D127,kemiskinan!$B$1:$L$35,A127+1)</f>
        <v>448.47</v>
      </c>
    </row>
    <row r="128" spans="1:13" x14ac:dyDescent="0.25">
      <c r="A128">
        <v>15</v>
      </c>
      <c r="B128">
        <v>35</v>
      </c>
      <c r="C128" t="s">
        <v>15</v>
      </c>
      <c r="D128" s="1">
        <v>2015</v>
      </c>
      <c r="E128">
        <f>HLOOKUP(D128,fdi!$B$1:$L$35,A128+1)</f>
        <v>2593.4</v>
      </c>
      <c r="F128">
        <f>HLOOKUP(D128,pdrb!$B$1:$L$35,A128+1)</f>
        <v>1331376.1000000001</v>
      </c>
      <c r="G128">
        <f>HLOOKUP(D128,pdrbk!$B$1:$L$35,A128+1)</f>
        <v>34271.81</v>
      </c>
      <c r="H128">
        <f>HLOOKUP(D128,internet!$B$1:$L$35,A128+1)</f>
        <v>40.46</v>
      </c>
      <c r="I128">
        <f>HLOOKUP(D128,belajar!$B$1:$L$35,A128+1)</f>
        <v>6.9</v>
      </c>
      <c r="J128">
        <f>HLOOKUP(D128,pns!$B$1:$L$35,A128+1)</f>
        <v>412982</v>
      </c>
      <c r="K128">
        <f>VLOOKUP(B128,coor!$A$2:$D$35,3)</f>
        <v>112.2384017</v>
      </c>
      <c r="L128">
        <f>VLOOKUP(B128,coor!$A$2:$D$35,4)</f>
        <v>-7.5360639000000003</v>
      </c>
      <c r="M128">
        <f>HLOOKUP(D128,kemiskinan!$B$1:$L$35,A128+1)</f>
        <v>4789.12</v>
      </c>
    </row>
    <row r="129" spans="1:13" x14ac:dyDescent="0.25">
      <c r="A129">
        <v>15</v>
      </c>
      <c r="B129">
        <v>35</v>
      </c>
      <c r="C129" t="s">
        <v>15</v>
      </c>
      <c r="D129" s="1">
        <v>2016</v>
      </c>
      <c r="E129">
        <f>HLOOKUP(D129,fdi!$B$1:$L$35,A129+1)</f>
        <v>1941</v>
      </c>
      <c r="F129">
        <f>HLOOKUP(D129,pdrb!$B$1:$L$35,A129+1)</f>
        <v>1405563.51</v>
      </c>
      <c r="G129">
        <f>HLOOKUP(D129,pdrbk!$B$1:$L$35,A129+1)</f>
        <v>35970.78</v>
      </c>
      <c r="H129">
        <f>HLOOKUP(D129,internet!$B$1:$L$35,A129+1)</f>
        <v>46.11</v>
      </c>
      <c r="I129">
        <f>HLOOKUP(D129,belajar!$B$1:$L$35,A129+1)</f>
        <v>7.14</v>
      </c>
      <c r="J129">
        <f>HLOOKUP(D129,pns!$B$1:$L$35,A129+1)</f>
        <v>473920</v>
      </c>
      <c r="K129">
        <f>VLOOKUP(B129,coor!$A$2:$D$35,3)</f>
        <v>112.2384017</v>
      </c>
      <c r="L129">
        <f>VLOOKUP(B129,coor!$A$2:$D$35,4)</f>
        <v>-7.5360639000000003</v>
      </c>
      <c r="M129">
        <f>HLOOKUP(D129,kemiskinan!$B$1:$L$35,A129+1)</f>
        <v>4703.3</v>
      </c>
    </row>
    <row r="130" spans="1:13" x14ac:dyDescent="0.25">
      <c r="A130">
        <v>15</v>
      </c>
      <c r="B130">
        <v>35</v>
      </c>
      <c r="C130" t="s">
        <v>15</v>
      </c>
      <c r="D130" s="1">
        <v>2017</v>
      </c>
      <c r="E130">
        <f>HLOOKUP(D130,fdi!$B$1:$L$35,A130+1)</f>
        <v>1566.7</v>
      </c>
      <c r="F130">
        <f>HLOOKUP(D130,pdrb!$B$1:$L$35,A130+1)</f>
        <v>1482299.58</v>
      </c>
      <c r="G130">
        <f>HLOOKUP(D130,pdrbk!$B$1:$L$35,A130+1)</f>
        <v>37724.29</v>
      </c>
      <c r="H130">
        <f>HLOOKUP(D130,internet!$B$1:$L$35,A130+1)</f>
        <v>56.36</v>
      </c>
      <c r="I130">
        <f>HLOOKUP(D130,belajar!$B$1:$L$35,A130+1)</f>
        <v>7.23</v>
      </c>
      <c r="J130">
        <f>HLOOKUP(D130,pns!$B$1:$L$35,A130+1)</f>
        <v>456194</v>
      </c>
      <c r="K130">
        <f>VLOOKUP(B130,coor!$A$2:$D$35,3)</f>
        <v>112.2384017</v>
      </c>
      <c r="L130">
        <f>VLOOKUP(B130,coor!$A$2:$D$35,4)</f>
        <v>-7.5360639000000003</v>
      </c>
      <c r="M130">
        <f>HLOOKUP(D130,kemiskinan!$B$1:$L$35,A130+1)</f>
        <v>4617.01</v>
      </c>
    </row>
    <row r="131" spans="1:13" x14ac:dyDescent="0.25">
      <c r="A131">
        <v>15</v>
      </c>
      <c r="B131">
        <v>35</v>
      </c>
      <c r="C131" t="s">
        <v>15</v>
      </c>
      <c r="D131" s="1">
        <v>2018</v>
      </c>
      <c r="E131">
        <f>HLOOKUP(D131,fdi!$B$1:$L$35,A131+1)</f>
        <v>1333.4</v>
      </c>
      <c r="F131">
        <f>HLOOKUP(D131,pdrb!$B$1:$L$35,A131+1)</f>
        <v>1563441.82</v>
      </c>
      <c r="G131">
        <f>HLOOKUP(D131,pdrbk!$B$1:$L$35,A131+1)</f>
        <v>39579.949999999997</v>
      </c>
      <c r="H131">
        <f>HLOOKUP(D131,internet!$B$1:$L$35,A131+1)</f>
        <v>65.010000000000005</v>
      </c>
      <c r="I131">
        <f>HLOOKUP(D131,belajar!$B$1:$L$35,A131+1)</f>
        <v>7.34</v>
      </c>
      <c r="J131">
        <f>HLOOKUP(D131,pns!$B$1:$L$35,A131+1)</f>
        <v>440629</v>
      </c>
      <c r="K131">
        <f>VLOOKUP(B131,coor!$A$2:$D$35,3)</f>
        <v>112.2384017</v>
      </c>
      <c r="L131">
        <f>VLOOKUP(B131,coor!$A$2:$D$35,4)</f>
        <v>-7.5360639000000003</v>
      </c>
      <c r="M131">
        <f>HLOOKUP(D131,kemiskinan!$B$1:$L$35,A131+1)</f>
        <v>4332.59</v>
      </c>
    </row>
    <row r="132" spans="1:13" x14ac:dyDescent="0.25">
      <c r="A132">
        <v>15</v>
      </c>
      <c r="B132">
        <v>35</v>
      </c>
      <c r="C132" t="s">
        <v>15</v>
      </c>
      <c r="D132" s="1">
        <v>2019</v>
      </c>
      <c r="E132">
        <f>HLOOKUP(D132,fdi!$B$1:$L$35,A132+1)</f>
        <v>866.3</v>
      </c>
      <c r="F132">
        <f>HLOOKUP(D132,pdrb!$B$1:$L$35,A132+1)</f>
        <v>1649895.64</v>
      </c>
      <c r="G132">
        <f>HLOOKUP(D132,pdrbk!$B$1:$L$35,A132+1)</f>
        <v>41512.199999999997</v>
      </c>
      <c r="H132">
        <f>HLOOKUP(D132,internet!$B$1:$L$35,A132+1)</f>
        <v>73.239999999999995</v>
      </c>
      <c r="I132">
        <f>HLOOKUP(D132,belajar!$B$1:$L$35,A132+1)</f>
        <v>7.39</v>
      </c>
      <c r="J132">
        <f>HLOOKUP(D132,pns!$B$1:$L$35,A132+1)</f>
        <v>439002</v>
      </c>
      <c r="K132">
        <f>VLOOKUP(B132,coor!$A$2:$D$35,3)</f>
        <v>112.2384017</v>
      </c>
      <c r="L132">
        <f>VLOOKUP(B132,coor!$A$2:$D$35,4)</f>
        <v>-7.5360639000000003</v>
      </c>
      <c r="M132">
        <f>HLOOKUP(D132,kemiskinan!$B$1:$L$35,A132+1)</f>
        <v>4112.25</v>
      </c>
    </row>
    <row r="133" spans="1:13" x14ac:dyDescent="0.25">
      <c r="A133">
        <v>15</v>
      </c>
      <c r="B133">
        <v>35</v>
      </c>
      <c r="C133" t="s">
        <v>15</v>
      </c>
      <c r="D133" s="1">
        <v>2020</v>
      </c>
      <c r="E133">
        <f>HLOOKUP(D133,fdi!$B$1:$L$35,A133+1)</f>
        <v>1575.5</v>
      </c>
      <c r="F133">
        <f>HLOOKUP(D133,pdrb!$B$1:$L$35,A133+1)</f>
        <v>1611392.55</v>
      </c>
      <c r="G133">
        <f>HLOOKUP(D133,pdrbk!$B$1:$L$35,A133+1)</f>
        <v>39686.19</v>
      </c>
      <c r="H133">
        <f>HLOOKUP(D133,internet!$B$1:$L$35,A133+1)</f>
        <v>77.209999999999994</v>
      </c>
      <c r="I133">
        <f>HLOOKUP(D133,belajar!$B$1:$L$35,A133+1)</f>
        <v>7.59</v>
      </c>
      <c r="J133">
        <f>HLOOKUP(D133,pns!$B$1:$L$35,A133+1)</f>
        <v>432732</v>
      </c>
      <c r="K133">
        <f>VLOOKUP(B133,coor!$A$2:$D$35,3)</f>
        <v>112.2384017</v>
      </c>
      <c r="L133">
        <f>VLOOKUP(B133,coor!$A$2:$D$35,4)</f>
        <v>-7.5360639000000003</v>
      </c>
      <c r="M133">
        <f>HLOOKUP(D133,kemiskinan!$B$1:$L$35,A133+1)</f>
        <v>4419.1000000000004</v>
      </c>
    </row>
    <row r="134" spans="1:13" x14ac:dyDescent="0.25">
      <c r="A134">
        <v>15</v>
      </c>
      <c r="B134">
        <v>35</v>
      </c>
      <c r="C134" t="s">
        <v>15</v>
      </c>
      <c r="D134" s="1">
        <v>2021</v>
      </c>
      <c r="E134">
        <f>HLOOKUP(D134,fdi!$B$1:$L$35,A134+1)</f>
        <v>1849.2</v>
      </c>
      <c r="F134">
        <f>HLOOKUP(D134,pdrb!$B$1:$L$35,A134+1)</f>
        <v>1668754.36</v>
      </c>
      <c r="G134">
        <f>HLOOKUP(D134,pdrbk!$B$1:$L$35,A134+1)</f>
        <v>40779.82</v>
      </c>
      <c r="H134">
        <f>HLOOKUP(D134,internet!$B$1:$L$35,A134+1)</f>
        <v>79.66</v>
      </c>
      <c r="I134">
        <f>HLOOKUP(D134,belajar!$B$1:$L$35,A134+1)</f>
        <v>7.78</v>
      </c>
      <c r="J134">
        <f>HLOOKUP(D134,pns!$B$1:$L$35,A134+1)</f>
        <v>403754</v>
      </c>
      <c r="K134">
        <f>VLOOKUP(B134,coor!$A$2:$D$35,3)</f>
        <v>112.2384017</v>
      </c>
      <c r="L134">
        <f>VLOOKUP(B134,coor!$A$2:$D$35,4)</f>
        <v>-7.5360639000000003</v>
      </c>
      <c r="M134">
        <f>HLOOKUP(D134,kemiskinan!$B$1:$L$35,A134+1)</f>
        <v>4572.7299999999996</v>
      </c>
    </row>
    <row r="135" spans="1:13" x14ac:dyDescent="0.25">
      <c r="A135">
        <v>15</v>
      </c>
      <c r="B135">
        <v>35</v>
      </c>
      <c r="C135" t="s">
        <v>15</v>
      </c>
      <c r="D135" s="1">
        <v>2022</v>
      </c>
      <c r="E135">
        <f>HLOOKUP(D135,fdi!$B$1:$L$35,A135+1)</f>
        <v>3134</v>
      </c>
      <c r="F135">
        <f>HLOOKUP(D135,pdrb!$B$1:$L$35,A135+1)</f>
        <v>1757874.9</v>
      </c>
      <c r="G135">
        <f>HLOOKUP(D135,pdrbk!$B$1:$L$35,A135+1)</f>
        <v>42635.839999999997</v>
      </c>
      <c r="H135">
        <f>HLOOKUP(D135,internet!$B$1:$L$35,A135+1)</f>
        <v>85.11</v>
      </c>
      <c r="I135">
        <f>HLOOKUP(D135,belajar!$B$1:$L$35,A135+1)</f>
        <v>7.88</v>
      </c>
      <c r="J135">
        <f>HLOOKUP(D135,pns!$B$1:$L$35,A135+1)</f>
        <v>383805</v>
      </c>
      <c r="K135">
        <f>VLOOKUP(B135,coor!$A$2:$D$35,3)</f>
        <v>112.2384017</v>
      </c>
      <c r="L135">
        <f>VLOOKUP(B135,coor!$A$2:$D$35,4)</f>
        <v>-7.5360639000000003</v>
      </c>
      <c r="M135">
        <f>HLOOKUP(D135,kemiskinan!$B$1:$L$35,A135+1)</f>
        <v>4181.29</v>
      </c>
    </row>
    <row r="136" spans="1:13" x14ac:dyDescent="0.25">
      <c r="A136">
        <v>15</v>
      </c>
      <c r="B136">
        <v>35</v>
      </c>
      <c r="C136" t="s">
        <v>15</v>
      </c>
      <c r="D136" s="1">
        <v>2023</v>
      </c>
      <c r="E136">
        <f>HLOOKUP(D136,fdi!$B$1:$L$35,A136+1)</f>
        <v>4741</v>
      </c>
      <c r="F136">
        <f>HLOOKUP(D136,pdrb!$B$1:$L$35,A136+1)</f>
        <v>1844808.68</v>
      </c>
      <c r="G136">
        <f>HLOOKUP(D136,pdrbk!$B$1:$L$35,A136+1)</f>
        <v>44423.32</v>
      </c>
      <c r="H136">
        <f>HLOOKUP(D136,internet!$B$1:$L$35,A136+1)</f>
        <v>84.28</v>
      </c>
      <c r="I136">
        <f>HLOOKUP(D136,belajar!$B$1:$L$35,A136+1)</f>
        <v>8.0299999999999994</v>
      </c>
      <c r="J136">
        <f>HLOOKUP(D136,pns!$B$1:$L$35,A136+1)</f>
        <v>363512</v>
      </c>
      <c r="K136">
        <f>VLOOKUP(B136,coor!$A$2:$D$35,3)</f>
        <v>112.2384017</v>
      </c>
      <c r="L136">
        <f>VLOOKUP(B136,coor!$A$2:$D$35,4)</f>
        <v>-7.5360639000000003</v>
      </c>
      <c r="M136">
        <f>HLOOKUP(D136,kemiskinan!$B$1:$L$35,A136+1)</f>
        <v>4188.8100000000004</v>
      </c>
    </row>
    <row r="137" spans="1:13" x14ac:dyDescent="0.25">
      <c r="A137">
        <v>16</v>
      </c>
      <c r="B137">
        <v>36</v>
      </c>
      <c r="C137" t="s">
        <v>16</v>
      </c>
      <c r="D137" s="1">
        <v>2015</v>
      </c>
      <c r="E137">
        <f>HLOOKUP(D137,fdi!$B$1:$L$35,A137+1)</f>
        <v>2542</v>
      </c>
      <c r="F137">
        <f>HLOOKUP(D137,pdrb!$B$1:$L$35,A137+1)</f>
        <v>368377.2</v>
      </c>
      <c r="G137">
        <f>HLOOKUP(D137,pdrbk!$B$1:$L$35,A137+1)</f>
        <v>30813.03</v>
      </c>
      <c r="H137">
        <f>HLOOKUP(D137,internet!$B$1:$L$35,A137+1)</f>
        <v>48.15</v>
      </c>
      <c r="I137">
        <f>HLOOKUP(D137,belajar!$B$1:$L$35,A137+1)</f>
        <v>8.17</v>
      </c>
      <c r="J137">
        <f>HLOOKUP(D137,pns!$B$1:$L$35,A137+1)</f>
        <v>79883</v>
      </c>
      <c r="K137">
        <f>VLOOKUP(B137,coor!$A$2:$D$35,3)</f>
        <v>106.0640179</v>
      </c>
      <c r="L137">
        <f>VLOOKUP(B137,coor!$A$2:$D$35,4)</f>
        <v>-6.4058171999999898</v>
      </c>
      <c r="M137">
        <f>HLOOKUP(D137,kemiskinan!$B$1:$L$35,A137+1)</f>
        <v>702.4</v>
      </c>
    </row>
    <row r="138" spans="1:13" x14ac:dyDescent="0.25">
      <c r="A138">
        <v>16</v>
      </c>
      <c r="B138">
        <v>36</v>
      </c>
      <c r="C138" t="s">
        <v>16</v>
      </c>
      <c r="D138" s="1">
        <v>2016</v>
      </c>
      <c r="E138">
        <f>HLOOKUP(D138,fdi!$B$1:$L$35,A138+1)</f>
        <v>2912.1</v>
      </c>
      <c r="F138">
        <f>HLOOKUP(D138,pdrb!$B$1:$L$35,A138+1)</f>
        <v>387835.09</v>
      </c>
      <c r="G138">
        <f>HLOOKUP(D138,pdrbk!$B$1:$L$35,A138+1)</f>
        <v>31781.56</v>
      </c>
      <c r="H138">
        <f>HLOOKUP(D138,internet!$B$1:$L$35,A138+1)</f>
        <v>55.43</v>
      </c>
      <c r="I138">
        <f>HLOOKUP(D138,belajar!$B$1:$L$35,A138+1)</f>
        <v>8.27</v>
      </c>
      <c r="J138">
        <f>HLOOKUP(D138,pns!$B$1:$L$35,A138+1)</f>
        <v>97092</v>
      </c>
      <c r="K138">
        <f>VLOOKUP(B138,coor!$A$2:$D$35,3)</f>
        <v>106.0640179</v>
      </c>
      <c r="L138">
        <f>VLOOKUP(B138,coor!$A$2:$D$35,4)</f>
        <v>-6.4058171999999898</v>
      </c>
      <c r="M138">
        <f>HLOOKUP(D138,kemiskinan!$B$1:$L$35,A138+1)</f>
        <v>658.11</v>
      </c>
    </row>
    <row r="139" spans="1:13" x14ac:dyDescent="0.25">
      <c r="A139">
        <v>16</v>
      </c>
      <c r="B139">
        <v>36</v>
      </c>
      <c r="C139" t="s">
        <v>16</v>
      </c>
      <c r="D139" s="1">
        <v>2017</v>
      </c>
      <c r="E139">
        <f>HLOOKUP(D139,fdi!$B$1:$L$35,A139+1)</f>
        <v>3047.5</v>
      </c>
      <c r="F139">
        <f>HLOOKUP(D139,pdrb!$B$1:$L$35,A139+1)</f>
        <v>410137</v>
      </c>
      <c r="G139">
        <f>HLOOKUP(D139,pdrbk!$B$1:$L$35,A139+1)</f>
        <v>32947.599999999999</v>
      </c>
      <c r="H139">
        <f>HLOOKUP(D139,internet!$B$1:$L$35,A139+1)</f>
        <v>64.11</v>
      </c>
      <c r="I139">
        <f>HLOOKUP(D139,belajar!$B$1:$L$35,A139+1)</f>
        <v>8.3699999999999992</v>
      </c>
      <c r="J139">
        <f>HLOOKUP(D139,pns!$B$1:$L$35,A139+1)</f>
        <v>96236</v>
      </c>
      <c r="K139">
        <f>VLOOKUP(B139,coor!$A$2:$D$35,3)</f>
        <v>106.0640179</v>
      </c>
      <c r="L139">
        <f>VLOOKUP(B139,coor!$A$2:$D$35,4)</f>
        <v>-6.4058171999999898</v>
      </c>
      <c r="M139">
        <f>HLOOKUP(D139,kemiskinan!$B$1:$L$35,A139+1)</f>
        <v>675.04</v>
      </c>
    </row>
    <row r="140" spans="1:13" x14ac:dyDescent="0.25">
      <c r="A140">
        <v>16</v>
      </c>
      <c r="B140">
        <v>36</v>
      </c>
      <c r="C140" t="s">
        <v>16</v>
      </c>
      <c r="D140" s="1">
        <v>2018</v>
      </c>
      <c r="E140">
        <f>HLOOKUP(D140,fdi!$B$1:$L$35,A140+1)</f>
        <v>2827.3</v>
      </c>
      <c r="F140">
        <f>HLOOKUP(D140,pdrb!$B$1:$L$35,A140+1)</f>
        <v>433782.71</v>
      </c>
      <c r="G140">
        <f>HLOOKUP(D140,pdrbk!$B$1:$L$35,A140+1)</f>
        <v>34183.75</v>
      </c>
      <c r="H140">
        <f>HLOOKUP(D140,internet!$B$1:$L$35,A140+1)</f>
        <v>75.39</v>
      </c>
      <c r="I140">
        <f>HLOOKUP(D140,belajar!$B$1:$L$35,A140+1)</f>
        <v>8.5299999999999994</v>
      </c>
      <c r="J140">
        <f>HLOOKUP(D140,pns!$B$1:$L$35,A140+1)</f>
        <v>93502</v>
      </c>
      <c r="K140">
        <f>VLOOKUP(B140,coor!$A$2:$D$35,3)</f>
        <v>106.0640179</v>
      </c>
      <c r="L140">
        <f>VLOOKUP(B140,coor!$A$2:$D$35,4)</f>
        <v>-6.4058171999999898</v>
      </c>
      <c r="M140">
        <f>HLOOKUP(D140,kemiskinan!$B$1:$L$35,A140+1)</f>
        <v>661.36</v>
      </c>
    </row>
    <row r="141" spans="1:13" x14ac:dyDescent="0.25">
      <c r="A141">
        <v>16</v>
      </c>
      <c r="B141">
        <v>36</v>
      </c>
      <c r="C141" t="s">
        <v>16</v>
      </c>
      <c r="D141" s="1">
        <v>2019</v>
      </c>
      <c r="E141">
        <f>HLOOKUP(D141,fdi!$B$1:$L$35,A141+1)</f>
        <v>1868.2</v>
      </c>
      <c r="F141">
        <f>HLOOKUP(D141,pdrb!$B$1:$L$35,A141+1)</f>
        <v>456620.03</v>
      </c>
      <c r="G141">
        <f>HLOOKUP(D141,pdrbk!$B$1:$L$35,A141+1)</f>
        <v>35913.9</v>
      </c>
      <c r="H141">
        <f>HLOOKUP(D141,internet!$B$1:$L$35,A141+1)</f>
        <v>82.25</v>
      </c>
      <c r="I141">
        <f>HLOOKUP(D141,belajar!$B$1:$L$35,A141+1)</f>
        <v>8.6199999999999992</v>
      </c>
      <c r="J141">
        <f>HLOOKUP(D141,pns!$B$1:$L$35,A141+1)</f>
        <v>93857</v>
      </c>
      <c r="K141">
        <f>VLOOKUP(B141,coor!$A$2:$D$35,3)</f>
        <v>106.0640179</v>
      </c>
      <c r="L141">
        <f>VLOOKUP(B141,coor!$A$2:$D$35,4)</f>
        <v>-6.4058171999999898</v>
      </c>
      <c r="M141">
        <f>HLOOKUP(D141,kemiskinan!$B$1:$L$35,A141+1)</f>
        <v>654.46</v>
      </c>
    </row>
    <row r="142" spans="1:13" x14ac:dyDescent="0.25">
      <c r="A142">
        <v>16</v>
      </c>
      <c r="B142">
        <v>36</v>
      </c>
      <c r="C142" t="s">
        <v>16</v>
      </c>
      <c r="D142" s="1">
        <v>2020</v>
      </c>
      <c r="E142">
        <f>HLOOKUP(D142,fdi!$B$1:$L$35,A142+1)</f>
        <v>2143.6</v>
      </c>
      <c r="F142">
        <f>HLOOKUP(D142,pdrb!$B$1:$L$35,A142+1)</f>
        <v>441148.58</v>
      </c>
      <c r="G142">
        <f>HLOOKUP(D142,pdrbk!$B$1:$L$35,A142+1)</f>
        <v>37165.160000000003</v>
      </c>
      <c r="H142">
        <f>HLOOKUP(D142,internet!$B$1:$L$35,A142+1)</f>
        <v>84.07</v>
      </c>
      <c r="I142">
        <f>HLOOKUP(D142,belajar!$B$1:$L$35,A142+1)</f>
        <v>8.74</v>
      </c>
      <c r="J142">
        <f>HLOOKUP(D142,pns!$B$1:$L$35,A142+1)</f>
        <v>93154</v>
      </c>
      <c r="K142">
        <f>VLOOKUP(B142,coor!$A$2:$D$35,3)</f>
        <v>106.0640179</v>
      </c>
      <c r="L142">
        <f>VLOOKUP(B142,coor!$A$2:$D$35,4)</f>
        <v>-6.4058171999999898</v>
      </c>
      <c r="M142">
        <f>HLOOKUP(D142,kemiskinan!$B$1:$L$35,A142+1)</f>
        <v>775.99</v>
      </c>
    </row>
    <row r="143" spans="1:13" x14ac:dyDescent="0.25">
      <c r="A143">
        <v>16</v>
      </c>
      <c r="B143">
        <v>36</v>
      </c>
      <c r="C143" t="s">
        <v>16</v>
      </c>
      <c r="D143" s="1">
        <v>2021</v>
      </c>
      <c r="E143">
        <f>HLOOKUP(D143,fdi!$B$1:$L$35,A143+1)</f>
        <v>2190</v>
      </c>
      <c r="F143">
        <f>HLOOKUP(D143,pdrb!$B$1:$L$35,A143+1)</f>
        <v>460952.79</v>
      </c>
      <c r="G143">
        <f>HLOOKUP(D143,pdrbk!$B$1:$L$35,A143+1)</f>
        <v>38339.42</v>
      </c>
      <c r="H143">
        <f>HLOOKUP(D143,internet!$B$1:$L$35,A143+1)</f>
        <v>87.45</v>
      </c>
      <c r="I143">
        <f>HLOOKUP(D143,belajar!$B$1:$L$35,A143+1)</f>
        <v>8.89</v>
      </c>
      <c r="J143">
        <f>HLOOKUP(D143,pns!$B$1:$L$35,A143+1)</f>
        <v>88859</v>
      </c>
      <c r="K143">
        <f>VLOOKUP(B143,coor!$A$2:$D$35,3)</f>
        <v>106.0640179</v>
      </c>
      <c r="L143">
        <f>VLOOKUP(B143,coor!$A$2:$D$35,4)</f>
        <v>-6.4058171999999898</v>
      </c>
      <c r="M143">
        <f>HLOOKUP(D143,kemiskinan!$B$1:$L$35,A143+1)</f>
        <v>867.23</v>
      </c>
    </row>
    <row r="144" spans="1:13" x14ac:dyDescent="0.25">
      <c r="A144">
        <v>16</v>
      </c>
      <c r="B144">
        <v>36</v>
      </c>
      <c r="C144" t="s">
        <v>16</v>
      </c>
      <c r="D144" s="1">
        <v>2022</v>
      </c>
      <c r="E144">
        <f>HLOOKUP(D144,fdi!$B$1:$L$35,A144+1)</f>
        <v>3410.7</v>
      </c>
      <c r="F144">
        <f>HLOOKUP(D144,pdrb!$B$1:$L$35,A144+1)</f>
        <v>484129.42</v>
      </c>
      <c r="G144">
        <f>HLOOKUP(D144,pdrbk!$B$1:$L$35,A144+1)</f>
        <v>39790.239999999998</v>
      </c>
      <c r="H144">
        <f>HLOOKUP(D144,internet!$B$1:$L$35,A144+1)</f>
        <v>91.11</v>
      </c>
      <c r="I144">
        <f>HLOOKUP(D144,belajar!$B$1:$L$35,A144+1)</f>
        <v>8.93</v>
      </c>
      <c r="J144">
        <f>HLOOKUP(D144,pns!$B$1:$L$35,A144+1)</f>
        <v>87171</v>
      </c>
      <c r="K144">
        <f>VLOOKUP(B144,coor!$A$2:$D$35,3)</f>
        <v>106.0640179</v>
      </c>
      <c r="L144">
        <f>VLOOKUP(B144,coor!$A$2:$D$35,4)</f>
        <v>-6.4058171999999898</v>
      </c>
      <c r="M144">
        <f>HLOOKUP(D144,kemiskinan!$B$1:$L$35,A144+1)</f>
        <v>814.02</v>
      </c>
    </row>
    <row r="145" spans="1:13" x14ac:dyDescent="0.25">
      <c r="A145">
        <v>16</v>
      </c>
      <c r="B145">
        <v>36</v>
      </c>
      <c r="C145" t="s">
        <v>16</v>
      </c>
      <c r="D145" s="1">
        <v>2023</v>
      </c>
      <c r="E145">
        <f>HLOOKUP(D145,fdi!$B$1:$L$35,A145+1)</f>
        <v>4451.6000000000004</v>
      </c>
      <c r="F145">
        <f>HLOOKUP(D145,pdrb!$B$1:$L$35,A145+1)</f>
        <v>507425.74</v>
      </c>
      <c r="G145">
        <f>HLOOKUP(D145,pdrbk!$B$1:$L$35,A145+1)</f>
        <v>41228.21</v>
      </c>
      <c r="H145">
        <f>HLOOKUP(D145,internet!$B$1:$L$35,A145+1)</f>
        <v>91.18</v>
      </c>
      <c r="I145">
        <f>HLOOKUP(D145,belajar!$B$1:$L$35,A145+1)</f>
        <v>9.1300000000000008</v>
      </c>
      <c r="J145">
        <f>HLOOKUP(D145,pns!$B$1:$L$35,A145+1)</f>
        <v>85161</v>
      </c>
      <c r="K145">
        <f>VLOOKUP(B145,coor!$A$2:$D$35,3)</f>
        <v>106.0640179</v>
      </c>
      <c r="L145">
        <f>VLOOKUP(B145,coor!$A$2:$D$35,4)</f>
        <v>-6.4058171999999898</v>
      </c>
      <c r="M145">
        <f>HLOOKUP(D145,kemiskinan!$B$1:$L$35,A145+1)</f>
        <v>826.13</v>
      </c>
    </row>
    <row r="146" spans="1:13" x14ac:dyDescent="0.25">
      <c r="A146">
        <v>17</v>
      </c>
      <c r="B146">
        <v>51</v>
      </c>
      <c r="C146" t="s">
        <v>17</v>
      </c>
      <c r="D146" s="1">
        <v>2015</v>
      </c>
      <c r="E146">
        <f>HLOOKUP(D146,fdi!$B$1:$L$35,A146+1)</f>
        <v>495.8</v>
      </c>
      <c r="F146">
        <f>HLOOKUP(D146,pdrb!$B$1:$L$35,A146+1)</f>
        <v>129126.56</v>
      </c>
      <c r="G146">
        <f>HLOOKUP(D146,pdrbk!$B$1:$L$35,A146+1)</f>
        <v>31093.61</v>
      </c>
      <c r="H146">
        <f>HLOOKUP(D146,internet!$B$1:$L$35,A146+1)</f>
        <v>53.64</v>
      </c>
      <c r="I146">
        <f>HLOOKUP(D146,belajar!$B$1:$L$35,A146+1)</f>
        <v>8.1</v>
      </c>
      <c r="J146">
        <f>HLOOKUP(D146,pns!$B$1:$L$35,A146+1)</f>
        <v>74668</v>
      </c>
      <c r="K146">
        <f>VLOOKUP(B146,coor!$A$2:$D$35,3)</f>
        <v>115.188915999999</v>
      </c>
      <c r="L146">
        <f>VLOOKUP(B146,coor!$A$2:$D$35,4)</f>
        <v>-8.4095177999999997</v>
      </c>
      <c r="M146">
        <f>HLOOKUP(D146,kemiskinan!$B$1:$L$35,A146+1)</f>
        <v>196.71</v>
      </c>
    </row>
    <row r="147" spans="1:13" x14ac:dyDescent="0.25">
      <c r="A147">
        <v>17</v>
      </c>
      <c r="B147">
        <v>51</v>
      </c>
      <c r="C147" t="s">
        <v>17</v>
      </c>
      <c r="D147" s="1">
        <v>2016</v>
      </c>
      <c r="E147">
        <f>HLOOKUP(D147,fdi!$B$1:$L$35,A147+1)</f>
        <v>450.6</v>
      </c>
      <c r="F147">
        <f>HLOOKUP(D147,pdrb!$B$1:$L$35,A147+1)</f>
        <v>137296.45000000001</v>
      </c>
      <c r="G147">
        <f>HLOOKUP(D147,pdrbk!$B$1:$L$35,A147+1)</f>
        <v>32689.09</v>
      </c>
      <c r="H147">
        <f>HLOOKUP(D147,internet!$B$1:$L$35,A147+1)</f>
        <v>60.65</v>
      </c>
      <c r="I147">
        <f>HLOOKUP(D147,belajar!$B$1:$L$35,A147+1)</f>
        <v>8.26</v>
      </c>
      <c r="J147">
        <f>HLOOKUP(D147,pns!$B$1:$L$35,A147+1)</f>
        <v>93610</v>
      </c>
      <c r="K147">
        <f>VLOOKUP(B147,coor!$A$2:$D$35,3)</f>
        <v>115.188915999999</v>
      </c>
      <c r="L147">
        <f>VLOOKUP(B147,coor!$A$2:$D$35,4)</f>
        <v>-8.4095177999999997</v>
      </c>
      <c r="M147">
        <f>HLOOKUP(D147,kemiskinan!$B$1:$L$35,A147+1)</f>
        <v>178.18</v>
      </c>
    </row>
    <row r="148" spans="1:13" x14ac:dyDescent="0.25">
      <c r="A148">
        <v>17</v>
      </c>
      <c r="B148">
        <v>51</v>
      </c>
      <c r="C148" t="s">
        <v>17</v>
      </c>
      <c r="D148" s="1">
        <v>2017</v>
      </c>
      <c r="E148">
        <f>HLOOKUP(D148,fdi!$B$1:$L$35,A148+1)</f>
        <v>886.9</v>
      </c>
      <c r="F148">
        <f>HLOOKUP(D148,pdrb!$B$1:$L$35,A148+1)</f>
        <v>144933.31</v>
      </c>
      <c r="G148">
        <f>HLOOKUP(D148,pdrbk!$B$1:$L$35,A148+1)</f>
        <v>34129.839999999997</v>
      </c>
      <c r="H148">
        <f>HLOOKUP(D148,internet!$B$1:$L$35,A148+1)</f>
        <v>67.099999999999994</v>
      </c>
      <c r="I148">
        <f>HLOOKUP(D148,belajar!$B$1:$L$35,A148+1)</f>
        <v>8.36</v>
      </c>
      <c r="J148">
        <f>HLOOKUP(D148,pns!$B$1:$L$35,A148+1)</f>
        <v>90035</v>
      </c>
      <c r="K148">
        <f>VLOOKUP(B148,coor!$A$2:$D$35,3)</f>
        <v>115.188915999999</v>
      </c>
      <c r="L148">
        <f>VLOOKUP(B148,coor!$A$2:$D$35,4)</f>
        <v>-8.4095177999999997</v>
      </c>
      <c r="M148">
        <f>HLOOKUP(D148,kemiskinan!$B$1:$L$35,A148+1)</f>
        <v>180.13</v>
      </c>
    </row>
    <row r="149" spans="1:13" x14ac:dyDescent="0.25">
      <c r="A149">
        <v>17</v>
      </c>
      <c r="B149">
        <v>51</v>
      </c>
      <c r="C149" t="s">
        <v>17</v>
      </c>
      <c r="D149" s="1">
        <v>2018</v>
      </c>
      <c r="E149">
        <f>HLOOKUP(D149,fdi!$B$1:$L$35,A149+1)</f>
        <v>1002.5</v>
      </c>
      <c r="F149">
        <f>HLOOKUP(D149,pdrb!$B$1:$L$35,A149+1)</f>
        <v>154072.66</v>
      </c>
      <c r="G149">
        <f>HLOOKUP(D149,pdrbk!$B$1:$L$35,A149+1)</f>
        <v>35896.35</v>
      </c>
      <c r="H149">
        <f>HLOOKUP(D149,internet!$B$1:$L$35,A149+1)</f>
        <v>74.150000000000006</v>
      </c>
      <c r="I149">
        <f>HLOOKUP(D149,belajar!$B$1:$L$35,A149+1)</f>
        <v>8.5500000000000007</v>
      </c>
      <c r="J149">
        <f>HLOOKUP(D149,pns!$B$1:$L$35,A149+1)</f>
        <v>88232</v>
      </c>
      <c r="K149">
        <f>VLOOKUP(B149,coor!$A$2:$D$35,3)</f>
        <v>115.188915999999</v>
      </c>
      <c r="L149">
        <f>VLOOKUP(B149,coor!$A$2:$D$35,4)</f>
        <v>-8.4095177999999997</v>
      </c>
      <c r="M149">
        <f>HLOOKUP(D149,kemiskinan!$B$1:$L$35,A149+1)</f>
        <v>171.76</v>
      </c>
    </row>
    <row r="150" spans="1:13" x14ac:dyDescent="0.25">
      <c r="A150">
        <v>17</v>
      </c>
      <c r="B150">
        <v>51</v>
      </c>
      <c r="C150" t="s">
        <v>17</v>
      </c>
      <c r="D150" s="1">
        <v>2019</v>
      </c>
      <c r="E150">
        <f>HLOOKUP(D150,fdi!$B$1:$L$35,A150+1)</f>
        <v>426</v>
      </c>
      <c r="F150">
        <f>HLOOKUP(D150,pdrb!$B$1:$L$35,A150+1)</f>
        <v>162693.35999999999</v>
      </c>
      <c r="G150">
        <f>HLOOKUP(D150,pdrbk!$B$1:$L$35,A150+1)</f>
        <v>37297.5</v>
      </c>
      <c r="H150">
        <f>HLOOKUP(D150,internet!$B$1:$L$35,A150+1)</f>
        <v>79.59</v>
      </c>
      <c r="I150">
        <f>HLOOKUP(D150,belajar!$B$1:$L$35,A150+1)</f>
        <v>8.65</v>
      </c>
      <c r="J150">
        <f>HLOOKUP(D150,pns!$B$1:$L$35,A150+1)</f>
        <v>86011</v>
      </c>
      <c r="K150">
        <f>VLOOKUP(B150,coor!$A$2:$D$35,3)</f>
        <v>115.188915999999</v>
      </c>
      <c r="L150">
        <f>VLOOKUP(B150,coor!$A$2:$D$35,4)</f>
        <v>-8.4095177999999997</v>
      </c>
      <c r="M150">
        <f>HLOOKUP(D150,kemiskinan!$B$1:$L$35,A150+1)</f>
        <v>163.85</v>
      </c>
    </row>
    <row r="151" spans="1:13" x14ac:dyDescent="0.25">
      <c r="A151">
        <v>17</v>
      </c>
      <c r="B151">
        <v>51</v>
      </c>
      <c r="C151" t="s">
        <v>17</v>
      </c>
      <c r="D151" s="1">
        <v>2020</v>
      </c>
      <c r="E151">
        <f>HLOOKUP(D151,fdi!$B$1:$L$35,A151+1)</f>
        <v>293.3</v>
      </c>
      <c r="F151">
        <f>HLOOKUP(D151,pdrb!$B$1:$L$35,A151+1)</f>
        <v>147498.94</v>
      </c>
      <c r="G151">
        <f>HLOOKUP(D151,pdrbk!$B$1:$L$35,A151+1)</f>
        <v>34216.519999999997</v>
      </c>
      <c r="H151">
        <f>HLOOKUP(D151,internet!$B$1:$L$35,A151+1)</f>
        <v>85.67</v>
      </c>
      <c r="I151">
        <f>HLOOKUP(D151,belajar!$B$1:$L$35,A151+1)</f>
        <v>8.84</v>
      </c>
      <c r="J151">
        <f>HLOOKUP(D151,pns!$B$1:$L$35,A151+1)</f>
        <v>85575</v>
      </c>
      <c r="K151">
        <f>VLOOKUP(B151,coor!$A$2:$D$35,3)</f>
        <v>115.188915999999</v>
      </c>
      <c r="L151">
        <f>VLOOKUP(B151,coor!$A$2:$D$35,4)</f>
        <v>-8.4095177999999997</v>
      </c>
      <c r="M151">
        <f>HLOOKUP(D151,kemiskinan!$B$1:$L$35,A151+1)</f>
        <v>165.19</v>
      </c>
    </row>
    <row r="152" spans="1:13" x14ac:dyDescent="0.25">
      <c r="A152">
        <v>17</v>
      </c>
      <c r="B152">
        <v>51</v>
      </c>
      <c r="C152" t="s">
        <v>17</v>
      </c>
      <c r="D152" s="1">
        <v>2021</v>
      </c>
      <c r="E152">
        <f>HLOOKUP(D152,fdi!$B$1:$L$35,A152+1)</f>
        <v>452</v>
      </c>
      <c r="F152">
        <f>HLOOKUP(D152,pdrb!$B$1:$L$35,A152+1)</f>
        <v>143871.67999999999</v>
      </c>
      <c r="G152">
        <f>HLOOKUP(D152,pdrbk!$B$1:$L$35,A152+1)</f>
        <v>33123.79</v>
      </c>
      <c r="H152">
        <f>HLOOKUP(D152,internet!$B$1:$L$35,A152+1)</f>
        <v>87.8</v>
      </c>
      <c r="I152">
        <f>HLOOKUP(D152,belajar!$B$1:$L$35,A152+1)</f>
        <v>8.9499999999999993</v>
      </c>
      <c r="J152">
        <f>HLOOKUP(D152,pns!$B$1:$L$35,A152+1)</f>
        <v>80891</v>
      </c>
      <c r="K152">
        <f>VLOOKUP(B152,coor!$A$2:$D$35,3)</f>
        <v>115.188915999999</v>
      </c>
      <c r="L152">
        <f>VLOOKUP(B152,coor!$A$2:$D$35,4)</f>
        <v>-8.4095177999999997</v>
      </c>
      <c r="M152">
        <f>HLOOKUP(D152,kemiskinan!$B$1:$L$35,A152+1)</f>
        <v>201.97</v>
      </c>
    </row>
    <row r="153" spans="1:13" x14ac:dyDescent="0.25">
      <c r="A153">
        <v>17</v>
      </c>
      <c r="B153">
        <v>51</v>
      </c>
      <c r="C153" t="s">
        <v>17</v>
      </c>
      <c r="D153" s="1">
        <v>2022</v>
      </c>
      <c r="E153">
        <f>HLOOKUP(D153,fdi!$B$1:$L$35,A153+1)</f>
        <v>449.5</v>
      </c>
      <c r="F153">
        <f>HLOOKUP(D153,pdrb!$B$1:$L$35,A153+1)</f>
        <v>150830.76999999999</v>
      </c>
      <c r="G153">
        <f>HLOOKUP(D153,pdrbk!$B$1:$L$35,A153+1)</f>
        <v>34481.06</v>
      </c>
      <c r="H153">
        <f>HLOOKUP(D153,internet!$B$1:$L$35,A153+1)</f>
        <v>91.21</v>
      </c>
      <c r="I153">
        <f>HLOOKUP(D153,belajar!$B$1:$L$35,A153+1)</f>
        <v>9.06</v>
      </c>
      <c r="J153">
        <f>HLOOKUP(D153,pns!$B$1:$L$35,A153+1)</f>
        <v>77615</v>
      </c>
      <c r="K153">
        <f>VLOOKUP(B153,coor!$A$2:$D$35,3)</f>
        <v>115.188915999999</v>
      </c>
      <c r="L153">
        <f>VLOOKUP(B153,coor!$A$2:$D$35,4)</f>
        <v>-8.4095177999999997</v>
      </c>
      <c r="M153">
        <f>HLOOKUP(D153,kemiskinan!$B$1:$L$35,A153+1)</f>
        <v>205.68</v>
      </c>
    </row>
    <row r="154" spans="1:13" x14ac:dyDescent="0.25">
      <c r="A154">
        <v>17</v>
      </c>
      <c r="B154">
        <v>51</v>
      </c>
      <c r="C154" t="s">
        <v>17</v>
      </c>
      <c r="D154" s="1">
        <v>2023</v>
      </c>
      <c r="E154">
        <f>HLOOKUP(D154,fdi!$B$1:$L$35,A154+1)</f>
        <v>808.5</v>
      </c>
      <c r="F154">
        <f>HLOOKUP(D154,pdrb!$B$1:$L$35,A154+1)</f>
        <v>159447.66</v>
      </c>
      <c r="G154">
        <f>HLOOKUP(D154,pdrbk!$B$1:$L$35,A154+1)</f>
        <v>36203.040000000001</v>
      </c>
      <c r="H154">
        <f>HLOOKUP(D154,internet!$B$1:$L$35,A154+1)</f>
        <v>87.15</v>
      </c>
      <c r="I154">
        <f>HLOOKUP(D154,belajar!$B$1:$L$35,A154+1)</f>
        <v>9.39</v>
      </c>
      <c r="J154">
        <f>HLOOKUP(D154,pns!$B$1:$L$35,A154+1)</f>
        <v>73166</v>
      </c>
      <c r="K154">
        <f>VLOOKUP(B154,coor!$A$2:$D$35,3)</f>
        <v>115.188915999999</v>
      </c>
      <c r="L154">
        <f>VLOOKUP(B154,coor!$A$2:$D$35,4)</f>
        <v>-8.4095177999999997</v>
      </c>
      <c r="M154">
        <f>HLOOKUP(D154,kemiskinan!$B$1:$L$35,A154+1)</f>
        <v>193.78</v>
      </c>
    </row>
    <row r="155" spans="1:13" x14ac:dyDescent="0.25">
      <c r="A155">
        <v>18</v>
      </c>
      <c r="B155">
        <v>52</v>
      </c>
      <c r="C155" t="s">
        <v>18</v>
      </c>
      <c r="D155" s="1">
        <v>2015</v>
      </c>
      <c r="E155">
        <f>HLOOKUP(D155,fdi!$B$1:$L$35,A155+1)</f>
        <v>699.4</v>
      </c>
      <c r="F155">
        <f>HLOOKUP(D155,pdrb!$B$1:$L$35,A155+1)</f>
        <v>89337.99</v>
      </c>
      <c r="G155">
        <f>HLOOKUP(D155,pdrbk!$B$1:$L$35,A155+1)</f>
        <v>18475.14</v>
      </c>
      <c r="H155">
        <f>HLOOKUP(D155,internet!$B$1:$L$35,A155+1)</f>
        <v>27.76</v>
      </c>
      <c r="I155">
        <f>HLOOKUP(D155,belajar!$B$1:$L$35,A155+1)</f>
        <v>6.54</v>
      </c>
      <c r="J155">
        <f>HLOOKUP(D155,pns!$B$1:$L$35,A155+1)</f>
        <v>81463</v>
      </c>
      <c r="K155">
        <f>VLOOKUP(B155,coor!$A$2:$D$35,3)</f>
        <v>117.3616476</v>
      </c>
      <c r="L155">
        <f>VLOOKUP(B155,coor!$A$2:$D$35,4)</f>
        <v>-8.6529334000000002</v>
      </c>
      <c r="M155">
        <f>HLOOKUP(D155,kemiskinan!$B$1:$L$35,A155+1)</f>
        <v>823.89</v>
      </c>
    </row>
    <row r="156" spans="1:13" x14ac:dyDescent="0.25">
      <c r="A156">
        <v>18</v>
      </c>
      <c r="B156">
        <v>52</v>
      </c>
      <c r="C156" t="s">
        <v>18</v>
      </c>
      <c r="D156" s="1">
        <v>2016</v>
      </c>
      <c r="E156">
        <f>HLOOKUP(D156,fdi!$B$1:$L$35,A156+1)</f>
        <v>439</v>
      </c>
      <c r="F156">
        <f>HLOOKUP(D156,pdrb!$B$1:$L$35,A156+1)</f>
        <v>94524.29</v>
      </c>
      <c r="G156">
        <f>HLOOKUP(D156,pdrbk!$B$1:$L$35,A156+1)</f>
        <v>19305.79</v>
      </c>
      <c r="H156">
        <f>HLOOKUP(D156,internet!$B$1:$L$35,A156+1)</f>
        <v>34.590000000000003</v>
      </c>
      <c r="I156">
        <f>HLOOKUP(D156,belajar!$B$1:$L$35,A156+1)</f>
        <v>6.71</v>
      </c>
      <c r="J156">
        <f>HLOOKUP(D156,pns!$B$1:$L$35,A156+1)</f>
        <v>93513</v>
      </c>
      <c r="K156">
        <f>VLOOKUP(B156,coor!$A$2:$D$35,3)</f>
        <v>117.3616476</v>
      </c>
      <c r="L156">
        <f>VLOOKUP(B156,coor!$A$2:$D$35,4)</f>
        <v>-8.6529334000000002</v>
      </c>
      <c r="M156">
        <f>HLOOKUP(D156,kemiskinan!$B$1:$L$35,A156+1)</f>
        <v>804.44</v>
      </c>
    </row>
    <row r="157" spans="1:13" x14ac:dyDescent="0.25">
      <c r="A157">
        <v>18</v>
      </c>
      <c r="B157">
        <v>52</v>
      </c>
      <c r="C157" t="s">
        <v>18</v>
      </c>
      <c r="D157" s="1">
        <v>2017</v>
      </c>
      <c r="E157">
        <f>HLOOKUP(D157,fdi!$B$1:$L$35,A157+1)</f>
        <v>132.1</v>
      </c>
      <c r="F157">
        <f>HLOOKUP(D157,pdrb!$B$1:$L$35,A157+1)</f>
        <v>94608.21</v>
      </c>
      <c r="G157">
        <f>HLOOKUP(D157,pdrbk!$B$1:$L$35,A157+1)</f>
        <v>19091.259999999998</v>
      </c>
      <c r="H157">
        <f>HLOOKUP(D157,internet!$B$1:$L$35,A157+1)</f>
        <v>42.95</v>
      </c>
      <c r="I157">
        <f>HLOOKUP(D157,belajar!$B$1:$L$35,A157+1)</f>
        <v>6.79</v>
      </c>
      <c r="J157">
        <f>HLOOKUP(D157,pns!$B$1:$L$35,A157+1)</f>
        <v>90823</v>
      </c>
      <c r="K157">
        <f>VLOOKUP(B157,coor!$A$2:$D$35,3)</f>
        <v>117.3616476</v>
      </c>
      <c r="L157">
        <f>VLOOKUP(B157,coor!$A$2:$D$35,4)</f>
        <v>-8.6529334000000002</v>
      </c>
      <c r="M157">
        <f>HLOOKUP(D157,kemiskinan!$B$1:$L$35,A157+1)</f>
        <v>793.78</v>
      </c>
    </row>
    <row r="158" spans="1:13" x14ac:dyDescent="0.25">
      <c r="A158">
        <v>18</v>
      </c>
      <c r="B158">
        <v>52</v>
      </c>
      <c r="C158" t="s">
        <v>18</v>
      </c>
      <c r="D158" s="1">
        <v>2018</v>
      </c>
      <c r="E158">
        <f>HLOOKUP(D158,fdi!$B$1:$L$35,A158+1)</f>
        <v>251.6</v>
      </c>
      <c r="F158">
        <f>HLOOKUP(D158,pdrb!$B$1:$L$35,A158+1)</f>
        <v>90349.13</v>
      </c>
      <c r="G158">
        <f>HLOOKUP(D158,pdrbk!$B$1:$L$35,A158+1)</f>
        <v>18020.5</v>
      </c>
      <c r="H158">
        <f>HLOOKUP(D158,internet!$B$1:$L$35,A158+1)</f>
        <v>53.03</v>
      </c>
      <c r="I158">
        <f>HLOOKUP(D158,belajar!$B$1:$L$35,A158+1)</f>
        <v>6.9</v>
      </c>
      <c r="J158">
        <f>HLOOKUP(D158,pns!$B$1:$L$35,A158+1)</f>
        <v>89209</v>
      </c>
      <c r="K158">
        <f>VLOOKUP(B158,coor!$A$2:$D$35,3)</f>
        <v>117.3616476</v>
      </c>
      <c r="L158">
        <f>VLOOKUP(B158,coor!$A$2:$D$35,4)</f>
        <v>-8.6529334000000002</v>
      </c>
      <c r="M158">
        <f>HLOOKUP(D158,kemiskinan!$B$1:$L$35,A158+1)</f>
        <v>737.46</v>
      </c>
    </row>
    <row r="159" spans="1:13" x14ac:dyDescent="0.25">
      <c r="A159">
        <v>18</v>
      </c>
      <c r="B159">
        <v>52</v>
      </c>
      <c r="C159" t="s">
        <v>18</v>
      </c>
      <c r="D159" s="1">
        <v>2019</v>
      </c>
      <c r="E159">
        <f>HLOOKUP(D159,fdi!$B$1:$L$35,A159+1)</f>
        <v>270.7</v>
      </c>
      <c r="F159">
        <f>HLOOKUP(D159,pdrb!$B$1:$L$35,A159+1)</f>
        <v>93872.44</v>
      </c>
      <c r="G159">
        <f>HLOOKUP(D159,pdrbk!$B$1:$L$35,A159+1)</f>
        <v>18219.11</v>
      </c>
      <c r="H159">
        <f>HLOOKUP(D159,internet!$B$1:$L$35,A159+1)</f>
        <v>65.25</v>
      </c>
      <c r="I159">
        <f>HLOOKUP(D159,belajar!$B$1:$L$35,A159+1)</f>
        <v>7.03</v>
      </c>
      <c r="J159">
        <f>HLOOKUP(D159,pns!$B$1:$L$35,A159+1)</f>
        <v>87766</v>
      </c>
      <c r="K159">
        <f>VLOOKUP(B159,coor!$A$2:$D$35,3)</f>
        <v>117.3616476</v>
      </c>
      <c r="L159">
        <f>VLOOKUP(B159,coor!$A$2:$D$35,4)</f>
        <v>-8.6529334000000002</v>
      </c>
      <c r="M159">
        <f>HLOOKUP(D159,kemiskinan!$B$1:$L$35,A159+1)</f>
        <v>735.96</v>
      </c>
    </row>
    <row r="160" spans="1:13" x14ac:dyDescent="0.25">
      <c r="A160">
        <v>18</v>
      </c>
      <c r="B160">
        <v>52</v>
      </c>
      <c r="C160" t="s">
        <v>18</v>
      </c>
      <c r="D160" s="1">
        <v>2020</v>
      </c>
      <c r="E160">
        <f>HLOOKUP(D160,fdi!$B$1:$L$35,A160+1)</f>
        <v>302.10000000000002</v>
      </c>
      <c r="F160">
        <f>HLOOKUP(D160,pdrb!$B$1:$L$35,A160+1)</f>
        <v>93288.87</v>
      </c>
      <c r="G160">
        <f>HLOOKUP(D160,pdrbk!$B$1:$L$35,A160+1)</f>
        <v>17583.11</v>
      </c>
      <c r="H160">
        <f>HLOOKUP(D160,internet!$B$1:$L$35,A160+1)</f>
        <v>69.510000000000005</v>
      </c>
      <c r="I160">
        <f>HLOOKUP(D160,belajar!$B$1:$L$35,A160+1)</f>
        <v>7.27</v>
      </c>
      <c r="J160">
        <f>HLOOKUP(D160,pns!$B$1:$L$35,A160+1)</f>
        <v>89319</v>
      </c>
      <c r="K160">
        <f>VLOOKUP(B160,coor!$A$2:$D$35,3)</f>
        <v>117.3616476</v>
      </c>
      <c r="L160">
        <f>VLOOKUP(B160,coor!$A$2:$D$35,4)</f>
        <v>-8.6529334000000002</v>
      </c>
      <c r="M160">
        <f>HLOOKUP(D160,kemiskinan!$B$1:$L$35,A160+1)</f>
        <v>713.89</v>
      </c>
    </row>
    <row r="161" spans="1:13" x14ac:dyDescent="0.25">
      <c r="A161">
        <v>18</v>
      </c>
      <c r="B161">
        <v>52</v>
      </c>
      <c r="C161" t="s">
        <v>18</v>
      </c>
      <c r="D161" s="1">
        <v>2021</v>
      </c>
      <c r="E161">
        <f>HLOOKUP(D161,fdi!$B$1:$L$35,A161+1)</f>
        <v>244.2</v>
      </c>
      <c r="F161">
        <f>HLOOKUP(D161,pdrb!$B$1:$L$35,A161+1)</f>
        <v>95437.86</v>
      </c>
      <c r="G161">
        <f>HLOOKUP(D161,pdrbk!$B$1:$L$35,A161+1)</f>
        <v>17715.84</v>
      </c>
      <c r="H161">
        <f>HLOOKUP(D161,internet!$B$1:$L$35,A161+1)</f>
        <v>73.61</v>
      </c>
      <c r="I161">
        <f>HLOOKUP(D161,belajar!$B$1:$L$35,A161+1)</f>
        <v>7.31</v>
      </c>
      <c r="J161">
        <f>HLOOKUP(D161,pns!$B$1:$L$35,A161+1)</f>
        <v>85470</v>
      </c>
      <c r="K161">
        <f>VLOOKUP(B161,coor!$A$2:$D$35,3)</f>
        <v>117.3616476</v>
      </c>
      <c r="L161">
        <f>VLOOKUP(B161,coor!$A$2:$D$35,4)</f>
        <v>-8.6529334000000002</v>
      </c>
      <c r="M161">
        <f>HLOOKUP(D161,kemiskinan!$B$1:$L$35,A161+1)</f>
        <v>746.66</v>
      </c>
    </row>
    <row r="162" spans="1:13" x14ac:dyDescent="0.25">
      <c r="A162">
        <v>18</v>
      </c>
      <c r="B162">
        <v>52</v>
      </c>
      <c r="C162" t="s">
        <v>18</v>
      </c>
      <c r="D162" s="1">
        <v>2022</v>
      </c>
      <c r="E162">
        <f>HLOOKUP(D162,fdi!$B$1:$L$35,A162+1)</f>
        <v>704.6</v>
      </c>
      <c r="F162">
        <f>HLOOKUP(D162,pdrb!$B$1:$L$35,A162+1)</f>
        <v>102073.66</v>
      </c>
      <c r="G162">
        <f>HLOOKUP(D162,pdrbk!$B$1:$L$35,A162+1)</f>
        <v>18647.099999999999</v>
      </c>
      <c r="H162">
        <f>HLOOKUP(D162,internet!$B$1:$L$35,A162+1)</f>
        <v>79.77</v>
      </c>
      <c r="I162">
        <f>HLOOKUP(D162,belajar!$B$1:$L$35,A162+1)</f>
        <v>7.38</v>
      </c>
      <c r="J162">
        <f>HLOOKUP(D162,pns!$B$1:$L$35,A162+1)</f>
        <v>84200</v>
      </c>
      <c r="K162">
        <f>VLOOKUP(B162,coor!$A$2:$D$35,3)</f>
        <v>117.3616476</v>
      </c>
      <c r="L162">
        <f>VLOOKUP(B162,coor!$A$2:$D$35,4)</f>
        <v>-8.6529334000000002</v>
      </c>
      <c r="M162">
        <f>HLOOKUP(D162,kemiskinan!$B$1:$L$35,A162+1)</f>
        <v>731.94</v>
      </c>
    </row>
    <row r="163" spans="1:13" x14ac:dyDescent="0.25">
      <c r="A163">
        <v>18</v>
      </c>
      <c r="B163">
        <v>52</v>
      </c>
      <c r="C163" t="s">
        <v>18</v>
      </c>
      <c r="D163" s="1">
        <v>2023</v>
      </c>
      <c r="E163">
        <f>HLOOKUP(D163,fdi!$B$1:$L$35,A163+1)</f>
        <v>468.4</v>
      </c>
      <c r="F163">
        <f>HLOOKUP(D163,pdrb!$B$1:$L$35,A163+1)</f>
        <v>103906.22</v>
      </c>
      <c r="G163">
        <f>HLOOKUP(D163,pdrbk!$B$1:$L$35,A163+1)</f>
        <v>18687.2</v>
      </c>
      <c r="H163">
        <f>HLOOKUP(D163,internet!$B$1:$L$35,A163+1)</f>
        <v>81.790000000000006</v>
      </c>
      <c r="I163">
        <f>HLOOKUP(D163,belajar!$B$1:$L$35,A163+1)</f>
        <v>7.61</v>
      </c>
      <c r="J163">
        <f>HLOOKUP(D163,pns!$B$1:$L$35,A163+1)</f>
        <v>80890</v>
      </c>
      <c r="K163">
        <f>VLOOKUP(B163,coor!$A$2:$D$35,3)</f>
        <v>117.3616476</v>
      </c>
      <c r="L163">
        <f>VLOOKUP(B163,coor!$A$2:$D$35,4)</f>
        <v>-8.6529334000000002</v>
      </c>
      <c r="M163">
        <f>HLOOKUP(D163,kemiskinan!$B$1:$L$35,A163+1)</f>
        <v>751.23</v>
      </c>
    </row>
    <row r="164" spans="1:13" x14ac:dyDescent="0.25">
      <c r="A164">
        <v>19</v>
      </c>
      <c r="B164">
        <v>53</v>
      </c>
      <c r="C164" t="s">
        <v>19</v>
      </c>
      <c r="D164" s="1">
        <v>2015</v>
      </c>
      <c r="E164">
        <f>HLOOKUP(D164,fdi!$B$1:$L$35,A164+1)</f>
        <v>69.900000000000006</v>
      </c>
      <c r="F164">
        <f>HLOOKUP(D164,pdrb!$B$1:$L$35,A164+1)</f>
        <v>56770.79</v>
      </c>
      <c r="G164">
        <f>HLOOKUP(D164,pdrbk!$B$1:$L$35,A164+1)</f>
        <v>11087.91</v>
      </c>
      <c r="H164">
        <f>HLOOKUP(D164,internet!$B$1:$L$35,A164+1)</f>
        <v>21.68</v>
      </c>
      <c r="I164">
        <f>HLOOKUP(D164,belajar!$B$1:$L$35,A164+1)</f>
        <v>6.76</v>
      </c>
      <c r="J164">
        <f>HLOOKUP(D164,pns!$B$1:$L$35,A164+1)</f>
        <v>115522</v>
      </c>
      <c r="K164">
        <f>VLOOKUP(B164,coor!$A$2:$D$35,3)</f>
        <v>121.0793705</v>
      </c>
      <c r="L164">
        <f>VLOOKUP(B164,coor!$A$2:$D$35,4)</f>
        <v>-8.6573819000000007</v>
      </c>
      <c r="M164">
        <f>HLOOKUP(D164,kemiskinan!$B$1:$L$35,A164+1)</f>
        <v>1159.8399999999999</v>
      </c>
    </row>
    <row r="165" spans="1:13" x14ac:dyDescent="0.25">
      <c r="A165">
        <v>19</v>
      </c>
      <c r="B165">
        <v>53</v>
      </c>
      <c r="C165" t="s">
        <v>19</v>
      </c>
      <c r="D165" s="1">
        <v>2016</v>
      </c>
      <c r="E165">
        <f>HLOOKUP(D165,fdi!$B$1:$L$35,A165+1)</f>
        <v>58.2</v>
      </c>
      <c r="F165">
        <f>HLOOKUP(D165,pdrb!$B$1:$L$35,A165+1)</f>
        <v>59678.01</v>
      </c>
      <c r="G165">
        <f>HLOOKUP(D165,pdrbk!$B$1:$L$35,A165+1)</f>
        <v>11468.79</v>
      </c>
      <c r="H165">
        <f>HLOOKUP(D165,internet!$B$1:$L$35,A165+1)</f>
        <v>27.26</v>
      </c>
      <c r="I165">
        <f>HLOOKUP(D165,belajar!$B$1:$L$35,A165+1)</f>
        <v>6.93</v>
      </c>
      <c r="J165">
        <f>HLOOKUP(D165,pns!$B$1:$L$35,A165+1)</f>
        <v>126369</v>
      </c>
      <c r="K165">
        <f>VLOOKUP(B165,coor!$A$2:$D$35,3)</f>
        <v>121.0793705</v>
      </c>
      <c r="L165">
        <f>VLOOKUP(B165,coor!$A$2:$D$35,4)</f>
        <v>-8.6573819000000007</v>
      </c>
      <c r="M165">
        <f>HLOOKUP(D165,kemiskinan!$B$1:$L$35,A165+1)</f>
        <v>1149.92</v>
      </c>
    </row>
    <row r="166" spans="1:13" x14ac:dyDescent="0.25">
      <c r="A166">
        <v>19</v>
      </c>
      <c r="B166">
        <v>53</v>
      </c>
      <c r="C166" t="s">
        <v>19</v>
      </c>
      <c r="D166" s="1">
        <v>2017</v>
      </c>
      <c r="E166">
        <f>HLOOKUP(D166,fdi!$B$1:$L$35,A166+1)</f>
        <v>139</v>
      </c>
      <c r="F166">
        <f>HLOOKUP(D166,pdrb!$B$1:$L$35,A166+1)</f>
        <v>62725.41</v>
      </c>
      <c r="G166">
        <f>HLOOKUP(D166,pdrbk!$B$1:$L$35,A166+1)</f>
        <v>11863.41</v>
      </c>
      <c r="H166">
        <f>HLOOKUP(D166,internet!$B$1:$L$35,A166+1)</f>
        <v>36.18</v>
      </c>
      <c r="I166">
        <f>HLOOKUP(D166,belajar!$B$1:$L$35,A166+1)</f>
        <v>7.02</v>
      </c>
      <c r="J166">
        <f>HLOOKUP(D166,pns!$B$1:$L$35,A166+1)</f>
        <v>124583</v>
      </c>
      <c r="K166">
        <f>VLOOKUP(B166,coor!$A$2:$D$35,3)</f>
        <v>121.0793705</v>
      </c>
      <c r="L166">
        <f>VLOOKUP(B166,coor!$A$2:$D$35,4)</f>
        <v>-8.6573819000000007</v>
      </c>
      <c r="M166">
        <f>HLOOKUP(D166,kemiskinan!$B$1:$L$35,A166+1)</f>
        <v>1150.79</v>
      </c>
    </row>
    <row r="167" spans="1:13" x14ac:dyDescent="0.25">
      <c r="A167">
        <v>19</v>
      </c>
      <c r="B167">
        <v>53</v>
      </c>
      <c r="C167" t="s">
        <v>19</v>
      </c>
      <c r="D167" s="1">
        <v>2018</v>
      </c>
      <c r="E167">
        <f>HLOOKUP(D167,fdi!$B$1:$L$35,A167+1)</f>
        <v>100.4</v>
      </c>
      <c r="F167">
        <f>HLOOKUP(D167,pdrb!$B$1:$L$35,A167+1)</f>
        <v>65929.19</v>
      </c>
      <c r="G167">
        <f>HLOOKUP(D167,pdrbk!$B$1:$L$35,A167+1)</f>
        <v>12273.85</v>
      </c>
      <c r="H167">
        <f>HLOOKUP(D167,internet!$B$1:$L$35,A167+1)</f>
        <v>42.21</v>
      </c>
      <c r="I167">
        <f>HLOOKUP(D167,belajar!$B$1:$L$35,A167+1)</f>
        <v>7.15</v>
      </c>
      <c r="J167">
        <f>HLOOKUP(D167,pns!$B$1:$L$35,A167+1)</f>
        <v>121089</v>
      </c>
      <c r="K167">
        <f>VLOOKUP(B167,coor!$A$2:$D$35,3)</f>
        <v>121.0793705</v>
      </c>
      <c r="L167">
        <f>VLOOKUP(B167,coor!$A$2:$D$35,4)</f>
        <v>-8.6573819000000007</v>
      </c>
      <c r="M167">
        <f>HLOOKUP(D167,kemiskinan!$B$1:$L$35,A167+1)</f>
        <v>1142.17</v>
      </c>
    </row>
    <row r="168" spans="1:13" x14ac:dyDescent="0.25">
      <c r="A168">
        <v>19</v>
      </c>
      <c r="B168">
        <v>53</v>
      </c>
      <c r="C168" t="s">
        <v>19</v>
      </c>
      <c r="D168" s="1">
        <v>2019</v>
      </c>
      <c r="E168">
        <f>HLOOKUP(D168,fdi!$B$1:$L$35,A168+1)</f>
        <v>126.8</v>
      </c>
      <c r="F168">
        <f>HLOOKUP(D168,pdrb!$B$1:$L$35,A168+1)</f>
        <v>69389.02</v>
      </c>
      <c r="G168">
        <f>HLOOKUP(D168,pdrbk!$B$1:$L$35,A168+1)</f>
        <v>12761.98</v>
      </c>
      <c r="H168">
        <f>HLOOKUP(D168,internet!$B$1:$L$35,A168+1)</f>
        <v>49.83</v>
      </c>
      <c r="I168">
        <f>HLOOKUP(D168,belajar!$B$1:$L$35,A168+1)</f>
        <v>7.3</v>
      </c>
      <c r="J168">
        <f>HLOOKUP(D168,pns!$B$1:$L$35,A168+1)</f>
        <v>122830</v>
      </c>
      <c r="K168">
        <f>VLOOKUP(B168,coor!$A$2:$D$35,3)</f>
        <v>121.0793705</v>
      </c>
      <c r="L168">
        <f>VLOOKUP(B168,coor!$A$2:$D$35,4)</f>
        <v>-8.6573819000000007</v>
      </c>
      <c r="M168">
        <f>HLOOKUP(D168,kemiskinan!$B$1:$L$35,A168+1)</f>
        <v>1146.32</v>
      </c>
    </row>
    <row r="169" spans="1:13" x14ac:dyDescent="0.25">
      <c r="A169">
        <v>19</v>
      </c>
      <c r="B169">
        <v>53</v>
      </c>
      <c r="C169" t="s">
        <v>19</v>
      </c>
      <c r="D169" s="1">
        <v>2020</v>
      </c>
      <c r="E169">
        <f>HLOOKUP(D169,fdi!$B$1:$L$35,A169+1)</f>
        <v>81.3</v>
      </c>
      <c r="F169">
        <f>HLOOKUP(D169,pdrb!$B$1:$L$35,A169+1)</f>
        <v>68809.61</v>
      </c>
      <c r="G169">
        <f>HLOOKUP(D169,pdrbk!$B$1:$L$35,A169+1)</f>
        <v>12960.95</v>
      </c>
      <c r="H169">
        <f>HLOOKUP(D169,internet!$B$1:$L$35,A169+1)</f>
        <v>56.87</v>
      </c>
      <c r="I169">
        <f>HLOOKUP(D169,belajar!$B$1:$L$35,A169+1)</f>
        <v>7.55</v>
      </c>
      <c r="J169">
        <f>HLOOKUP(D169,pns!$B$1:$L$35,A169+1)</f>
        <v>123146</v>
      </c>
      <c r="K169">
        <f>VLOOKUP(B169,coor!$A$2:$D$35,3)</f>
        <v>121.0793705</v>
      </c>
      <c r="L169">
        <f>VLOOKUP(B169,coor!$A$2:$D$35,4)</f>
        <v>-8.6573819000000007</v>
      </c>
      <c r="M169">
        <f>HLOOKUP(D169,kemiskinan!$B$1:$L$35,A169+1)</f>
        <v>1153.76</v>
      </c>
    </row>
    <row r="170" spans="1:13" x14ac:dyDescent="0.25">
      <c r="A170">
        <v>19</v>
      </c>
      <c r="B170">
        <v>53</v>
      </c>
      <c r="C170" t="s">
        <v>19</v>
      </c>
      <c r="D170" s="1">
        <v>2021</v>
      </c>
      <c r="E170">
        <f>HLOOKUP(D170,fdi!$B$1:$L$35,A170+1)</f>
        <v>79</v>
      </c>
      <c r="F170">
        <f>HLOOKUP(D170,pdrb!$B$1:$L$35,A170+1)</f>
        <v>70540.56</v>
      </c>
      <c r="G170">
        <f>HLOOKUP(D170,pdrbk!$B$1:$L$35,A170+1)</f>
        <v>13076.68</v>
      </c>
      <c r="H170">
        <f>HLOOKUP(D170,internet!$B$1:$L$35,A170+1)</f>
        <v>68.45</v>
      </c>
      <c r="I170">
        <f>HLOOKUP(D170,belajar!$B$1:$L$35,A170+1)</f>
        <v>7.63</v>
      </c>
      <c r="J170">
        <f>HLOOKUP(D170,pns!$B$1:$L$35,A170+1)</f>
        <v>118336</v>
      </c>
      <c r="K170">
        <f>VLOOKUP(B170,coor!$A$2:$D$35,3)</f>
        <v>121.0793705</v>
      </c>
      <c r="L170">
        <f>VLOOKUP(B170,coor!$A$2:$D$35,4)</f>
        <v>-8.6573819000000007</v>
      </c>
      <c r="M170">
        <f>HLOOKUP(D170,kemiskinan!$B$1:$L$35,A170+1)</f>
        <v>1169.31</v>
      </c>
    </row>
    <row r="171" spans="1:13" x14ac:dyDescent="0.25">
      <c r="A171">
        <v>19</v>
      </c>
      <c r="B171">
        <v>53</v>
      </c>
      <c r="C171" t="s">
        <v>19</v>
      </c>
      <c r="D171" s="1">
        <v>2022</v>
      </c>
      <c r="E171">
        <f>HLOOKUP(D171,fdi!$B$1:$L$35,A171+1)</f>
        <v>73.3</v>
      </c>
      <c r="F171">
        <f>HLOOKUP(D171,pdrb!$B$1:$L$35,A171+1)</f>
        <v>72711.28</v>
      </c>
      <c r="G171">
        <f>HLOOKUP(D171,pdrbk!$B$1:$L$35,A171+1)</f>
        <v>13264.15</v>
      </c>
      <c r="H171">
        <f>HLOOKUP(D171,internet!$B$1:$L$35,A171+1)</f>
        <v>74.23</v>
      </c>
      <c r="I171">
        <f>HLOOKUP(D171,belajar!$B$1:$L$35,A171+1)</f>
        <v>7.69</v>
      </c>
      <c r="J171">
        <f>HLOOKUP(D171,pns!$B$1:$L$35,A171+1)</f>
        <v>117429</v>
      </c>
      <c r="K171">
        <f>VLOOKUP(B171,coor!$A$2:$D$35,3)</f>
        <v>121.0793705</v>
      </c>
      <c r="L171">
        <f>VLOOKUP(B171,coor!$A$2:$D$35,4)</f>
        <v>-8.6573819000000007</v>
      </c>
      <c r="M171">
        <f>HLOOKUP(D171,kemiskinan!$B$1:$L$35,A171+1)</f>
        <v>1131.6199999999999</v>
      </c>
    </row>
    <row r="172" spans="1:13" x14ac:dyDescent="0.25">
      <c r="A172">
        <v>19</v>
      </c>
      <c r="B172">
        <v>53</v>
      </c>
      <c r="C172" t="s">
        <v>19</v>
      </c>
      <c r="D172" s="1">
        <v>2023</v>
      </c>
      <c r="E172">
        <f>HLOOKUP(D172,fdi!$B$1:$L$35,A172+1)</f>
        <v>124.3</v>
      </c>
      <c r="F172">
        <f>HLOOKUP(D172,pdrb!$B$1:$L$35,A172+1)</f>
        <v>75234.570000000007</v>
      </c>
      <c r="G172">
        <f>HLOOKUP(D172,pdrbk!$B$1:$L$35,A172+1)</f>
        <v>13509.37</v>
      </c>
      <c r="H172">
        <f>HLOOKUP(D172,internet!$B$1:$L$35,A172+1)</f>
        <v>78.88</v>
      </c>
      <c r="I172">
        <f>HLOOKUP(D172,belajar!$B$1:$L$35,A172+1)</f>
        <v>7.7</v>
      </c>
      <c r="J172">
        <f>HLOOKUP(D172,pns!$B$1:$L$35,A172+1)</f>
        <v>113014</v>
      </c>
      <c r="K172">
        <f>VLOOKUP(B172,coor!$A$2:$D$35,3)</f>
        <v>121.0793705</v>
      </c>
      <c r="L172">
        <f>VLOOKUP(B172,coor!$A$2:$D$35,4)</f>
        <v>-8.6573819000000007</v>
      </c>
      <c r="M172">
        <f>HLOOKUP(D172,kemiskinan!$B$1:$L$35,A172+1)</f>
        <v>1141.1099999999999</v>
      </c>
    </row>
    <row r="173" spans="1:13" x14ac:dyDescent="0.25">
      <c r="A173">
        <v>20</v>
      </c>
      <c r="B173">
        <v>61</v>
      </c>
      <c r="C173" t="s">
        <v>20</v>
      </c>
      <c r="D173" s="1">
        <v>2015</v>
      </c>
      <c r="E173">
        <f>HLOOKUP(D173,fdi!$B$1:$L$35,A173+1)</f>
        <v>1335.7</v>
      </c>
      <c r="F173">
        <f>HLOOKUP(D173,pdrb!$B$1:$L$35,A173+1)</f>
        <v>112346.76</v>
      </c>
      <c r="G173">
        <f>HLOOKUP(D173,pdrbk!$B$1:$L$35,A173+1)</f>
        <v>23456.52</v>
      </c>
      <c r="H173">
        <f>HLOOKUP(D173,internet!$B$1:$L$35,A173+1)</f>
        <v>31.41</v>
      </c>
      <c r="I173">
        <f>HLOOKUP(D173,belajar!$B$1:$L$35,A173+1)</f>
        <v>6.69</v>
      </c>
      <c r="J173">
        <f>HLOOKUP(D173,pns!$B$1:$L$35,A173+1)</f>
        <v>81597</v>
      </c>
      <c r="K173">
        <f>VLOOKUP(B173,coor!$A$2:$D$35,3)</f>
        <v>111.47528509999999</v>
      </c>
      <c r="L173">
        <f>VLOOKUP(B173,coor!$A$2:$D$35,4)</f>
        <v>-0.2787808</v>
      </c>
      <c r="M173">
        <f>HLOOKUP(D173,kemiskinan!$B$1:$L$35,A173+1)</f>
        <v>383.7</v>
      </c>
    </row>
    <row r="174" spans="1:13" x14ac:dyDescent="0.25">
      <c r="A174">
        <v>20</v>
      </c>
      <c r="B174">
        <v>61</v>
      </c>
      <c r="C174" t="s">
        <v>20</v>
      </c>
      <c r="D174" s="1">
        <v>2016</v>
      </c>
      <c r="E174">
        <f>HLOOKUP(D174,fdi!$B$1:$L$35,A174+1)</f>
        <v>630.70000000000005</v>
      </c>
      <c r="F174">
        <f>HLOOKUP(D174,pdrb!$B$1:$L$35,A174+1)</f>
        <v>118183.27</v>
      </c>
      <c r="G174">
        <f>HLOOKUP(D174,pdrbk!$B$1:$L$35,A174+1)</f>
        <v>24308.85</v>
      </c>
      <c r="H174">
        <f>HLOOKUP(D174,internet!$B$1:$L$35,A174+1)</f>
        <v>37.619999999999997</v>
      </c>
      <c r="I174">
        <f>HLOOKUP(D174,belajar!$B$1:$L$35,A174+1)</f>
        <v>6.93</v>
      </c>
      <c r="J174">
        <f>HLOOKUP(D174,pns!$B$1:$L$35,A174+1)</f>
        <v>92457</v>
      </c>
      <c r="K174">
        <f>VLOOKUP(B174,coor!$A$2:$D$35,3)</f>
        <v>111.47528509999999</v>
      </c>
      <c r="L174">
        <f>VLOOKUP(B174,coor!$A$2:$D$35,4)</f>
        <v>-0.2787808</v>
      </c>
      <c r="M174">
        <f>HLOOKUP(D174,kemiskinan!$B$1:$L$35,A174+1)</f>
        <v>381.35</v>
      </c>
    </row>
    <row r="175" spans="1:13" x14ac:dyDescent="0.25">
      <c r="A175">
        <v>20</v>
      </c>
      <c r="B175">
        <v>61</v>
      </c>
      <c r="C175" t="s">
        <v>20</v>
      </c>
      <c r="D175" s="1">
        <v>2017</v>
      </c>
      <c r="E175">
        <f>HLOOKUP(D175,fdi!$B$1:$L$35,A175+1)</f>
        <v>568.4</v>
      </c>
      <c r="F175">
        <f>HLOOKUP(D175,pdrb!$B$1:$L$35,A175+1)</f>
        <v>124289.17</v>
      </c>
      <c r="G175">
        <f>HLOOKUP(D175,pdrbk!$B$1:$L$35,A175+1)</f>
        <v>25198.01</v>
      </c>
      <c r="H175">
        <f>HLOOKUP(D175,internet!$B$1:$L$35,A175+1)</f>
        <v>45.81</v>
      </c>
      <c r="I175">
        <f>HLOOKUP(D175,belajar!$B$1:$L$35,A175+1)</f>
        <v>6.98</v>
      </c>
      <c r="J175">
        <f>HLOOKUP(D175,pns!$B$1:$L$35,A175+1)</f>
        <v>91409</v>
      </c>
      <c r="K175">
        <f>VLOOKUP(B175,coor!$A$2:$D$35,3)</f>
        <v>111.47528509999999</v>
      </c>
      <c r="L175">
        <f>VLOOKUP(B175,coor!$A$2:$D$35,4)</f>
        <v>-0.2787808</v>
      </c>
      <c r="M175">
        <f>HLOOKUP(D175,kemiskinan!$B$1:$L$35,A175+1)</f>
        <v>387.43</v>
      </c>
    </row>
    <row r="176" spans="1:13" x14ac:dyDescent="0.25">
      <c r="A176">
        <v>20</v>
      </c>
      <c r="B176">
        <v>61</v>
      </c>
      <c r="C176" t="s">
        <v>20</v>
      </c>
      <c r="D176" s="1">
        <v>2018</v>
      </c>
      <c r="E176">
        <f>HLOOKUP(D176,fdi!$B$1:$L$35,A176+1)</f>
        <v>491.9</v>
      </c>
      <c r="F176">
        <f>HLOOKUP(D176,pdrb!$B$1:$L$35,A176+1)</f>
        <v>130596.32</v>
      </c>
      <c r="G176">
        <f>HLOOKUP(D176,pdrbk!$B$1:$L$35,A176+1)</f>
        <v>26110.57</v>
      </c>
      <c r="H176">
        <f>HLOOKUP(D176,internet!$B$1:$L$35,A176+1)</f>
        <v>54.99</v>
      </c>
      <c r="I176">
        <f>HLOOKUP(D176,belajar!$B$1:$L$35,A176+1)</f>
        <v>7.05</v>
      </c>
      <c r="J176">
        <f>HLOOKUP(D176,pns!$B$1:$L$35,A176+1)</f>
        <v>88544</v>
      </c>
      <c r="K176">
        <f>VLOOKUP(B176,coor!$A$2:$D$35,3)</f>
        <v>111.47528509999999</v>
      </c>
      <c r="L176">
        <f>VLOOKUP(B176,coor!$A$2:$D$35,4)</f>
        <v>-0.2787808</v>
      </c>
      <c r="M176">
        <f>HLOOKUP(D176,kemiskinan!$B$1:$L$35,A176+1)</f>
        <v>387.08</v>
      </c>
    </row>
    <row r="177" spans="1:13" x14ac:dyDescent="0.25">
      <c r="A177">
        <v>20</v>
      </c>
      <c r="B177">
        <v>61</v>
      </c>
      <c r="C177" t="s">
        <v>20</v>
      </c>
      <c r="D177" s="1">
        <v>2019</v>
      </c>
      <c r="E177">
        <f>HLOOKUP(D177,fdi!$B$1:$L$35,A177+1)</f>
        <v>532.29999999999995</v>
      </c>
      <c r="F177">
        <f>HLOOKUP(D177,pdrb!$B$1:$L$35,A177+1)</f>
        <v>137243.09</v>
      </c>
      <c r="G177">
        <f>HLOOKUP(D177,pdrbk!$B$1:$L$35,A177+1)</f>
        <v>27199.78</v>
      </c>
      <c r="H177">
        <f>HLOOKUP(D177,internet!$B$1:$L$35,A177+1)</f>
        <v>64.709999999999994</v>
      </c>
      <c r="I177">
        <f>HLOOKUP(D177,belajar!$B$1:$L$35,A177+1)</f>
        <v>7.12</v>
      </c>
      <c r="J177">
        <f>HLOOKUP(D177,pns!$B$1:$L$35,A177+1)</f>
        <v>88761</v>
      </c>
      <c r="K177">
        <f>VLOOKUP(B177,coor!$A$2:$D$35,3)</f>
        <v>111.47528509999999</v>
      </c>
      <c r="L177">
        <f>VLOOKUP(B177,coor!$A$2:$D$35,4)</f>
        <v>-0.2787808</v>
      </c>
      <c r="M177">
        <f>HLOOKUP(D177,kemiskinan!$B$1:$L$35,A177+1)</f>
        <v>378.41</v>
      </c>
    </row>
    <row r="178" spans="1:13" x14ac:dyDescent="0.25">
      <c r="A178">
        <v>20</v>
      </c>
      <c r="B178">
        <v>61</v>
      </c>
      <c r="C178" t="s">
        <v>20</v>
      </c>
      <c r="D178" s="1">
        <v>2020</v>
      </c>
      <c r="E178">
        <f>HLOOKUP(D178,fdi!$B$1:$L$35,A178+1)</f>
        <v>759.3</v>
      </c>
      <c r="F178">
        <f>HLOOKUP(D178,pdrb!$B$1:$L$35,A178+1)</f>
        <v>134743.38</v>
      </c>
      <c r="G178">
        <f>HLOOKUP(D178,pdrbk!$B$1:$L$35,A178+1)</f>
        <v>24953.61</v>
      </c>
      <c r="H178">
        <f>HLOOKUP(D178,internet!$B$1:$L$35,A178+1)</f>
        <v>70.44</v>
      </c>
      <c r="I178">
        <f>HLOOKUP(D178,belajar!$B$1:$L$35,A178+1)</f>
        <v>7.31</v>
      </c>
      <c r="J178">
        <f>HLOOKUP(D178,pns!$B$1:$L$35,A178+1)</f>
        <v>89231</v>
      </c>
      <c r="K178">
        <f>VLOOKUP(B178,coor!$A$2:$D$35,3)</f>
        <v>111.47528509999999</v>
      </c>
      <c r="L178">
        <f>VLOOKUP(B178,coor!$A$2:$D$35,4)</f>
        <v>-0.2787808</v>
      </c>
      <c r="M178">
        <f>HLOOKUP(D178,kemiskinan!$B$1:$L$35,A178+1)</f>
        <v>366.77</v>
      </c>
    </row>
    <row r="179" spans="1:13" x14ac:dyDescent="0.25">
      <c r="A179">
        <v>20</v>
      </c>
      <c r="B179">
        <v>61</v>
      </c>
      <c r="C179" t="s">
        <v>20</v>
      </c>
      <c r="D179" s="1">
        <v>2021</v>
      </c>
      <c r="E179">
        <f>HLOOKUP(D179,fdi!$B$1:$L$35,A179+1)</f>
        <v>463.4</v>
      </c>
      <c r="F179">
        <f>HLOOKUP(D179,pdrb!$B$1:$L$35,A179+1)</f>
        <v>141212.04</v>
      </c>
      <c r="G179">
        <f>HLOOKUP(D179,pdrbk!$B$1:$L$35,A179+1)</f>
        <v>25793.51</v>
      </c>
      <c r="H179">
        <f>HLOOKUP(D179,internet!$B$1:$L$35,A179+1)</f>
        <v>79.23</v>
      </c>
      <c r="I179">
        <f>HLOOKUP(D179,belajar!$B$1:$L$35,A179+1)</f>
        <v>7.37</v>
      </c>
      <c r="J179">
        <f>HLOOKUP(D179,pns!$B$1:$L$35,A179+1)</f>
        <v>85653</v>
      </c>
      <c r="K179">
        <f>VLOOKUP(B179,coor!$A$2:$D$35,3)</f>
        <v>111.47528509999999</v>
      </c>
      <c r="L179">
        <f>VLOOKUP(B179,coor!$A$2:$D$35,4)</f>
        <v>-0.2787808</v>
      </c>
      <c r="M179">
        <f>HLOOKUP(D179,kemiskinan!$B$1:$L$35,A179+1)</f>
        <v>367.89</v>
      </c>
    </row>
    <row r="180" spans="1:13" x14ac:dyDescent="0.25">
      <c r="A180">
        <v>20</v>
      </c>
      <c r="B180">
        <v>61</v>
      </c>
      <c r="C180" t="s">
        <v>20</v>
      </c>
      <c r="D180" s="1">
        <v>2022</v>
      </c>
      <c r="E180">
        <f>HLOOKUP(D180,fdi!$B$1:$L$35,A180+1)</f>
        <v>745.5</v>
      </c>
      <c r="F180">
        <f>HLOOKUP(D180,pdrb!$B$1:$L$35,A180+1)</f>
        <v>148368.94</v>
      </c>
      <c r="G180">
        <f>HLOOKUP(D180,pdrbk!$B$1:$L$35,A180+1)</f>
        <v>26734.57</v>
      </c>
      <c r="H180">
        <f>HLOOKUP(D180,internet!$B$1:$L$35,A180+1)</f>
        <v>84.74</v>
      </c>
      <c r="I180">
        <f>HLOOKUP(D180,belajar!$B$1:$L$35,A180+1)</f>
        <v>7.45</v>
      </c>
      <c r="J180">
        <f>HLOOKUP(D180,pns!$B$1:$L$35,A180+1)</f>
        <v>84691</v>
      </c>
      <c r="K180">
        <f>VLOOKUP(B180,coor!$A$2:$D$35,3)</f>
        <v>111.47528509999999</v>
      </c>
      <c r="L180">
        <f>VLOOKUP(B180,coor!$A$2:$D$35,4)</f>
        <v>-0.2787808</v>
      </c>
      <c r="M180">
        <f>HLOOKUP(D180,kemiskinan!$B$1:$L$35,A180+1)</f>
        <v>350.25</v>
      </c>
    </row>
    <row r="181" spans="1:13" x14ac:dyDescent="0.25">
      <c r="A181">
        <v>20</v>
      </c>
      <c r="B181">
        <v>61</v>
      </c>
      <c r="C181" t="s">
        <v>20</v>
      </c>
      <c r="D181" s="1">
        <v>2023</v>
      </c>
      <c r="E181">
        <f>HLOOKUP(D181,fdi!$B$1:$L$35,A181+1)</f>
        <v>490.5</v>
      </c>
      <c r="F181">
        <f>HLOOKUP(D181,pdrb!$B$1:$L$35,A181+1)</f>
        <v>154980.81</v>
      </c>
      <c r="G181">
        <f>HLOOKUP(D181,pdrbk!$B$1:$L$35,A181+1)</f>
        <v>27560.34</v>
      </c>
      <c r="H181">
        <f>HLOOKUP(D181,internet!$B$1:$L$35,A181+1)</f>
        <v>88.45</v>
      </c>
      <c r="I181">
        <f>HLOOKUP(D181,belajar!$B$1:$L$35,A181+1)</f>
        <v>7.59</v>
      </c>
      <c r="J181">
        <f>HLOOKUP(D181,pns!$B$1:$L$35,A181+1)</f>
        <v>80898</v>
      </c>
      <c r="K181">
        <f>VLOOKUP(B181,coor!$A$2:$D$35,3)</f>
        <v>111.47528509999999</v>
      </c>
      <c r="L181">
        <f>VLOOKUP(B181,coor!$A$2:$D$35,4)</f>
        <v>-0.2787808</v>
      </c>
      <c r="M181">
        <f>HLOOKUP(D181,kemiskinan!$B$1:$L$35,A181+1)</f>
        <v>353.35</v>
      </c>
    </row>
    <row r="182" spans="1:13" x14ac:dyDescent="0.25">
      <c r="A182">
        <v>21</v>
      </c>
      <c r="B182">
        <v>62</v>
      </c>
      <c r="C182" t="s">
        <v>21</v>
      </c>
      <c r="D182" s="1">
        <v>2015</v>
      </c>
      <c r="E182">
        <f>HLOOKUP(D182,fdi!$B$1:$L$35,A182+1)</f>
        <v>933.6</v>
      </c>
      <c r="F182">
        <f>HLOOKUP(D182,pdrb!$B$1:$L$35,A182+1)</f>
        <v>78890.97</v>
      </c>
      <c r="G182">
        <f>HLOOKUP(D182,pdrbk!$B$1:$L$35,A182+1)</f>
        <v>31619.18</v>
      </c>
      <c r="H182">
        <f>HLOOKUP(D182,internet!$B$1:$L$35,A182+1)</f>
        <v>38.17</v>
      </c>
      <c r="I182">
        <f>HLOOKUP(D182,belajar!$B$1:$L$35,A182+1)</f>
        <v>7.79</v>
      </c>
      <c r="J182">
        <f>HLOOKUP(D182,pns!$B$1:$L$35,A182+1)</f>
        <v>68967</v>
      </c>
      <c r="K182">
        <f>VLOOKUP(B182,coor!$A$2:$D$35,3)</f>
        <v>113.382354499999</v>
      </c>
      <c r="L182">
        <f>VLOOKUP(B182,coor!$A$2:$D$35,4)</f>
        <v>-1.6814878</v>
      </c>
      <c r="M182">
        <f>HLOOKUP(D182,kemiskinan!$B$1:$L$35,A182+1)</f>
        <v>147.69999999999999</v>
      </c>
    </row>
    <row r="183" spans="1:13" x14ac:dyDescent="0.25">
      <c r="A183">
        <v>21</v>
      </c>
      <c r="B183">
        <v>62</v>
      </c>
      <c r="C183" t="s">
        <v>21</v>
      </c>
      <c r="D183" s="1">
        <v>2016</v>
      </c>
      <c r="E183">
        <f>HLOOKUP(D183,fdi!$B$1:$L$35,A183+1)</f>
        <v>408.2</v>
      </c>
      <c r="F183">
        <f>HLOOKUP(D183,pdrb!$B$1:$L$35,A183+1)</f>
        <v>83900.24</v>
      </c>
      <c r="G183">
        <f>HLOOKUP(D183,pdrbk!$B$1:$L$35,A183+1)</f>
        <v>32899.58</v>
      </c>
      <c r="H183">
        <f>HLOOKUP(D183,internet!$B$1:$L$35,A183+1)</f>
        <v>42.95</v>
      </c>
      <c r="I183">
        <f>HLOOKUP(D183,belajar!$B$1:$L$35,A183+1)</f>
        <v>8.0299999999999994</v>
      </c>
      <c r="J183">
        <f>HLOOKUP(D183,pns!$B$1:$L$35,A183+1)</f>
        <v>76465</v>
      </c>
      <c r="K183">
        <f>VLOOKUP(B183,coor!$A$2:$D$35,3)</f>
        <v>113.382354499999</v>
      </c>
      <c r="L183">
        <f>VLOOKUP(B183,coor!$A$2:$D$35,4)</f>
        <v>-1.6814878</v>
      </c>
      <c r="M183">
        <f>HLOOKUP(D183,kemiskinan!$B$1:$L$35,A183+1)</f>
        <v>143.49</v>
      </c>
    </row>
    <row r="184" spans="1:13" x14ac:dyDescent="0.25">
      <c r="A184">
        <v>21</v>
      </c>
      <c r="B184">
        <v>62</v>
      </c>
      <c r="C184" t="s">
        <v>21</v>
      </c>
      <c r="D184" s="1">
        <v>2017</v>
      </c>
      <c r="E184">
        <f>HLOOKUP(D184,fdi!$B$1:$L$35,A184+1)</f>
        <v>641</v>
      </c>
      <c r="F184">
        <f>HLOOKUP(D184,pdrb!$B$1:$L$35,A184+1)</f>
        <v>89544.9</v>
      </c>
      <c r="G184">
        <f>HLOOKUP(D184,pdrbk!$B$1:$L$35,A184+1)</f>
        <v>34370.629999999997</v>
      </c>
      <c r="H184">
        <f>HLOOKUP(D184,internet!$B$1:$L$35,A184+1)</f>
        <v>52.92</v>
      </c>
      <c r="I184">
        <f>HLOOKUP(D184,belajar!$B$1:$L$35,A184+1)</f>
        <v>8.1300000000000008</v>
      </c>
      <c r="J184">
        <f>HLOOKUP(D184,pns!$B$1:$L$35,A184+1)</f>
        <v>75107</v>
      </c>
      <c r="K184">
        <f>VLOOKUP(B184,coor!$A$2:$D$35,3)</f>
        <v>113.382354499999</v>
      </c>
      <c r="L184">
        <f>VLOOKUP(B184,coor!$A$2:$D$35,4)</f>
        <v>-1.6814878</v>
      </c>
      <c r="M184">
        <f>HLOOKUP(D184,kemiskinan!$B$1:$L$35,A184+1)</f>
        <v>139.16</v>
      </c>
    </row>
    <row r="185" spans="1:13" x14ac:dyDescent="0.25">
      <c r="A185">
        <v>21</v>
      </c>
      <c r="B185">
        <v>62</v>
      </c>
      <c r="C185" t="s">
        <v>21</v>
      </c>
      <c r="D185" s="1">
        <v>2018</v>
      </c>
      <c r="E185">
        <f>HLOOKUP(D185,fdi!$B$1:$L$35,A185+1)</f>
        <v>678.5</v>
      </c>
      <c r="F185">
        <f>HLOOKUP(D185,pdrb!$B$1:$L$35,A185+1)</f>
        <v>94566.25</v>
      </c>
      <c r="G185">
        <f>HLOOKUP(D185,pdrbk!$B$1:$L$35,A185+1)</f>
        <v>35548.43</v>
      </c>
      <c r="H185">
        <f>HLOOKUP(D185,internet!$B$1:$L$35,A185+1)</f>
        <v>60.31</v>
      </c>
      <c r="I185">
        <f>HLOOKUP(D185,belajar!$B$1:$L$35,A185+1)</f>
        <v>8.2899999999999991</v>
      </c>
      <c r="J185">
        <f>HLOOKUP(D185,pns!$B$1:$L$35,A185+1)</f>
        <v>73096</v>
      </c>
      <c r="K185">
        <f>VLOOKUP(B185,coor!$A$2:$D$35,3)</f>
        <v>113.382354499999</v>
      </c>
      <c r="L185">
        <f>VLOOKUP(B185,coor!$A$2:$D$35,4)</f>
        <v>-1.6814878</v>
      </c>
      <c r="M185">
        <f>HLOOKUP(D185,kemiskinan!$B$1:$L$35,A185+1)</f>
        <v>136.93</v>
      </c>
    </row>
    <row r="186" spans="1:13" x14ac:dyDescent="0.25">
      <c r="A186">
        <v>21</v>
      </c>
      <c r="B186">
        <v>62</v>
      </c>
      <c r="C186" t="s">
        <v>21</v>
      </c>
      <c r="D186" s="1">
        <v>2019</v>
      </c>
      <c r="E186">
        <f>HLOOKUP(D186,fdi!$B$1:$L$35,A186+1)</f>
        <v>283.5</v>
      </c>
      <c r="F186">
        <f>HLOOKUP(D186,pdrb!$B$1:$L$35,A186+1)</f>
        <v>100349.29</v>
      </c>
      <c r="G186">
        <f>HLOOKUP(D186,pdrbk!$B$1:$L$35,A186+1)</f>
        <v>37870.47</v>
      </c>
      <c r="H186">
        <f>HLOOKUP(D186,internet!$B$1:$L$35,A186+1)</f>
        <v>71.84</v>
      </c>
      <c r="I186">
        <f>HLOOKUP(D186,belajar!$B$1:$L$35,A186+1)</f>
        <v>8.3699999999999992</v>
      </c>
      <c r="J186">
        <f>HLOOKUP(D186,pns!$B$1:$L$35,A186+1)</f>
        <v>74781</v>
      </c>
      <c r="K186">
        <f>VLOOKUP(B186,coor!$A$2:$D$35,3)</f>
        <v>113.382354499999</v>
      </c>
      <c r="L186">
        <f>VLOOKUP(B186,coor!$A$2:$D$35,4)</f>
        <v>-1.6814878</v>
      </c>
      <c r="M186">
        <f>HLOOKUP(D186,kemiskinan!$B$1:$L$35,A186+1)</f>
        <v>134.59</v>
      </c>
    </row>
    <row r="187" spans="1:13" x14ac:dyDescent="0.25">
      <c r="A187">
        <v>21</v>
      </c>
      <c r="B187">
        <v>62</v>
      </c>
      <c r="C187" t="s">
        <v>21</v>
      </c>
      <c r="D187" s="1">
        <v>2020</v>
      </c>
      <c r="E187">
        <f>HLOOKUP(D187,fdi!$B$1:$L$35,A187+1)</f>
        <v>177.6</v>
      </c>
      <c r="F187">
        <f>HLOOKUP(D187,pdrb!$B$1:$L$35,A187+1)</f>
        <v>98933.61</v>
      </c>
      <c r="G187">
        <f>HLOOKUP(D187,pdrbk!$B$1:$L$35,A187+1)</f>
        <v>37148.730000000003</v>
      </c>
      <c r="H187">
        <f>HLOOKUP(D187,internet!$B$1:$L$35,A187+1)</f>
        <v>76.569999999999993</v>
      </c>
      <c r="I187">
        <f>HLOOKUP(D187,belajar!$B$1:$L$35,A187+1)</f>
        <v>8.51</v>
      </c>
      <c r="J187">
        <f>HLOOKUP(D187,pns!$B$1:$L$35,A187+1)</f>
        <v>74931</v>
      </c>
      <c r="K187">
        <f>VLOOKUP(B187,coor!$A$2:$D$35,3)</f>
        <v>113.382354499999</v>
      </c>
      <c r="L187">
        <f>VLOOKUP(B187,coor!$A$2:$D$35,4)</f>
        <v>-1.6814878</v>
      </c>
      <c r="M187">
        <f>HLOOKUP(D187,kemiskinan!$B$1:$L$35,A187+1)</f>
        <v>132.94</v>
      </c>
    </row>
    <row r="188" spans="1:13" x14ac:dyDescent="0.25">
      <c r="A188">
        <v>21</v>
      </c>
      <c r="B188">
        <v>62</v>
      </c>
      <c r="C188" t="s">
        <v>21</v>
      </c>
      <c r="D188" s="1">
        <v>2021</v>
      </c>
      <c r="E188">
        <f>HLOOKUP(D188,fdi!$B$1:$L$35,A188+1)</f>
        <v>162.5</v>
      </c>
      <c r="F188">
        <f>HLOOKUP(D188,pdrb!$B$1:$L$35,A188+1)</f>
        <v>102481.47</v>
      </c>
      <c r="G188">
        <f>HLOOKUP(D188,pdrbk!$B$1:$L$35,A188+1)</f>
        <v>37955.03</v>
      </c>
      <c r="H188">
        <f>HLOOKUP(D188,internet!$B$1:$L$35,A188+1)</f>
        <v>80.27</v>
      </c>
      <c r="I188">
        <f>HLOOKUP(D188,belajar!$B$1:$L$35,A188+1)</f>
        <v>8.59</v>
      </c>
      <c r="J188">
        <f>HLOOKUP(D188,pns!$B$1:$L$35,A188+1)</f>
        <v>72650</v>
      </c>
      <c r="K188">
        <f>VLOOKUP(B188,coor!$A$2:$D$35,3)</f>
        <v>113.382354499999</v>
      </c>
      <c r="L188">
        <f>VLOOKUP(B188,coor!$A$2:$D$35,4)</f>
        <v>-1.6814878</v>
      </c>
      <c r="M188">
        <f>HLOOKUP(D188,kemiskinan!$B$1:$L$35,A188+1)</f>
        <v>140.04</v>
      </c>
    </row>
    <row r="189" spans="1:13" x14ac:dyDescent="0.25">
      <c r="A189">
        <v>21</v>
      </c>
      <c r="B189">
        <v>62</v>
      </c>
      <c r="C189" t="s">
        <v>21</v>
      </c>
      <c r="D189" s="1">
        <v>2022</v>
      </c>
      <c r="E189">
        <f>HLOOKUP(D189,fdi!$B$1:$L$35,A189+1)</f>
        <v>548.29999999999995</v>
      </c>
      <c r="F189">
        <f>HLOOKUP(D189,pdrb!$B$1:$L$35,A189+1)</f>
        <v>109094.72</v>
      </c>
      <c r="G189">
        <f>HLOOKUP(D189,pdrbk!$B$1:$L$35,A189+1)</f>
        <v>39856.480000000003</v>
      </c>
      <c r="H189">
        <f>HLOOKUP(D189,internet!$B$1:$L$35,A189+1)</f>
        <v>84.76</v>
      </c>
      <c r="I189">
        <f>HLOOKUP(D189,belajar!$B$1:$L$35,A189+1)</f>
        <v>8.64</v>
      </c>
      <c r="J189">
        <f>HLOOKUP(D189,pns!$B$1:$L$35,A189+1)</f>
        <v>72318</v>
      </c>
      <c r="K189">
        <f>VLOOKUP(B189,coor!$A$2:$D$35,3)</f>
        <v>113.382354499999</v>
      </c>
      <c r="L189">
        <f>VLOOKUP(B189,coor!$A$2:$D$35,4)</f>
        <v>-1.6814878</v>
      </c>
      <c r="M189">
        <f>HLOOKUP(D189,kemiskinan!$B$1:$L$35,A189+1)</f>
        <v>145.1</v>
      </c>
    </row>
    <row r="190" spans="1:13" x14ac:dyDescent="0.25">
      <c r="A190">
        <v>21</v>
      </c>
      <c r="B190">
        <v>62</v>
      </c>
      <c r="C190" t="s">
        <v>21</v>
      </c>
      <c r="D190" s="1">
        <v>2023</v>
      </c>
      <c r="E190">
        <f>HLOOKUP(D190,fdi!$B$1:$L$35,A190+1)</f>
        <v>697.6</v>
      </c>
      <c r="F190">
        <f>HLOOKUP(D190,pdrb!$B$1:$L$35,A190+1)</f>
        <v>113611.53</v>
      </c>
      <c r="G190">
        <f>HLOOKUP(D190,pdrbk!$B$1:$L$35,A190+1)</f>
        <v>40959.589999999997</v>
      </c>
      <c r="H190">
        <f>HLOOKUP(D190,internet!$B$1:$L$35,A190+1)</f>
        <v>88.27</v>
      </c>
      <c r="I190">
        <f>HLOOKUP(D190,belajar!$B$1:$L$35,A190+1)</f>
        <v>8.65</v>
      </c>
      <c r="J190">
        <f>HLOOKUP(D190,pns!$B$1:$L$35,A190+1)</f>
        <v>69775</v>
      </c>
      <c r="K190">
        <f>VLOOKUP(B190,coor!$A$2:$D$35,3)</f>
        <v>113.382354499999</v>
      </c>
      <c r="L190">
        <f>VLOOKUP(B190,coor!$A$2:$D$35,4)</f>
        <v>-1.6814878</v>
      </c>
      <c r="M190">
        <f>HLOOKUP(D190,kemiskinan!$B$1:$L$35,A190+1)</f>
        <v>142.16999999999999</v>
      </c>
    </row>
    <row r="191" spans="1:13" x14ac:dyDescent="0.25">
      <c r="A191">
        <v>22</v>
      </c>
      <c r="B191">
        <v>63</v>
      </c>
      <c r="C191" t="s">
        <v>22</v>
      </c>
      <c r="D191" s="1">
        <v>2015</v>
      </c>
      <c r="E191">
        <f>HLOOKUP(D191,fdi!$B$1:$L$35,A191+1)</f>
        <v>961.2</v>
      </c>
      <c r="F191">
        <f>HLOOKUP(D191,pdrb!$B$1:$L$35,A191+1)</f>
        <v>110863.12</v>
      </c>
      <c r="G191">
        <f>HLOOKUP(D191,pdrbk!$B$1:$L$35,A191+1)</f>
        <v>27786.68</v>
      </c>
      <c r="H191">
        <f>HLOOKUP(D191,internet!$B$1:$L$35,A191+1)</f>
        <v>44.99</v>
      </c>
      <c r="I191">
        <f>HLOOKUP(D191,belajar!$B$1:$L$35,A191+1)</f>
        <v>7.59</v>
      </c>
      <c r="J191">
        <f>HLOOKUP(D191,pns!$B$1:$L$35,A191+1)</f>
        <v>78841</v>
      </c>
      <c r="K191">
        <f>VLOOKUP(B191,coor!$A$2:$D$35,3)</f>
        <v>115.283758499999</v>
      </c>
      <c r="L191">
        <f>VLOOKUP(B191,coor!$A$2:$D$35,4)</f>
        <v>-3.0926415</v>
      </c>
      <c r="M191">
        <f>HLOOKUP(D191,kemiskinan!$B$1:$L$35,A191+1)</f>
        <v>198.44</v>
      </c>
    </row>
    <row r="192" spans="1:13" x14ac:dyDescent="0.25">
      <c r="A192">
        <v>22</v>
      </c>
      <c r="B192">
        <v>63</v>
      </c>
      <c r="C192" t="s">
        <v>22</v>
      </c>
      <c r="D192" s="1">
        <v>2016</v>
      </c>
      <c r="E192">
        <f>HLOOKUP(D192,fdi!$B$1:$L$35,A192+1)</f>
        <v>249.4</v>
      </c>
      <c r="F192">
        <f>HLOOKUP(D192,pdrb!$B$1:$L$35,A192+1)</f>
        <v>115743.57</v>
      </c>
      <c r="G192">
        <f>HLOOKUP(D192,pdrbk!$B$1:$L$35,A192+1)</f>
        <v>28540.05</v>
      </c>
      <c r="H192">
        <f>HLOOKUP(D192,internet!$B$1:$L$35,A192+1)</f>
        <v>50.26</v>
      </c>
      <c r="I192">
        <f>HLOOKUP(D192,belajar!$B$1:$L$35,A192+1)</f>
        <v>7.76</v>
      </c>
      <c r="J192">
        <f>HLOOKUP(D192,pns!$B$1:$L$35,A192+1)</f>
        <v>93730</v>
      </c>
      <c r="K192">
        <f>VLOOKUP(B192,coor!$A$2:$D$35,3)</f>
        <v>115.283758499999</v>
      </c>
      <c r="L192">
        <f>VLOOKUP(B192,coor!$A$2:$D$35,4)</f>
        <v>-3.0926415</v>
      </c>
      <c r="M192">
        <f>HLOOKUP(D192,kemiskinan!$B$1:$L$35,A192+1)</f>
        <v>195.7</v>
      </c>
    </row>
    <row r="193" spans="1:13" x14ac:dyDescent="0.25">
      <c r="A193">
        <v>22</v>
      </c>
      <c r="B193">
        <v>63</v>
      </c>
      <c r="C193" t="s">
        <v>22</v>
      </c>
      <c r="D193" s="1">
        <v>2017</v>
      </c>
      <c r="E193">
        <f>HLOOKUP(D193,fdi!$B$1:$L$35,A193+1)</f>
        <v>243.8</v>
      </c>
      <c r="F193">
        <f>HLOOKUP(D193,pdrb!$B$1:$L$35,A193+1)</f>
        <v>121858.52</v>
      </c>
      <c r="G193">
        <f>HLOOKUP(D193,pdrbk!$B$1:$L$35,A193+1)</f>
        <v>29578.79</v>
      </c>
      <c r="H193">
        <f>HLOOKUP(D193,internet!$B$1:$L$35,A193+1)</f>
        <v>55.66</v>
      </c>
      <c r="I193">
        <f>HLOOKUP(D193,belajar!$B$1:$L$35,A193+1)</f>
        <v>7.89</v>
      </c>
      <c r="J193">
        <f>HLOOKUP(D193,pns!$B$1:$L$35,A193+1)</f>
        <v>91917</v>
      </c>
      <c r="K193">
        <f>VLOOKUP(B193,coor!$A$2:$D$35,3)</f>
        <v>115.283758499999</v>
      </c>
      <c r="L193">
        <f>VLOOKUP(B193,coor!$A$2:$D$35,4)</f>
        <v>-3.0926415</v>
      </c>
      <c r="M193">
        <f>HLOOKUP(D193,kemiskinan!$B$1:$L$35,A193+1)</f>
        <v>193.92</v>
      </c>
    </row>
    <row r="194" spans="1:13" x14ac:dyDescent="0.25">
      <c r="A194">
        <v>22</v>
      </c>
      <c r="B194">
        <v>63</v>
      </c>
      <c r="C194" t="s">
        <v>22</v>
      </c>
      <c r="D194" s="1">
        <v>2018</v>
      </c>
      <c r="E194">
        <f>HLOOKUP(D194,fdi!$B$1:$L$35,A194+1)</f>
        <v>129.19999999999999</v>
      </c>
      <c r="F194">
        <f>HLOOKUP(D194,pdrb!$B$1:$L$35,A194+1)</f>
        <v>128052.58</v>
      </c>
      <c r="G194">
        <f>HLOOKUP(D194,pdrbk!$B$1:$L$35,A194+1)</f>
        <v>30614.85</v>
      </c>
      <c r="H194">
        <f>HLOOKUP(D194,internet!$B$1:$L$35,A194+1)</f>
        <v>66.67</v>
      </c>
      <c r="I194">
        <f>HLOOKUP(D194,belajar!$B$1:$L$35,A194+1)</f>
        <v>7.99</v>
      </c>
      <c r="J194">
        <f>HLOOKUP(D194,pns!$B$1:$L$35,A194+1)</f>
        <v>89048</v>
      </c>
      <c r="K194">
        <f>VLOOKUP(B194,coor!$A$2:$D$35,3)</f>
        <v>115.283758499999</v>
      </c>
      <c r="L194">
        <f>VLOOKUP(B194,coor!$A$2:$D$35,4)</f>
        <v>-3.0926415</v>
      </c>
      <c r="M194">
        <f>HLOOKUP(D194,kemiskinan!$B$1:$L$35,A194+1)</f>
        <v>189.03</v>
      </c>
    </row>
    <row r="195" spans="1:13" x14ac:dyDescent="0.25">
      <c r="A195">
        <v>22</v>
      </c>
      <c r="B195">
        <v>63</v>
      </c>
      <c r="C195" t="s">
        <v>22</v>
      </c>
      <c r="D195" s="1">
        <v>2019</v>
      </c>
      <c r="E195">
        <f>HLOOKUP(D195,fdi!$B$1:$L$35,A195+1)</f>
        <v>372.9</v>
      </c>
      <c r="F195">
        <f>HLOOKUP(D195,pdrb!$B$1:$L$35,A195+1)</f>
        <v>133283.85</v>
      </c>
      <c r="G195">
        <f>HLOOKUP(D195,pdrbk!$B$1:$L$35,A195+1)</f>
        <v>31611.46</v>
      </c>
      <c r="H195">
        <f>HLOOKUP(D195,internet!$B$1:$L$35,A195+1)</f>
        <v>74.349999999999994</v>
      </c>
      <c r="I195">
        <f>HLOOKUP(D195,belajar!$B$1:$L$35,A195+1)</f>
        <v>8</v>
      </c>
      <c r="J195">
        <f>HLOOKUP(D195,pns!$B$1:$L$35,A195+1)</f>
        <v>89483</v>
      </c>
      <c r="K195">
        <f>VLOOKUP(B195,coor!$A$2:$D$35,3)</f>
        <v>115.283758499999</v>
      </c>
      <c r="L195">
        <f>VLOOKUP(B195,coor!$A$2:$D$35,4)</f>
        <v>-3.0926415</v>
      </c>
      <c r="M195">
        <f>HLOOKUP(D195,kemiskinan!$B$1:$L$35,A195+1)</f>
        <v>192.48</v>
      </c>
    </row>
    <row r="196" spans="1:13" x14ac:dyDescent="0.25">
      <c r="A196">
        <v>22</v>
      </c>
      <c r="B196">
        <v>63</v>
      </c>
      <c r="C196" t="s">
        <v>22</v>
      </c>
      <c r="D196" s="1">
        <v>2020</v>
      </c>
      <c r="E196">
        <f>HLOOKUP(D196,fdi!$B$1:$L$35,A196+1)</f>
        <v>240.8</v>
      </c>
      <c r="F196">
        <f>HLOOKUP(D196,pdrb!$B$1:$L$35,A196+1)</f>
        <v>130864.32000000001</v>
      </c>
      <c r="G196">
        <f>HLOOKUP(D196,pdrbk!$B$1:$L$35,A196+1)</f>
        <v>32212.3</v>
      </c>
      <c r="H196">
        <f>HLOOKUP(D196,internet!$B$1:$L$35,A196+1)</f>
        <v>78.64</v>
      </c>
      <c r="I196">
        <f>HLOOKUP(D196,belajar!$B$1:$L$35,A196+1)</f>
        <v>8.1999999999999993</v>
      </c>
      <c r="J196">
        <f>HLOOKUP(D196,pns!$B$1:$L$35,A196+1)</f>
        <v>88522</v>
      </c>
      <c r="K196">
        <f>VLOOKUP(B196,coor!$A$2:$D$35,3)</f>
        <v>115.283758499999</v>
      </c>
      <c r="L196">
        <f>VLOOKUP(B196,coor!$A$2:$D$35,4)</f>
        <v>-3.0926415</v>
      </c>
      <c r="M196">
        <f>HLOOKUP(D196,kemiskinan!$B$1:$L$35,A196+1)</f>
        <v>187.87</v>
      </c>
    </row>
    <row r="197" spans="1:13" x14ac:dyDescent="0.25">
      <c r="A197">
        <v>22</v>
      </c>
      <c r="B197">
        <v>63</v>
      </c>
      <c r="C197" t="s">
        <v>22</v>
      </c>
      <c r="D197" s="1">
        <v>2021</v>
      </c>
      <c r="E197">
        <f>HLOOKUP(D197,fdi!$B$1:$L$35,A197+1)</f>
        <v>117.2</v>
      </c>
      <c r="F197">
        <f>HLOOKUP(D197,pdrb!$B$1:$L$35,A197+1)</f>
        <v>135424.59</v>
      </c>
      <c r="G197">
        <f>HLOOKUP(D197,pdrbk!$B$1:$L$35,A197+1)</f>
        <v>32894.85</v>
      </c>
      <c r="H197">
        <f>HLOOKUP(D197,internet!$B$1:$L$35,A197+1)</f>
        <v>83.11</v>
      </c>
      <c r="I197">
        <f>HLOOKUP(D197,belajar!$B$1:$L$35,A197+1)</f>
        <v>8.2899999999999991</v>
      </c>
      <c r="J197">
        <f>HLOOKUP(D197,pns!$B$1:$L$35,A197+1)</f>
        <v>85328</v>
      </c>
      <c r="K197">
        <f>VLOOKUP(B197,coor!$A$2:$D$35,3)</f>
        <v>115.283758499999</v>
      </c>
      <c r="L197">
        <f>VLOOKUP(B197,coor!$A$2:$D$35,4)</f>
        <v>-3.0926415</v>
      </c>
      <c r="M197">
        <f>HLOOKUP(D197,kemiskinan!$B$1:$L$35,A197+1)</f>
        <v>208.11</v>
      </c>
    </row>
    <row r="198" spans="1:13" x14ac:dyDescent="0.25">
      <c r="A198">
        <v>22</v>
      </c>
      <c r="B198">
        <v>63</v>
      </c>
      <c r="C198" t="s">
        <v>22</v>
      </c>
      <c r="D198" s="1">
        <v>2022</v>
      </c>
      <c r="E198">
        <f>HLOOKUP(D198,fdi!$B$1:$L$35,A198+1)</f>
        <v>208.1</v>
      </c>
      <c r="F198">
        <f>HLOOKUP(D198,pdrb!$B$1:$L$35,A198+1)</f>
        <v>142339.22</v>
      </c>
      <c r="G198">
        <f>HLOOKUP(D198,pdrbk!$B$1:$L$35,A198+1)</f>
        <v>34132.71</v>
      </c>
      <c r="H198">
        <f>HLOOKUP(D198,internet!$B$1:$L$35,A198+1)</f>
        <v>87.21</v>
      </c>
      <c r="I198">
        <f>HLOOKUP(D198,belajar!$B$1:$L$35,A198+1)</f>
        <v>8.34</v>
      </c>
      <c r="J198">
        <f>HLOOKUP(D198,pns!$B$1:$L$35,A198+1)</f>
        <v>84236</v>
      </c>
      <c r="K198">
        <f>VLOOKUP(B198,coor!$A$2:$D$35,3)</f>
        <v>115.283758499999</v>
      </c>
      <c r="L198">
        <f>VLOOKUP(B198,coor!$A$2:$D$35,4)</f>
        <v>-3.0926415</v>
      </c>
      <c r="M198">
        <f>HLOOKUP(D198,kemiskinan!$B$1:$L$35,A198+1)</f>
        <v>195.7</v>
      </c>
    </row>
    <row r="199" spans="1:13" x14ac:dyDescent="0.25">
      <c r="A199">
        <v>22</v>
      </c>
      <c r="B199">
        <v>63</v>
      </c>
      <c r="C199" t="s">
        <v>22</v>
      </c>
      <c r="D199" s="1">
        <v>2023</v>
      </c>
      <c r="E199">
        <f>HLOOKUP(D199,fdi!$B$1:$L$35,A199+1)</f>
        <v>327.9</v>
      </c>
      <c r="F199">
        <f>HLOOKUP(D199,pdrb!$B$1:$L$35,A199+1)</f>
        <v>149226.1</v>
      </c>
      <c r="G199">
        <f>HLOOKUP(D199,pdrbk!$B$1:$L$35,A199+1)</f>
        <v>35342.1</v>
      </c>
      <c r="H199">
        <f>HLOOKUP(D199,internet!$B$1:$L$35,A199+1)</f>
        <v>88.45</v>
      </c>
      <c r="I199">
        <f>HLOOKUP(D199,belajar!$B$1:$L$35,A199+1)</f>
        <v>8.4600000000000009</v>
      </c>
      <c r="J199">
        <f>HLOOKUP(D199,pns!$B$1:$L$35,A199+1)</f>
        <v>81306</v>
      </c>
      <c r="K199">
        <f>VLOOKUP(B199,coor!$A$2:$D$35,3)</f>
        <v>115.283758499999</v>
      </c>
      <c r="L199">
        <f>VLOOKUP(B199,coor!$A$2:$D$35,4)</f>
        <v>-3.0926415</v>
      </c>
      <c r="M199">
        <f>HLOOKUP(D199,kemiskinan!$B$1:$L$35,A199+1)</f>
        <v>188.93</v>
      </c>
    </row>
    <row r="200" spans="1:13" x14ac:dyDescent="0.25">
      <c r="A200">
        <v>23</v>
      </c>
      <c r="B200">
        <v>64</v>
      </c>
      <c r="C200" t="s">
        <v>23</v>
      </c>
      <c r="D200" s="1">
        <v>2015</v>
      </c>
      <c r="E200">
        <f>HLOOKUP(D200,fdi!$B$1:$L$35,A200+1)</f>
        <v>2381.4</v>
      </c>
      <c r="F200">
        <f>HLOOKUP(D200,pdrb!$B$1:$L$35,A200+1)</f>
        <v>440676.36</v>
      </c>
      <c r="G200">
        <f>HLOOKUP(D200,pdrbk!$B$1:$L$35,A200+1)</f>
        <v>128603.13</v>
      </c>
      <c r="H200">
        <f>HLOOKUP(D200,internet!$B$1:$L$35,A200+1)</f>
        <v>55.03</v>
      </c>
      <c r="I200">
        <f>HLOOKUP(D200,belajar!$B$1:$L$35,A200+1)</f>
        <v>8.8699999999999992</v>
      </c>
      <c r="J200">
        <f>HLOOKUP(D200,pns!$B$1:$L$35,A200+1)</f>
        <v>71903</v>
      </c>
      <c r="K200">
        <f>VLOOKUP(B200,coor!$A$2:$D$35,3)</f>
        <v>116.419389</v>
      </c>
      <c r="L200">
        <f>VLOOKUP(B200,coor!$A$2:$D$35,4)</f>
        <v>1.6406296</v>
      </c>
      <c r="M200">
        <f>HLOOKUP(D200,kemiskinan!$B$1:$L$35,A200+1)</f>
        <v>212.89</v>
      </c>
    </row>
    <row r="201" spans="1:13" x14ac:dyDescent="0.25">
      <c r="A201">
        <v>23</v>
      </c>
      <c r="B201">
        <v>64</v>
      </c>
      <c r="C201" t="s">
        <v>23</v>
      </c>
      <c r="D201" s="1">
        <v>2016</v>
      </c>
      <c r="E201">
        <f>HLOOKUP(D201,fdi!$B$1:$L$35,A201+1)</f>
        <v>1139.5999999999999</v>
      </c>
      <c r="F201">
        <f>HLOOKUP(D201,pdrb!$B$1:$L$35,A201+1)</f>
        <v>439003.83</v>
      </c>
      <c r="G201">
        <f>HLOOKUP(D201,pdrbk!$B$1:$L$35,A201+1)</f>
        <v>125385.5</v>
      </c>
      <c r="H201">
        <f>HLOOKUP(D201,internet!$B$1:$L$35,A201+1)</f>
        <v>62.68</v>
      </c>
      <c r="I201">
        <f>HLOOKUP(D201,belajar!$B$1:$L$35,A201+1)</f>
        <v>9.15</v>
      </c>
      <c r="J201">
        <f>HLOOKUP(D201,pns!$B$1:$L$35,A201+1)</f>
        <v>82099</v>
      </c>
      <c r="K201">
        <f>VLOOKUP(B201,coor!$A$2:$D$35,3)</f>
        <v>116.419389</v>
      </c>
      <c r="L201">
        <f>VLOOKUP(B201,coor!$A$2:$D$35,4)</f>
        <v>1.6406296</v>
      </c>
      <c r="M201">
        <f>HLOOKUP(D201,kemiskinan!$B$1:$L$35,A201+1)</f>
        <v>212.92</v>
      </c>
    </row>
    <row r="202" spans="1:13" x14ac:dyDescent="0.25">
      <c r="A202">
        <v>23</v>
      </c>
      <c r="B202">
        <v>64</v>
      </c>
      <c r="C202" t="s">
        <v>23</v>
      </c>
      <c r="D202" s="1">
        <v>2017</v>
      </c>
      <c r="E202">
        <f>HLOOKUP(D202,fdi!$B$1:$L$35,A202+1)</f>
        <v>1285.2</v>
      </c>
      <c r="F202">
        <f>HLOOKUP(D202,pdrb!$B$1:$L$35,A202+1)</f>
        <v>452741.91</v>
      </c>
      <c r="G202">
        <f>HLOOKUP(D202,pdrbk!$B$1:$L$35,A202+1)</f>
        <v>126625.19</v>
      </c>
      <c r="H202">
        <f>HLOOKUP(D202,internet!$B$1:$L$35,A202+1)</f>
        <v>69.06</v>
      </c>
      <c r="I202">
        <f>HLOOKUP(D202,belajar!$B$1:$L$35,A202+1)</f>
        <v>9.24</v>
      </c>
      <c r="J202">
        <f>HLOOKUP(D202,pns!$B$1:$L$35,A202+1)</f>
        <v>80877</v>
      </c>
      <c r="K202">
        <f>VLOOKUP(B202,coor!$A$2:$D$35,3)</f>
        <v>116.419389</v>
      </c>
      <c r="L202">
        <f>VLOOKUP(B202,coor!$A$2:$D$35,4)</f>
        <v>1.6406296</v>
      </c>
      <c r="M202">
        <f>HLOOKUP(D202,kemiskinan!$B$1:$L$35,A202+1)</f>
        <v>220.17</v>
      </c>
    </row>
    <row r="203" spans="1:13" x14ac:dyDescent="0.25">
      <c r="A203">
        <v>23</v>
      </c>
      <c r="B203">
        <v>64</v>
      </c>
      <c r="C203" t="s">
        <v>23</v>
      </c>
      <c r="D203" s="1">
        <v>2018</v>
      </c>
      <c r="E203">
        <f>HLOOKUP(D203,fdi!$B$1:$L$35,A203+1)</f>
        <v>587.5</v>
      </c>
      <c r="F203">
        <f>HLOOKUP(D203,pdrb!$B$1:$L$35,A203+1)</f>
        <v>464694.43</v>
      </c>
      <c r="G203">
        <f>HLOOKUP(D203,pdrbk!$B$1:$L$35,A203+1)</f>
        <v>127354.19</v>
      </c>
      <c r="H203">
        <f>HLOOKUP(D203,internet!$B$1:$L$35,A203+1)</f>
        <v>78.98</v>
      </c>
      <c r="I203">
        <f>HLOOKUP(D203,belajar!$B$1:$L$35,A203+1)</f>
        <v>9.36</v>
      </c>
      <c r="J203">
        <f>HLOOKUP(D203,pns!$B$1:$L$35,A203+1)</f>
        <v>79216</v>
      </c>
      <c r="K203">
        <f>VLOOKUP(B203,coor!$A$2:$D$35,3)</f>
        <v>116.419389</v>
      </c>
      <c r="L203">
        <f>VLOOKUP(B203,coor!$A$2:$D$35,4)</f>
        <v>1.6406296</v>
      </c>
      <c r="M203">
        <f>HLOOKUP(D203,kemiskinan!$B$1:$L$35,A203+1)</f>
        <v>218.9</v>
      </c>
    </row>
    <row r="204" spans="1:13" x14ac:dyDescent="0.25">
      <c r="A204">
        <v>23</v>
      </c>
      <c r="B204">
        <v>64</v>
      </c>
      <c r="C204" t="s">
        <v>23</v>
      </c>
      <c r="D204" s="1">
        <v>2019</v>
      </c>
      <c r="E204">
        <f>HLOOKUP(D204,fdi!$B$1:$L$35,A204+1)</f>
        <v>861</v>
      </c>
      <c r="F204">
        <f>HLOOKUP(D204,pdrb!$B$1:$L$35,A204+1)</f>
        <v>486523.18</v>
      </c>
      <c r="G204">
        <f>HLOOKUP(D204,pdrbk!$B$1:$L$35,A204+1)</f>
        <v>134410.54999999999</v>
      </c>
      <c r="H204">
        <f>HLOOKUP(D204,internet!$B$1:$L$35,A204+1)</f>
        <v>84.17</v>
      </c>
      <c r="I204">
        <f>HLOOKUP(D204,belajar!$B$1:$L$35,A204+1)</f>
        <v>9.48</v>
      </c>
      <c r="J204">
        <f>HLOOKUP(D204,pns!$B$1:$L$35,A204+1)</f>
        <v>79621</v>
      </c>
      <c r="K204">
        <f>VLOOKUP(B204,coor!$A$2:$D$35,3)</f>
        <v>116.419389</v>
      </c>
      <c r="L204">
        <f>VLOOKUP(B204,coor!$A$2:$D$35,4)</f>
        <v>1.6406296</v>
      </c>
      <c r="M204">
        <f>HLOOKUP(D204,kemiskinan!$B$1:$L$35,A204+1)</f>
        <v>219.92</v>
      </c>
    </row>
    <row r="205" spans="1:13" x14ac:dyDescent="0.25">
      <c r="A205">
        <v>23</v>
      </c>
      <c r="B205">
        <v>64</v>
      </c>
      <c r="C205" t="s">
        <v>23</v>
      </c>
      <c r="D205" s="1">
        <v>2020</v>
      </c>
      <c r="E205">
        <f>HLOOKUP(D205,fdi!$B$1:$L$35,A205+1)</f>
        <v>378</v>
      </c>
      <c r="F205">
        <f>HLOOKUP(D205,pdrb!$B$1:$L$35,A205+1)</f>
        <v>472393.33</v>
      </c>
      <c r="G205">
        <f>HLOOKUP(D205,pdrbk!$B$1:$L$35,A205+1)</f>
        <v>125764.53</v>
      </c>
      <c r="H205">
        <f>HLOOKUP(D205,internet!$B$1:$L$35,A205+1)</f>
        <v>86.87</v>
      </c>
      <c r="I205">
        <f>HLOOKUP(D205,belajar!$B$1:$L$35,A205+1)</f>
        <v>9.6999999999999993</v>
      </c>
      <c r="J205">
        <f>HLOOKUP(D205,pns!$B$1:$L$35,A205+1)</f>
        <v>78815</v>
      </c>
      <c r="K205">
        <f>VLOOKUP(B205,coor!$A$2:$D$35,3)</f>
        <v>116.419389</v>
      </c>
      <c r="L205">
        <f>VLOOKUP(B205,coor!$A$2:$D$35,4)</f>
        <v>1.6406296</v>
      </c>
      <c r="M205">
        <f>HLOOKUP(D205,kemiskinan!$B$1:$L$35,A205+1)</f>
        <v>230.26</v>
      </c>
    </row>
    <row r="206" spans="1:13" x14ac:dyDescent="0.25">
      <c r="A206">
        <v>23</v>
      </c>
      <c r="B206">
        <v>64</v>
      </c>
      <c r="C206" t="s">
        <v>23</v>
      </c>
      <c r="D206" s="1">
        <v>2021</v>
      </c>
      <c r="E206">
        <f>HLOOKUP(D206,fdi!$B$1:$L$35,A206+1)</f>
        <v>745.2</v>
      </c>
      <c r="F206">
        <f>HLOOKUP(D206,pdrb!$B$1:$L$35,A206+1)</f>
        <v>484439.61</v>
      </c>
      <c r="G206">
        <f>HLOOKUP(D206,pdrbk!$B$1:$L$35,A206+1)</f>
        <v>127368.07</v>
      </c>
      <c r="H206">
        <f>HLOOKUP(D206,internet!$B$1:$L$35,A206+1)</f>
        <v>89.67</v>
      </c>
      <c r="I206">
        <f>HLOOKUP(D206,belajar!$B$1:$L$35,A206+1)</f>
        <v>9.77</v>
      </c>
      <c r="J206">
        <f>HLOOKUP(D206,pns!$B$1:$L$35,A206+1)</f>
        <v>76259</v>
      </c>
      <c r="K206">
        <f>VLOOKUP(B206,coor!$A$2:$D$35,3)</f>
        <v>116.419389</v>
      </c>
      <c r="L206">
        <f>VLOOKUP(B206,coor!$A$2:$D$35,4)</f>
        <v>1.6406296</v>
      </c>
      <c r="M206">
        <f>HLOOKUP(D206,kemiskinan!$B$1:$L$35,A206+1)</f>
        <v>241.77</v>
      </c>
    </row>
    <row r="207" spans="1:13" x14ac:dyDescent="0.25">
      <c r="A207">
        <v>23</v>
      </c>
      <c r="B207">
        <v>64</v>
      </c>
      <c r="C207" t="s">
        <v>23</v>
      </c>
      <c r="D207" s="1">
        <v>2022</v>
      </c>
      <c r="E207">
        <f>HLOOKUP(D207,fdi!$B$1:$L$35,A207+1)</f>
        <v>1266.2</v>
      </c>
      <c r="F207">
        <f>HLOOKUP(D207,pdrb!$B$1:$L$35,A207+1)</f>
        <v>506158.91</v>
      </c>
      <c r="G207">
        <f>HLOOKUP(D207,pdrbk!$B$1:$L$35,A207+1)</f>
        <v>131238.63</v>
      </c>
      <c r="H207">
        <f>HLOOKUP(D207,internet!$B$1:$L$35,A207+1)</f>
        <v>93.06</v>
      </c>
      <c r="I207">
        <f>HLOOKUP(D207,belajar!$B$1:$L$35,A207+1)</f>
        <v>9.84</v>
      </c>
      <c r="J207">
        <f>HLOOKUP(D207,pns!$B$1:$L$35,A207+1)</f>
        <v>75216</v>
      </c>
      <c r="K207">
        <f>VLOOKUP(B207,coor!$A$2:$D$35,3)</f>
        <v>116.419389</v>
      </c>
      <c r="L207">
        <f>VLOOKUP(B207,coor!$A$2:$D$35,4)</f>
        <v>1.6406296</v>
      </c>
      <c r="M207">
        <f>HLOOKUP(D207,kemiskinan!$B$1:$L$35,A207+1)</f>
        <v>236.25</v>
      </c>
    </row>
    <row r="208" spans="1:13" x14ac:dyDescent="0.25">
      <c r="A208">
        <v>23</v>
      </c>
      <c r="B208">
        <v>64</v>
      </c>
      <c r="C208" t="s">
        <v>23</v>
      </c>
      <c r="D208" s="1">
        <v>2023</v>
      </c>
      <c r="E208">
        <f>HLOOKUP(D208,fdi!$B$1:$L$35,A208+1)</f>
        <v>1332.7</v>
      </c>
      <c r="F208">
        <f>HLOOKUP(D208,pdrb!$B$1:$L$35,A208+1)</f>
        <v>537630.01</v>
      </c>
      <c r="G208">
        <f>HLOOKUP(D208,pdrbk!$B$1:$L$35,A208+1)</f>
        <v>137510.39000000001</v>
      </c>
      <c r="H208">
        <f>HLOOKUP(D208,internet!$B$1:$L$35,A208+1)</f>
        <v>92.98</v>
      </c>
      <c r="I208">
        <f>HLOOKUP(D208,belajar!$B$1:$L$35,A208+1)</f>
        <v>9.92</v>
      </c>
      <c r="J208">
        <f>HLOOKUP(D208,pns!$B$1:$L$35,A208+1)</f>
        <v>72301</v>
      </c>
      <c r="K208">
        <f>VLOOKUP(B208,coor!$A$2:$D$35,3)</f>
        <v>116.419389</v>
      </c>
      <c r="L208">
        <f>VLOOKUP(B208,coor!$A$2:$D$35,4)</f>
        <v>1.6406296</v>
      </c>
      <c r="M208">
        <f>HLOOKUP(D208,kemiskinan!$B$1:$L$35,A208+1)</f>
        <v>231.07</v>
      </c>
    </row>
    <row r="209" spans="1:13" x14ac:dyDescent="0.25">
      <c r="A209">
        <v>24</v>
      </c>
      <c r="B209">
        <v>65</v>
      </c>
      <c r="C209" t="s">
        <v>24</v>
      </c>
      <c r="D209" s="1">
        <v>2015</v>
      </c>
      <c r="E209">
        <f>HLOOKUP(D209,fdi!$B$1:$L$35,A209+1)</f>
        <v>230.9</v>
      </c>
      <c r="F209">
        <f>HLOOKUP(D209,pdrb!$B$1:$L$35,A209+1)</f>
        <v>49315.75</v>
      </c>
      <c r="G209">
        <f>HLOOKUP(D209,pdrbk!$B$1:$L$35,A209+1)</f>
        <v>76823.460000000006</v>
      </c>
      <c r="H209">
        <f>HLOOKUP(D209,internet!$B$1:$L$35,A209+1)</f>
        <v>47.63</v>
      </c>
      <c r="I209">
        <f>HLOOKUP(D209,belajar!$B$1:$L$35,A209+1)</f>
        <v>8.1</v>
      </c>
      <c r="J209">
        <f>HLOOKUP(D209,pns!$B$1:$L$35,A209+1)</f>
        <v>18980</v>
      </c>
      <c r="K209">
        <f>VLOOKUP(B209,coor!$A$2:$D$35,3)</f>
        <v>116.04139000000001</v>
      </c>
      <c r="L209">
        <f>VLOOKUP(B209,coor!$A$2:$D$35,4)</f>
        <v>3.0730900000000001</v>
      </c>
      <c r="M209">
        <f>HLOOKUP(D209,kemiskinan!$B$1:$L$35,A209+1)</f>
        <v>39.69</v>
      </c>
    </row>
    <row r="210" spans="1:13" x14ac:dyDescent="0.25">
      <c r="A210">
        <v>24</v>
      </c>
      <c r="B210">
        <v>65</v>
      </c>
      <c r="C210" t="s">
        <v>24</v>
      </c>
      <c r="D210" s="1">
        <v>2016</v>
      </c>
      <c r="E210">
        <f>HLOOKUP(D210,fdi!$B$1:$L$35,A210+1)</f>
        <v>160.80000000000001</v>
      </c>
      <c r="F210">
        <f>HLOOKUP(D210,pdrb!$B$1:$L$35,A210+1)</f>
        <v>51064.74</v>
      </c>
      <c r="G210">
        <f>HLOOKUP(D210,pdrbk!$B$1:$L$35,A210+1)</f>
        <v>76635.460000000006</v>
      </c>
      <c r="H210">
        <f>HLOOKUP(D210,internet!$B$1:$L$35,A210+1)</f>
        <v>58.32</v>
      </c>
      <c r="I210">
        <f>HLOOKUP(D210,belajar!$B$1:$L$35,A210+1)</f>
        <v>8.36</v>
      </c>
      <c r="J210">
        <f>HLOOKUP(D210,pns!$B$1:$L$35,A210+1)</f>
        <v>21287</v>
      </c>
      <c r="K210">
        <f>VLOOKUP(B210,coor!$A$2:$D$35,3)</f>
        <v>116.04139000000001</v>
      </c>
      <c r="L210">
        <f>VLOOKUP(B210,coor!$A$2:$D$35,4)</f>
        <v>3.0730900000000001</v>
      </c>
      <c r="M210">
        <f>HLOOKUP(D210,kemiskinan!$B$1:$L$35,A210+1)</f>
        <v>41.12</v>
      </c>
    </row>
    <row r="211" spans="1:13" x14ac:dyDescent="0.25">
      <c r="A211">
        <v>24</v>
      </c>
      <c r="B211">
        <v>65</v>
      </c>
      <c r="C211" t="s">
        <v>24</v>
      </c>
      <c r="D211" s="1">
        <v>2017</v>
      </c>
      <c r="E211">
        <f>HLOOKUP(D211,fdi!$B$1:$L$35,A211+1)</f>
        <v>149</v>
      </c>
      <c r="F211">
        <f>HLOOKUP(D211,pdrb!$B$1:$L$35,A211+1)</f>
        <v>54537.31</v>
      </c>
      <c r="G211">
        <f>HLOOKUP(D211,pdrbk!$B$1:$L$35,A211+1)</f>
        <v>78918.570000000007</v>
      </c>
      <c r="H211">
        <f>HLOOKUP(D211,internet!$B$1:$L$35,A211+1)</f>
        <v>65.680000000000007</v>
      </c>
      <c r="I211">
        <f>HLOOKUP(D211,belajar!$B$1:$L$35,A211+1)</f>
        <v>8.49</v>
      </c>
      <c r="J211">
        <f>HLOOKUP(D211,pns!$B$1:$L$35,A211+1)</f>
        <v>21234</v>
      </c>
      <c r="K211">
        <f>VLOOKUP(B211,coor!$A$2:$D$35,3)</f>
        <v>116.04139000000001</v>
      </c>
      <c r="L211">
        <f>VLOOKUP(B211,coor!$A$2:$D$35,4)</f>
        <v>3.0730900000000001</v>
      </c>
      <c r="M211">
        <f>HLOOKUP(D211,kemiskinan!$B$1:$L$35,A211+1)</f>
        <v>49.47</v>
      </c>
    </row>
    <row r="212" spans="1:13" x14ac:dyDescent="0.25">
      <c r="A212">
        <v>24</v>
      </c>
      <c r="B212">
        <v>65</v>
      </c>
      <c r="C212" t="s">
        <v>24</v>
      </c>
      <c r="D212" s="1">
        <v>2018</v>
      </c>
      <c r="E212">
        <f>HLOOKUP(D212,fdi!$B$1:$L$35,A212+1)</f>
        <v>67.3</v>
      </c>
      <c r="F212">
        <f>HLOOKUP(D212,pdrb!$B$1:$L$35,A212+1)</f>
        <v>57459.31</v>
      </c>
      <c r="G212">
        <f>HLOOKUP(D212,pdrbk!$B$1:$L$35,A212+1)</f>
        <v>80204.84</v>
      </c>
      <c r="H212">
        <f>HLOOKUP(D212,internet!$B$1:$L$35,A212+1)</f>
        <v>75.709999999999994</v>
      </c>
      <c r="I212">
        <f>HLOOKUP(D212,belajar!$B$1:$L$35,A212+1)</f>
        <v>8.6199999999999992</v>
      </c>
      <c r="J212">
        <f>HLOOKUP(D212,pns!$B$1:$L$35,A212+1)</f>
        <v>21341</v>
      </c>
      <c r="K212">
        <f>VLOOKUP(B212,coor!$A$2:$D$35,3)</f>
        <v>116.04139000000001</v>
      </c>
      <c r="L212">
        <f>VLOOKUP(B212,coor!$A$2:$D$35,4)</f>
        <v>3.0730900000000001</v>
      </c>
      <c r="M212">
        <f>HLOOKUP(D212,kemiskinan!$B$1:$L$35,A212+1)</f>
        <v>50.35</v>
      </c>
    </row>
    <row r="213" spans="1:13" x14ac:dyDescent="0.25">
      <c r="A213">
        <v>24</v>
      </c>
      <c r="B213">
        <v>65</v>
      </c>
      <c r="C213" t="s">
        <v>24</v>
      </c>
      <c r="D213" s="1">
        <v>2019</v>
      </c>
      <c r="E213">
        <f>HLOOKUP(D213,fdi!$B$1:$L$35,A213+1)</f>
        <v>81.7</v>
      </c>
      <c r="F213">
        <f>HLOOKUP(D213,pdrb!$B$1:$L$35,A213+1)</f>
        <v>61417.79</v>
      </c>
      <c r="G213">
        <f>HLOOKUP(D213,pdrbk!$B$1:$L$35,A213+1)</f>
        <v>88299.520000000004</v>
      </c>
      <c r="H213">
        <f>HLOOKUP(D213,internet!$B$1:$L$35,A213+1)</f>
        <v>80.72</v>
      </c>
      <c r="I213">
        <f>HLOOKUP(D213,belajar!$B$1:$L$35,A213+1)</f>
        <v>8.8699999999999992</v>
      </c>
      <c r="J213">
        <f>HLOOKUP(D213,pns!$B$1:$L$35,A213+1)</f>
        <v>22431</v>
      </c>
      <c r="K213">
        <f>VLOOKUP(B213,coor!$A$2:$D$35,3)</f>
        <v>116.04139000000001</v>
      </c>
      <c r="L213">
        <f>VLOOKUP(B213,coor!$A$2:$D$35,4)</f>
        <v>3.0730900000000001</v>
      </c>
      <c r="M213">
        <f>HLOOKUP(D213,kemiskinan!$B$1:$L$35,A213+1)</f>
        <v>48.78</v>
      </c>
    </row>
    <row r="214" spans="1:13" x14ac:dyDescent="0.25">
      <c r="A214">
        <v>24</v>
      </c>
      <c r="B214">
        <v>65</v>
      </c>
      <c r="C214" t="s">
        <v>24</v>
      </c>
      <c r="D214" s="1">
        <v>2020</v>
      </c>
      <c r="E214">
        <f>HLOOKUP(D214,fdi!$B$1:$L$35,A214+1)</f>
        <v>68.400000000000006</v>
      </c>
      <c r="F214">
        <f>HLOOKUP(D214,pdrb!$B$1:$L$35,A214+1)</f>
        <v>60746.21</v>
      </c>
      <c r="G214">
        <f>HLOOKUP(D214,pdrbk!$B$1:$L$35,A214+1)</f>
        <v>86823.59</v>
      </c>
      <c r="H214">
        <f>HLOOKUP(D214,internet!$B$1:$L$35,A214+1)</f>
        <v>86.58</v>
      </c>
      <c r="I214">
        <f>HLOOKUP(D214,belajar!$B$1:$L$35,A214+1)</f>
        <v>8.94</v>
      </c>
      <c r="J214">
        <f>HLOOKUP(D214,pns!$B$1:$L$35,A214+1)</f>
        <v>22478</v>
      </c>
      <c r="K214">
        <f>VLOOKUP(B214,coor!$A$2:$D$35,3)</f>
        <v>116.04139000000001</v>
      </c>
      <c r="L214">
        <f>VLOOKUP(B214,coor!$A$2:$D$35,4)</f>
        <v>3.0730900000000001</v>
      </c>
      <c r="M214">
        <f>HLOOKUP(D214,kemiskinan!$B$1:$L$35,A214+1)</f>
        <v>51.79</v>
      </c>
    </row>
    <row r="215" spans="1:13" x14ac:dyDescent="0.25">
      <c r="A215">
        <v>24</v>
      </c>
      <c r="B215">
        <v>65</v>
      </c>
      <c r="C215" t="s">
        <v>24</v>
      </c>
      <c r="D215" s="1">
        <v>2021</v>
      </c>
      <c r="E215">
        <f>HLOOKUP(D215,fdi!$B$1:$L$35,A215+1)</f>
        <v>133.5</v>
      </c>
      <c r="F215">
        <f>HLOOKUP(D215,pdrb!$B$1:$L$35,A215+1)</f>
        <v>63168.43</v>
      </c>
      <c r="G215">
        <f>HLOOKUP(D215,pdrbk!$B$1:$L$35,A215+1)</f>
        <v>88973.51</v>
      </c>
      <c r="H215">
        <f>HLOOKUP(D215,internet!$B$1:$L$35,A215+1)</f>
        <v>88.02</v>
      </c>
      <c r="I215">
        <f>HLOOKUP(D215,belajar!$B$1:$L$35,A215+1)</f>
        <v>9</v>
      </c>
      <c r="J215">
        <f>HLOOKUP(D215,pns!$B$1:$L$35,A215+1)</f>
        <v>22238</v>
      </c>
      <c r="K215">
        <f>VLOOKUP(B215,coor!$A$2:$D$35,3)</f>
        <v>116.04139000000001</v>
      </c>
      <c r="L215">
        <f>VLOOKUP(B215,coor!$A$2:$D$35,4)</f>
        <v>3.0730900000000001</v>
      </c>
      <c r="M215">
        <f>HLOOKUP(D215,kemiskinan!$B$1:$L$35,A215+1)</f>
        <v>52.86</v>
      </c>
    </row>
    <row r="216" spans="1:13" x14ac:dyDescent="0.25">
      <c r="A216">
        <v>24</v>
      </c>
      <c r="B216">
        <v>65</v>
      </c>
      <c r="C216" t="s">
        <v>24</v>
      </c>
      <c r="D216" s="1">
        <v>2022</v>
      </c>
      <c r="E216">
        <f>HLOOKUP(D216,fdi!$B$1:$L$35,A216+1)</f>
        <v>430.5</v>
      </c>
      <c r="F216">
        <f>HLOOKUP(D216,pdrb!$B$1:$L$35,A216+1)</f>
        <v>66528.39</v>
      </c>
      <c r="G216">
        <f>HLOOKUP(D216,pdrbk!$B$1:$L$35,A216+1)</f>
        <v>92392.97</v>
      </c>
      <c r="H216">
        <f>HLOOKUP(D216,internet!$B$1:$L$35,A216+1)</f>
        <v>94.27</v>
      </c>
      <c r="I216">
        <f>HLOOKUP(D216,belajar!$B$1:$L$35,A216+1)</f>
        <v>9.11</v>
      </c>
      <c r="J216">
        <f>HLOOKUP(D216,pns!$B$1:$L$35,A216+1)</f>
        <v>22755</v>
      </c>
      <c r="K216">
        <f>VLOOKUP(B216,coor!$A$2:$D$35,3)</f>
        <v>116.04139000000001</v>
      </c>
      <c r="L216">
        <f>VLOOKUP(B216,coor!$A$2:$D$35,4)</f>
        <v>3.0730900000000001</v>
      </c>
      <c r="M216">
        <f>HLOOKUP(D216,kemiskinan!$B$1:$L$35,A216+1)</f>
        <v>49.46</v>
      </c>
    </row>
    <row r="217" spans="1:13" x14ac:dyDescent="0.25">
      <c r="A217">
        <v>24</v>
      </c>
      <c r="B217">
        <v>65</v>
      </c>
      <c r="C217" t="s">
        <v>24</v>
      </c>
      <c r="D217" s="1">
        <v>2023</v>
      </c>
      <c r="E217">
        <f>HLOOKUP(D217,fdi!$B$1:$L$35,A217+1)</f>
        <v>1272.0999999999999</v>
      </c>
      <c r="F217">
        <f>HLOOKUP(D217,pdrb!$B$1:$L$35,A217+1)</f>
        <v>69816.759999999995</v>
      </c>
      <c r="G217">
        <f>HLOOKUP(D217,pdrbk!$B$1:$L$35,A217+1)</f>
        <v>95638.09</v>
      </c>
      <c r="H217">
        <f>HLOOKUP(D217,internet!$B$1:$L$35,A217+1)</f>
        <v>93.76</v>
      </c>
      <c r="I217">
        <f>HLOOKUP(D217,belajar!$B$1:$L$35,A217+1)</f>
        <v>9.27</v>
      </c>
      <c r="J217">
        <f>HLOOKUP(D217,pns!$B$1:$L$35,A217+1)</f>
        <v>22187</v>
      </c>
      <c r="K217">
        <f>VLOOKUP(B217,coor!$A$2:$D$35,3)</f>
        <v>116.04139000000001</v>
      </c>
      <c r="L217">
        <f>VLOOKUP(B217,coor!$A$2:$D$35,4)</f>
        <v>3.0730900000000001</v>
      </c>
      <c r="M217">
        <f>HLOOKUP(D217,kemiskinan!$B$1:$L$35,A217+1)</f>
        <v>47.97</v>
      </c>
    </row>
    <row r="218" spans="1:13" x14ac:dyDescent="0.25">
      <c r="A218">
        <v>25</v>
      </c>
      <c r="B218">
        <v>71</v>
      </c>
      <c r="C218" t="s">
        <v>25</v>
      </c>
      <c r="D218" s="1">
        <v>2015</v>
      </c>
      <c r="E218">
        <f>HLOOKUP(D218,fdi!$B$1:$L$35,A218+1)</f>
        <v>88</v>
      </c>
      <c r="F218">
        <f>HLOOKUP(D218,pdrb!$B$1:$L$35,A218+1)</f>
        <v>70425.33</v>
      </c>
      <c r="G218">
        <f>HLOOKUP(D218,pdrbk!$B$1:$L$35,A218+1)</f>
        <v>29196.47</v>
      </c>
      <c r="H218">
        <f>HLOOKUP(D218,internet!$B$1:$L$35,A218+1)</f>
        <v>45.32</v>
      </c>
      <c r="I218">
        <f>HLOOKUP(D218,belajar!$B$1:$L$35,A218+1)</f>
        <v>8.7899999999999991</v>
      </c>
      <c r="J218">
        <f>HLOOKUP(D218,pns!$B$1:$L$35,A218+1)</f>
        <v>64753</v>
      </c>
      <c r="K218">
        <f>VLOOKUP(B218,coor!$A$2:$D$35,3)</f>
        <v>123.97500179999901</v>
      </c>
      <c r="L218">
        <f>VLOOKUP(B218,coor!$A$2:$D$35,4)</f>
        <v>0.62469319999999995</v>
      </c>
      <c r="M218">
        <f>HLOOKUP(D218,kemiskinan!$B$1:$L$35,A218+1)</f>
        <v>208.54</v>
      </c>
    </row>
    <row r="219" spans="1:13" x14ac:dyDescent="0.25">
      <c r="A219">
        <v>25</v>
      </c>
      <c r="B219">
        <v>71</v>
      </c>
      <c r="C219" t="s">
        <v>25</v>
      </c>
      <c r="D219" s="1">
        <v>2016</v>
      </c>
      <c r="E219">
        <f>HLOOKUP(D219,fdi!$B$1:$L$35,A219+1)</f>
        <v>382.8</v>
      </c>
      <c r="F219">
        <f>HLOOKUP(D219,pdrb!$B$1:$L$35,A219+1)</f>
        <v>74764.66</v>
      </c>
      <c r="G219">
        <f>HLOOKUP(D219,pdrbk!$B$1:$L$35,A219+1)</f>
        <v>30679.97</v>
      </c>
      <c r="H219">
        <f>HLOOKUP(D219,internet!$B$1:$L$35,A219+1)</f>
        <v>52.41</v>
      </c>
      <c r="I219">
        <f>HLOOKUP(D219,belajar!$B$1:$L$35,A219+1)</f>
        <v>8.8800000000000008</v>
      </c>
      <c r="J219">
        <f>HLOOKUP(D219,pns!$B$1:$L$35,A219+1)</f>
        <v>76539</v>
      </c>
      <c r="K219">
        <f>VLOOKUP(B219,coor!$A$2:$D$35,3)</f>
        <v>123.97500179999901</v>
      </c>
      <c r="L219">
        <f>VLOOKUP(B219,coor!$A$2:$D$35,4)</f>
        <v>0.62469319999999995</v>
      </c>
      <c r="M219">
        <f>HLOOKUP(D219,kemiskinan!$B$1:$L$35,A219+1)</f>
        <v>202.82</v>
      </c>
    </row>
    <row r="220" spans="1:13" x14ac:dyDescent="0.25">
      <c r="A220">
        <v>25</v>
      </c>
      <c r="B220">
        <v>71</v>
      </c>
      <c r="C220" t="s">
        <v>25</v>
      </c>
      <c r="D220" s="1">
        <v>2017</v>
      </c>
      <c r="E220">
        <f>HLOOKUP(D220,fdi!$B$1:$L$35,A220+1)</f>
        <v>482.9</v>
      </c>
      <c r="F220">
        <f>HLOOKUP(D220,pdrb!$B$1:$L$35,A220+1)</f>
        <v>79484.03</v>
      </c>
      <c r="G220">
        <f>HLOOKUP(D220,pdrbk!$B$1:$L$35,A220+1)</f>
        <v>32297.08</v>
      </c>
      <c r="H220">
        <f>HLOOKUP(D220,internet!$B$1:$L$35,A220+1)</f>
        <v>61.78</v>
      </c>
      <c r="I220">
        <f>HLOOKUP(D220,belajar!$B$1:$L$35,A220+1)</f>
        <v>8.9600000000000009</v>
      </c>
      <c r="J220">
        <f>HLOOKUP(D220,pns!$B$1:$L$35,A220+1)</f>
        <v>74496</v>
      </c>
      <c r="K220">
        <f>VLOOKUP(B220,coor!$A$2:$D$35,3)</f>
        <v>123.97500179999901</v>
      </c>
      <c r="L220">
        <f>VLOOKUP(B220,coor!$A$2:$D$35,4)</f>
        <v>0.62469319999999995</v>
      </c>
      <c r="M220">
        <f>HLOOKUP(D220,kemiskinan!$B$1:$L$35,A220+1)</f>
        <v>198.88</v>
      </c>
    </row>
    <row r="221" spans="1:13" x14ac:dyDescent="0.25">
      <c r="A221">
        <v>25</v>
      </c>
      <c r="B221">
        <v>71</v>
      </c>
      <c r="C221" t="s">
        <v>25</v>
      </c>
      <c r="D221" s="1">
        <v>2018</v>
      </c>
      <c r="E221">
        <f>HLOOKUP(D221,fdi!$B$1:$L$35,A221+1)</f>
        <v>295.89999999999998</v>
      </c>
      <c r="F221">
        <f>HLOOKUP(D221,pdrb!$B$1:$L$35,A221+1)</f>
        <v>84249.72</v>
      </c>
      <c r="G221">
        <f>HLOOKUP(D221,pdrbk!$B$1:$L$35,A221+1)</f>
        <v>33911.61</v>
      </c>
      <c r="H221">
        <f>HLOOKUP(D221,internet!$B$1:$L$35,A221+1)</f>
        <v>67.599999999999994</v>
      </c>
      <c r="I221">
        <f>HLOOKUP(D221,belajar!$B$1:$L$35,A221+1)</f>
        <v>9.14</v>
      </c>
      <c r="J221">
        <f>HLOOKUP(D221,pns!$B$1:$L$35,A221+1)</f>
        <v>72362</v>
      </c>
      <c r="K221">
        <f>VLOOKUP(B221,coor!$A$2:$D$35,3)</f>
        <v>123.97500179999901</v>
      </c>
      <c r="L221">
        <f>VLOOKUP(B221,coor!$A$2:$D$35,4)</f>
        <v>0.62469319999999995</v>
      </c>
      <c r="M221">
        <f>HLOOKUP(D221,kemiskinan!$B$1:$L$35,A221+1)</f>
        <v>193.31</v>
      </c>
    </row>
    <row r="222" spans="1:13" x14ac:dyDescent="0.25">
      <c r="A222">
        <v>25</v>
      </c>
      <c r="B222">
        <v>71</v>
      </c>
      <c r="C222" t="s">
        <v>25</v>
      </c>
      <c r="D222" s="1">
        <v>2019</v>
      </c>
      <c r="E222">
        <f>HLOOKUP(D222,fdi!$B$1:$L$35,A222+1)</f>
        <v>220.5</v>
      </c>
      <c r="F222">
        <f>HLOOKUP(D222,pdrb!$B$1:$L$35,A222+1)</f>
        <v>89009.26</v>
      </c>
      <c r="G222">
        <f>HLOOKUP(D222,pdrbk!$B$1:$L$35,A222+1)</f>
        <v>35687.440000000002</v>
      </c>
      <c r="H222">
        <f>HLOOKUP(D222,internet!$B$1:$L$35,A222+1)</f>
        <v>74.06</v>
      </c>
      <c r="I222">
        <f>HLOOKUP(D222,belajar!$B$1:$L$35,A222+1)</f>
        <v>9.24</v>
      </c>
      <c r="J222">
        <f>HLOOKUP(D222,pns!$B$1:$L$35,A222+1)</f>
        <v>74154</v>
      </c>
      <c r="K222">
        <f>VLOOKUP(B222,coor!$A$2:$D$35,3)</f>
        <v>123.97500179999901</v>
      </c>
      <c r="L222">
        <f>VLOOKUP(B222,coor!$A$2:$D$35,4)</f>
        <v>0.62469319999999995</v>
      </c>
      <c r="M222">
        <f>HLOOKUP(D222,kemiskinan!$B$1:$L$35,A222+1)</f>
        <v>191.7</v>
      </c>
    </row>
    <row r="223" spans="1:13" x14ac:dyDescent="0.25">
      <c r="A223">
        <v>25</v>
      </c>
      <c r="B223">
        <v>71</v>
      </c>
      <c r="C223" t="s">
        <v>25</v>
      </c>
      <c r="D223" s="1">
        <v>2020</v>
      </c>
      <c r="E223">
        <f>HLOOKUP(D223,fdi!$B$1:$L$35,A223+1)</f>
        <v>155.69999999999999</v>
      </c>
      <c r="F223">
        <f>HLOOKUP(D223,pdrb!$B$1:$L$35,A223+1)</f>
        <v>88126.37</v>
      </c>
      <c r="G223">
        <f>HLOOKUP(D223,pdrbk!$B$1:$L$35,A223+1)</f>
        <v>33670.44</v>
      </c>
      <c r="H223">
        <f>HLOOKUP(D223,internet!$B$1:$L$35,A223+1)</f>
        <v>78.5</v>
      </c>
      <c r="I223">
        <f>HLOOKUP(D223,belajar!$B$1:$L$35,A223+1)</f>
        <v>9.43</v>
      </c>
      <c r="J223">
        <f>HLOOKUP(D223,pns!$B$1:$L$35,A223+1)</f>
        <v>74104</v>
      </c>
      <c r="K223">
        <f>VLOOKUP(B223,coor!$A$2:$D$35,3)</f>
        <v>123.97500179999901</v>
      </c>
      <c r="L223">
        <f>VLOOKUP(B223,coor!$A$2:$D$35,4)</f>
        <v>0.62469319999999995</v>
      </c>
      <c r="M223">
        <f>HLOOKUP(D223,kemiskinan!$B$1:$L$35,A223+1)</f>
        <v>192.37</v>
      </c>
    </row>
    <row r="224" spans="1:13" x14ac:dyDescent="0.25">
      <c r="A224">
        <v>25</v>
      </c>
      <c r="B224">
        <v>71</v>
      </c>
      <c r="C224" t="s">
        <v>25</v>
      </c>
      <c r="D224" s="1">
        <v>2021</v>
      </c>
      <c r="E224">
        <f>HLOOKUP(D224,fdi!$B$1:$L$35,A224+1)</f>
        <v>169.1</v>
      </c>
      <c r="F224">
        <f>HLOOKUP(D224,pdrb!$B$1:$L$35,A224+1)</f>
        <v>91790.69</v>
      </c>
      <c r="G224">
        <f>HLOOKUP(D224,pdrbk!$B$1:$L$35,A224+1)</f>
        <v>34776.43</v>
      </c>
      <c r="H224">
        <f>HLOOKUP(D224,internet!$B$1:$L$35,A224+1)</f>
        <v>81.569999999999993</v>
      </c>
      <c r="I224">
        <f>HLOOKUP(D224,belajar!$B$1:$L$35,A224+1)</f>
        <v>9.49</v>
      </c>
      <c r="J224">
        <f>HLOOKUP(D224,pns!$B$1:$L$35,A224+1)</f>
        <v>71540</v>
      </c>
      <c r="K224">
        <f>VLOOKUP(B224,coor!$A$2:$D$35,3)</f>
        <v>123.97500179999901</v>
      </c>
      <c r="L224">
        <f>VLOOKUP(B224,coor!$A$2:$D$35,4)</f>
        <v>0.62469319999999995</v>
      </c>
      <c r="M224">
        <f>HLOOKUP(D224,kemiskinan!$B$1:$L$35,A224+1)</f>
        <v>196.35</v>
      </c>
    </row>
    <row r="225" spans="1:13" x14ac:dyDescent="0.25">
      <c r="A225">
        <v>25</v>
      </c>
      <c r="B225">
        <v>71</v>
      </c>
      <c r="C225" t="s">
        <v>25</v>
      </c>
      <c r="D225" s="1">
        <v>2022</v>
      </c>
      <c r="E225">
        <f>HLOOKUP(D225,fdi!$B$1:$L$35,A225+1)</f>
        <v>105.1</v>
      </c>
      <c r="F225">
        <f>HLOOKUP(D225,pdrb!$B$1:$L$35,A225+1)</f>
        <v>96768.15</v>
      </c>
      <c r="G225">
        <f>HLOOKUP(D225,pdrbk!$B$1:$L$35,A225+1)</f>
        <v>36368.639999999999</v>
      </c>
      <c r="H225">
        <f>HLOOKUP(D225,internet!$B$1:$L$35,A225+1)</f>
        <v>83.54</v>
      </c>
      <c r="I225">
        <f>HLOOKUP(D225,belajar!$B$1:$L$35,A225+1)</f>
        <v>9.6199999999999992</v>
      </c>
      <c r="J225">
        <f>HLOOKUP(D225,pns!$B$1:$L$35,A225+1)</f>
        <v>70926</v>
      </c>
      <c r="K225">
        <f>VLOOKUP(B225,coor!$A$2:$D$35,3)</f>
        <v>123.97500179999901</v>
      </c>
      <c r="L225">
        <f>VLOOKUP(B225,coor!$A$2:$D$35,4)</f>
        <v>0.62469319999999995</v>
      </c>
      <c r="M225">
        <f>HLOOKUP(D225,kemiskinan!$B$1:$L$35,A225+1)</f>
        <v>185.14</v>
      </c>
    </row>
    <row r="226" spans="1:13" x14ac:dyDescent="0.25">
      <c r="A226">
        <v>25</v>
      </c>
      <c r="B226">
        <v>71</v>
      </c>
      <c r="C226" t="s">
        <v>25</v>
      </c>
      <c r="D226" s="1">
        <v>2023</v>
      </c>
      <c r="E226">
        <f>HLOOKUP(D226,fdi!$B$1:$L$35,A226+1)</f>
        <v>203.7</v>
      </c>
      <c r="F226">
        <f>HLOOKUP(D226,pdrb!$B$1:$L$35,A226+1)</f>
        <v>102070.48</v>
      </c>
      <c r="G226">
        <f>HLOOKUP(D226,pdrbk!$B$1:$L$35,A226+1)</f>
        <v>38064.199999999997</v>
      </c>
      <c r="H226">
        <f>HLOOKUP(D226,internet!$B$1:$L$35,A226+1)</f>
        <v>85.86</v>
      </c>
      <c r="I226">
        <f>HLOOKUP(D226,belajar!$B$1:$L$35,A226+1)</f>
        <v>9.68</v>
      </c>
      <c r="J226">
        <f>HLOOKUP(D226,pns!$B$1:$L$35,A226+1)</f>
        <v>68313</v>
      </c>
      <c r="K226">
        <f>VLOOKUP(B226,coor!$A$2:$D$35,3)</f>
        <v>123.97500179999901</v>
      </c>
      <c r="L226">
        <f>VLOOKUP(B226,coor!$A$2:$D$35,4)</f>
        <v>0.62469319999999995</v>
      </c>
      <c r="M226">
        <f>HLOOKUP(D226,kemiskinan!$B$1:$L$35,A226+1)</f>
        <v>189</v>
      </c>
    </row>
    <row r="227" spans="1:13" x14ac:dyDescent="0.25">
      <c r="A227">
        <v>26</v>
      </c>
      <c r="B227">
        <v>72</v>
      </c>
      <c r="C227" t="s">
        <v>26</v>
      </c>
      <c r="D227" s="1">
        <v>2015</v>
      </c>
      <c r="E227">
        <f>HLOOKUP(D227,fdi!$B$1:$L$35,A227+1)</f>
        <v>1085.2</v>
      </c>
      <c r="F227">
        <f>HLOOKUP(D227,pdrb!$B$1:$L$35,A227+1)</f>
        <v>82787.199999999997</v>
      </c>
      <c r="G227">
        <f>HLOOKUP(D227,pdrbk!$B$1:$L$35,A227+1)</f>
        <v>28778.639999999999</v>
      </c>
      <c r="H227">
        <f>HLOOKUP(D227,internet!$B$1:$L$35,A227+1)</f>
        <v>32.31</v>
      </c>
      <c r="I227">
        <f>HLOOKUP(D227,belajar!$B$1:$L$35,A227+1)</f>
        <v>7.82</v>
      </c>
      <c r="J227">
        <f>HLOOKUP(D227,pns!$B$1:$L$35,A227+1)</f>
        <v>80597</v>
      </c>
      <c r="K227">
        <f>VLOOKUP(B227,coor!$A$2:$D$35,3)</f>
        <v>121.4456179</v>
      </c>
      <c r="L227">
        <f>VLOOKUP(B227,coor!$A$2:$D$35,4)</f>
        <v>-1.4300253999999999</v>
      </c>
      <c r="M227">
        <f>HLOOKUP(D227,kemiskinan!$B$1:$L$35,A227+1)</f>
        <v>421.62</v>
      </c>
    </row>
    <row r="228" spans="1:13" x14ac:dyDescent="0.25">
      <c r="A228">
        <v>26</v>
      </c>
      <c r="B228">
        <v>72</v>
      </c>
      <c r="C228" t="s">
        <v>26</v>
      </c>
      <c r="D228" s="1">
        <v>2016</v>
      </c>
      <c r="E228">
        <f>HLOOKUP(D228,fdi!$B$1:$L$35,A228+1)</f>
        <v>1600.3</v>
      </c>
      <c r="F228">
        <f>HLOOKUP(D228,pdrb!$B$1:$L$35,A228+1)</f>
        <v>91014.56</v>
      </c>
      <c r="G228">
        <f>HLOOKUP(D228,pdrbk!$B$1:$L$35,A228+1)</f>
        <v>31151.08</v>
      </c>
      <c r="H228">
        <f>HLOOKUP(D228,internet!$B$1:$L$35,A228+1)</f>
        <v>35.549999999999997</v>
      </c>
      <c r="I228">
        <f>HLOOKUP(D228,belajar!$B$1:$L$35,A228+1)</f>
        <v>7.97</v>
      </c>
      <c r="J228">
        <f>HLOOKUP(D228,pns!$B$1:$L$35,A228+1)</f>
        <v>90234</v>
      </c>
      <c r="K228">
        <f>VLOOKUP(B228,coor!$A$2:$D$35,3)</f>
        <v>121.4456179</v>
      </c>
      <c r="L228">
        <f>VLOOKUP(B228,coor!$A$2:$D$35,4)</f>
        <v>-1.4300253999999999</v>
      </c>
      <c r="M228">
        <f>HLOOKUP(D228,kemiskinan!$B$1:$L$35,A228+1)</f>
        <v>420.52</v>
      </c>
    </row>
    <row r="229" spans="1:13" x14ac:dyDescent="0.25">
      <c r="A229">
        <v>26</v>
      </c>
      <c r="B229">
        <v>72</v>
      </c>
      <c r="C229" t="s">
        <v>26</v>
      </c>
      <c r="D229" s="1">
        <v>2017</v>
      </c>
      <c r="E229">
        <f>HLOOKUP(D229,fdi!$B$1:$L$35,A229+1)</f>
        <v>1545.6</v>
      </c>
      <c r="F229">
        <f>HLOOKUP(D229,pdrb!$B$1:$L$35,A229+1)</f>
        <v>97474.86</v>
      </c>
      <c r="G229">
        <f>HLOOKUP(D229,pdrbk!$B$1:$L$35,A229+1)</f>
        <v>32860.480000000003</v>
      </c>
      <c r="H229">
        <f>HLOOKUP(D229,internet!$B$1:$L$35,A229+1)</f>
        <v>47.77</v>
      </c>
      <c r="I229">
        <f>HLOOKUP(D229,belajar!$B$1:$L$35,A229+1)</f>
        <v>8.1199999999999992</v>
      </c>
      <c r="J229">
        <f>HLOOKUP(D229,pns!$B$1:$L$35,A229+1)</f>
        <v>89381</v>
      </c>
      <c r="K229">
        <f>VLOOKUP(B229,coor!$A$2:$D$35,3)</f>
        <v>121.4456179</v>
      </c>
      <c r="L229">
        <f>VLOOKUP(B229,coor!$A$2:$D$35,4)</f>
        <v>-1.4300253999999999</v>
      </c>
      <c r="M229">
        <f>HLOOKUP(D229,kemiskinan!$B$1:$L$35,A229+1)</f>
        <v>417.87</v>
      </c>
    </row>
    <row r="230" spans="1:13" x14ac:dyDescent="0.25">
      <c r="A230">
        <v>26</v>
      </c>
      <c r="B230">
        <v>72</v>
      </c>
      <c r="C230" t="s">
        <v>26</v>
      </c>
      <c r="D230" s="1">
        <v>2018</v>
      </c>
      <c r="E230">
        <f>HLOOKUP(D230,fdi!$B$1:$L$35,A230+1)</f>
        <v>672.4</v>
      </c>
      <c r="F230">
        <f>HLOOKUP(D230,pdrb!$B$1:$L$35,A230+1)</f>
        <v>117555.83</v>
      </c>
      <c r="G230">
        <f>HLOOKUP(D230,pdrbk!$B$1:$L$35,A230+1)</f>
        <v>39049.35</v>
      </c>
      <c r="H230">
        <f>HLOOKUP(D230,internet!$B$1:$L$35,A230+1)</f>
        <v>53.42</v>
      </c>
      <c r="I230">
        <f>HLOOKUP(D230,belajar!$B$1:$L$35,A230+1)</f>
        <v>8.2899999999999991</v>
      </c>
      <c r="J230">
        <f>HLOOKUP(D230,pns!$B$1:$L$35,A230+1)</f>
        <v>87906</v>
      </c>
      <c r="K230">
        <f>VLOOKUP(B230,coor!$A$2:$D$35,3)</f>
        <v>121.4456179</v>
      </c>
      <c r="L230">
        <f>VLOOKUP(B230,coor!$A$2:$D$35,4)</f>
        <v>-1.4300253999999999</v>
      </c>
      <c r="M230">
        <f>HLOOKUP(D230,kemiskinan!$B$1:$L$35,A230+1)</f>
        <v>420.21</v>
      </c>
    </row>
    <row r="231" spans="1:13" x14ac:dyDescent="0.25">
      <c r="A231">
        <v>26</v>
      </c>
      <c r="B231">
        <v>72</v>
      </c>
      <c r="C231" t="s">
        <v>26</v>
      </c>
      <c r="D231" s="1">
        <v>2019</v>
      </c>
      <c r="E231">
        <f>HLOOKUP(D231,fdi!$B$1:$L$35,A231+1)</f>
        <v>1805</v>
      </c>
      <c r="F231">
        <f>HLOOKUP(D231,pdrb!$B$1:$L$35,A231+1)</f>
        <v>127935.06</v>
      </c>
      <c r="G231">
        <f>HLOOKUP(D231,pdrbk!$B$1:$L$35,A231+1)</f>
        <v>42054.5</v>
      </c>
      <c r="H231">
        <f>HLOOKUP(D231,internet!$B$1:$L$35,A231+1)</f>
        <v>61.66</v>
      </c>
      <c r="I231">
        <f>HLOOKUP(D231,belajar!$B$1:$L$35,A231+1)</f>
        <v>8.52</v>
      </c>
      <c r="J231">
        <f>HLOOKUP(D231,pns!$B$1:$L$35,A231+1)</f>
        <v>89241</v>
      </c>
      <c r="K231">
        <f>VLOOKUP(B231,coor!$A$2:$D$35,3)</f>
        <v>121.4456179</v>
      </c>
      <c r="L231">
        <f>VLOOKUP(B231,coor!$A$2:$D$35,4)</f>
        <v>-1.4300253999999999</v>
      </c>
      <c r="M231">
        <f>HLOOKUP(D231,kemiskinan!$B$1:$L$35,A231+1)</f>
        <v>410.36</v>
      </c>
    </row>
    <row r="232" spans="1:13" x14ac:dyDescent="0.25">
      <c r="A232">
        <v>26</v>
      </c>
      <c r="B232">
        <v>72</v>
      </c>
      <c r="C232" t="s">
        <v>26</v>
      </c>
      <c r="D232" s="1">
        <v>2020</v>
      </c>
      <c r="E232">
        <f>HLOOKUP(D232,fdi!$B$1:$L$35,A232+1)</f>
        <v>1779</v>
      </c>
      <c r="F232">
        <f>HLOOKUP(D232,pdrb!$B$1:$L$35,A232+1)</f>
        <v>134152.69</v>
      </c>
      <c r="G232">
        <f>HLOOKUP(D232,pdrbk!$B$1:$L$35,A232+1)</f>
        <v>45052.32</v>
      </c>
      <c r="H232">
        <f>HLOOKUP(D232,internet!$B$1:$L$35,A232+1)</f>
        <v>68.7</v>
      </c>
      <c r="I232">
        <f>HLOOKUP(D232,belajar!$B$1:$L$35,A232+1)</f>
        <v>8.75</v>
      </c>
      <c r="J232">
        <f>HLOOKUP(D232,pns!$B$1:$L$35,A232+1)</f>
        <v>88554</v>
      </c>
      <c r="K232">
        <f>VLOOKUP(B232,coor!$A$2:$D$35,3)</f>
        <v>121.4456179</v>
      </c>
      <c r="L232">
        <f>VLOOKUP(B232,coor!$A$2:$D$35,4)</f>
        <v>-1.4300253999999999</v>
      </c>
      <c r="M232">
        <f>HLOOKUP(D232,kemiskinan!$B$1:$L$35,A232+1)</f>
        <v>398.73</v>
      </c>
    </row>
    <row r="233" spans="1:13" x14ac:dyDescent="0.25">
      <c r="A233">
        <v>26</v>
      </c>
      <c r="B233">
        <v>72</v>
      </c>
      <c r="C233" t="s">
        <v>26</v>
      </c>
      <c r="D233" s="1">
        <v>2021</v>
      </c>
      <c r="E233">
        <f>HLOOKUP(D233,fdi!$B$1:$L$35,A233+1)</f>
        <v>2718.1</v>
      </c>
      <c r="F233">
        <f>HLOOKUP(D233,pdrb!$B$1:$L$35,A233+1)</f>
        <v>149815.85999999999</v>
      </c>
      <c r="G233">
        <f>HLOOKUP(D233,pdrbk!$B$1:$L$35,A233+1)</f>
        <v>49690.23</v>
      </c>
      <c r="H233">
        <f>HLOOKUP(D233,internet!$B$1:$L$35,A233+1)</f>
        <v>76.510000000000005</v>
      </c>
      <c r="I233">
        <f>HLOOKUP(D233,belajar!$B$1:$L$35,A233+1)</f>
        <v>8.83</v>
      </c>
      <c r="J233">
        <f>HLOOKUP(D233,pns!$B$1:$L$35,A233+1)</f>
        <v>86031</v>
      </c>
      <c r="K233">
        <f>VLOOKUP(B233,coor!$A$2:$D$35,3)</f>
        <v>121.4456179</v>
      </c>
      <c r="L233">
        <f>VLOOKUP(B233,coor!$A$2:$D$35,4)</f>
        <v>-1.4300253999999999</v>
      </c>
      <c r="M233">
        <f>HLOOKUP(D233,kemiskinan!$B$1:$L$35,A233+1)</f>
        <v>404.44</v>
      </c>
    </row>
    <row r="234" spans="1:13" x14ac:dyDescent="0.25">
      <c r="A234">
        <v>26</v>
      </c>
      <c r="B234">
        <v>72</v>
      </c>
      <c r="C234" t="s">
        <v>26</v>
      </c>
      <c r="D234" s="1">
        <v>2022</v>
      </c>
      <c r="E234">
        <f>HLOOKUP(D234,fdi!$B$1:$L$35,A234+1)</f>
        <v>7486</v>
      </c>
      <c r="F234">
        <f>HLOOKUP(D234,pdrb!$B$1:$L$35,A234+1)</f>
        <v>172624.82</v>
      </c>
      <c r="G234">
        <f>HLOOKUP(D234,pdrbk!$B$1:$L$35,A234+1)</f>
        <v>56577.06</v>
      </c>
      <c r="H234">
        <f>HLOOKUP(D234,internet!$B$1:$L$35,A234+1)</f>
        <v>82.23</v>
      </c>
      <c r="I234">
        <f>HLOOKUP(D234,belajar!$B$1:$L$35,A234+1)</f>
        <v>8.89</v>
      </c>
      <c r="J234">
        <f>HLOOKUP(D234,pns!$B$1:$L$35,A234+1)</f>
        <v>84353</v>
      </c>
      <c r="K234">
        <f>VLOOKUP(B234,coor!$A$2:$D$35,3)</f>
        <v>121.4456179</v>
      </c>
      <c r="L234">
        <f>VLOOKUP(B234,coor!$A$2:$D$35,4)</f>
        <v>-1.4300253999999999</v>
      </c>
      <c r="M234">
        <f>HLOOKUP(D234,kemiskinan!$B$1:$L$35,A234+1)</f>
        <v>388.35</v>
      </c>
    </row>
    <row r="235" spans="1:13" x14ac:dyDescent="0.25">
      <c r="A235">
        <v>26</v>
      </c>
      <c r="B235">
        <v>72</v>
      </c>
      <c r="C235" t="s">
        <v>26</v>
      </c>
      <c r="D235" s="1">
        <v>2023</v>
      </c>
      <c r="E235">
        <f>HLOOKUP(D235,fdi!$B$1:$L$35,A235+1)</f>
        <v>7244.1</v>
      </c>
      <c r="F235">
        <f>HLOOKUP(D235,pdrb!$B$1:$L$35,A235+1)</f>
        <v>193181.36</v>
      </c>
      <c r="G235">
        <f>HLOOKUP(D235,pdrbk!$B$1:$L$35,A235+1)</f>
        <v>62584.06</v>
      </c>
      <c r="H235">
        <f>HLOOKUP(D235,internet!$B$1:$L$35,A235+1)</f>
        <v>84.61</v>
      </c>
      <c r="I235">
        <f>HLOOKUP(D235,belajar!$B$1:$L$35,A235+1)</f>
        <v>8.89</v>
      </c>
      <c r="J235">
        <f>HLOOKUP(D235,pns!$B$1:$L$35,A235+1)</f>
        <v>81192</v>
      </c>
      <c r="K235">
        <f>VLOOKUP(B235,coor!$A$2:$D$35,3)</f>
        <v>121.4456179</v>
      </c>
      <c r="L235">
        <f>VLOOKUP(B235,coor!$A$2:$D$35,4)</f>
        <v>-1.4300253999999999</v>
      </c>
      <c r="M235">
        <f>HLOOKUP(D235,kemiskinan!$B$1:$L$35,A235+1)</f>
        <v>395.66</v>
      </c>
    </row>
    <row r="236" spans="1:13" x14ac:dyDescent="0.25">
      <c r="A236">
        <v>27</v>
      </c>
      <c r="B236">
        <v>73</v>
      </c>
      <c r="C236" t="s">
        <v>27</v>
      </c>
      <c r="D236" s="1">
        <v>2015</v>
      </c>
      <c r="E236">
        <f>HLOOKUP(D236,fdi!$B$1:$L$35,A236+1)</f>
        <v>233.3</v>
      </c>
      <c r="F236">
        <f>HLOOKUP(D236,pdrb!$B$1:$L$35,A236+1)</f>
        <v>250802.99</v>
      </c>
      <c r="G236">
        <f>HLOOKUP(D236,pdrbk!$B$1:$L$35,A236+1)</f>
        <v>29435.919999999998</v>
      </c>
      <c r="H236">
        <f>HLOOKUP(D236,internet!$B$1:$L$35,A236+1)</f>
        <v>41.47</v>
      </c>
      <c r="I236">
        <f>HLOOKUP(D236,belajar!$B$1:$L$35,A236+1)</f>
        <v>7.45</v>
      </c>
      <c r="J236">
        <f>HLOOKUP(D236,pns!$B$1:$L$35,A236+1)</f>
        <v>171503</v>
      </c>
      <c r="K236">
        <f>VLOOKUP(B236,coor!$A$2:$D$35,3)</f>
        <v>119.9740534</v>
      </c>
      <c r="L236">
        <f>VLOOKUP(B236,coor!$A$2:$D$35,4)</f>
        <v>-3.6687993999999899</v>
      </c>
      <c r="M236">
        <f>HLOOKUP(D236,kemiskinan!$B$1:$L$35,A236+1)</f>
        <v>797.72</v>
      </c>
    </row>
    <row r="237" spans="1:13" x14ac:dyDescent="0.25">
      <c r="A237">
        <v>27</v>
      </c>
      <c r="B237">
        <v>73</v>
      </c>
      <c r="C237" t="s">
        <v>27</v>
      </c>
      <c r="D237" s="1">
        <v>2016</v>
      </c>
      <c r="E237">
        <f>HLOOKUP(D237,fdi!$B$1:$L$35,A237+1)</f>
        <v>372.5</v>
      </c>
      <c r="F237">
        <f>HLOOKUP(D237,pdrb!$B$1:$L$35,A237+1)</f>
        <v>269401.31</v>
      </c>
      <c r="G237">
        <f>HLOOKUP(D237,pdrbk!$B$1:$L$35,A237+1)</f>
        <v>31302.53</v>
      </c>
      <c r="H237">
        <f>HLOOKUP(D237,internet!$B$1:$L$35,A237+1)</f>
        <v>47.14</v>
      </c>
      <c r="I237">
        <f>HLOOKUP(D237,belajar!$B$1:$L$35,A237+1)</f>
        <v>7.64</v>
      </c>
      <c r="J237">
        <f>HLOOKUP(D237,pns!$B$1:$L$35,A237+1)</f>
        <v>204728</v>
      </c>
      <c r="K237">
        <f>VLOOKUP(B237,coor!$A$2:$D$35,3)</f>
        <v>119.9740534</v>
      </c>
      <c r="L237">
        <f>VLOOKUP(B237,coor!$A$2:$D$35,4)</f>
        <v>-3.6687993999999899</v>
      </c>
      <c r="M237">
        <f>HLOOKUP(D237,kemiskinan!$B$1:$L$35,A237+1)</f>
        <v>807.03</v>
      </c>
    </row>
    <row r="238" spans="1:13" x14ac:dyDescent="0.25">
      <c r="A238">
        <v>27</v>
      </c>
      <c r="B238">
        <v>73</v>
      </c>
      <c r="C238" t="s">
        <v>27</v>
      </c>
      <c r="D238" s="1">
        <v>2017</v>
      </c>
      <c r="E238">
        <f>HLOOKUP(D238,fdi!$B$1:$L$35,A238+1)</f>
        <v>712.8</v>
      </c>
      <c r="F238">
        <f>HLOOKUP(D238,pdrb!$B$1:$L$35,A238+1)</f>
        <v>288814.17</v>
      </c>
      <c r="G238">
        <f>HLOOKUP(D238,pdrbk!$B$1:$L$35,A238+1)</f>
        <v>33234.11</v>
      </c>
      <c r="H238">
        <f>HLOOKUP(D238,internet!$B$1:$L$35,A238+1)</f>
        <v>55.95</v>
      </c>
      <c r="I238">
        <f>HLOOKUP(D238,belajar!$B$1:$L$35,A238+1)</f>
        <v>7.75</v>
      </c>
      <c r="J238">
        <f>HLOOKUP(D238,pns!$B$1:$L$35,A238+1)</f>
        <v>200416</v>
      </c>
      <c r="K238">
        <f>VLOOKUP(B238,coor!$A$2:$D$35,3)</f>
        <v>119.9740534</v>
      </c>
      <c r="L238">
        <f>VLOOKUP(B238,coor!$A$2:$D$35,4)</f>
        <v>-3.6687993999999899</v>
      </c>
      <c r="M238">
        <f>HLOOKUP(D238,kemiskinan!$B$1:$L$35,A238+1)</f>
        <v>813.07</v>
      </c>
    </row>
    <row r="239" spans="1:13" x14ac:dyDescent="0.25">
      <c r="A239">
        <v>27</v>
      </c>
      <c r="B239">
        <v>73</v>
      </c>
      <c r="C239" t="s">
        <v>27</v>
      </c>
      <c r="D239" s="1">
        <v>2018</v>
      </c>
      <c r="E239">
        <f>HLOOKUP(D239,fdi!$B$1:$L$35,A239+1)</f>
        <v>617.20000000000005</v>
      </c>
      <c r="F239">
        <f>HLOOKUP(D239,pdrb!$B$1:$L$35,A239+1)</f>
        <v>309156.19</v>
      </c>
      <c r="G239">
        <f>HLOOKUP(D239,pdrbk!$B$1:$L$35,A239+1)</f>
        <v>35243.64</v>
      </c>
      <c r="H239">
        <f>HLOOKUP(D239,internet!$B$1:$L$35,A239+1)</f>
        <v>65.22</v>
      </c>
      <c r="I239">
        <f>HLOOKUP(D239,belajar!$B$1:$L$35,A239+1)</f>
        <v>7.95</v>
      </c>
      <c r="J239">
        <f>HLOOKUP(D239,pns!$B$1:$L$35,A239+1)</f>
        <v>197062</v>
      </c>
      <c r="K239">
        <f>VLOOKUP(B239,coor!$A$2:$D$35,3)</f>
        <v>119.9740534</v>
      </c>
      <c r="L239">
        <f>VLOOKUP(B239,coor!$A$2:$D$35,4)</f>
        <v>-3.6687993999999899</v>
      </c>
      <c r="M239">
        <f>HLOOKUP(D239,kemiskinan!$B$1:$L$35,A239+1)</f>
        <v>792.63</v>
      </c>
    </row>
    <row r="240" spans="1:13" x14ac:dyDescent="0.25">
      <c r="A240">
        <v>27</v>
      </c>
      <c r="B240">
        <v>73</v>
      </c>
      <c r="C240" t="s">
        <v>27</v>
      </c>
      <c r="D240" s="1">
        <v>2019</v>
      </c>
      <c r="E240">
        <f>HLOOKUP(D240,fdi!$B$1:$L$35,A240+1)</f>
        <v>302.60000000000002</v>
      </c>
      <c r="F240">
        <f>HLOOKUP(D240,pdrb!$B$1:$L$35,A240+1)</f>
        <v>330506.38</v>
      </c>
      <c r="G240">
        <f>HLOOKUP(D240,pdrbk!$B$1:$L$35,A240+1)</f>
        <v>37474.29</v>
      </c>
      <c r="H240">
        <f>HLOOKUP(D240,internet!$B$1:$L$35,A240+1)</f>
        <v>72.62</v>
      </c>
      <c r="I240">
        <f>HLOOKUP(D240,belajar!$B$1:$L$35,A240+1)</f>
        <v>8.02</v>
      </c>
      <c r="J240">
        <f>HLOOKUP(D240,pns!$B$1:$L$35,A240+1)</f>
        <v>197109</v>
      </c>
      <c r="K240">
        <f>VLOOKUP(B240,coor!$A$2:$D$35,3)</f>
        <v>119.9740534</v>
      </c>
      <c r="L240">
        <f>VLOOKUP(B240,coor!$A$2:$D$35,4)</f>
        <v>-3.6687993999999899</v>
      </c>
      <c r="M240">
        <f>HLOOKUP(D240,kemiskinan!$B$1:$L$35,A240+1)</f>
        <v>767.8</v>
      </c>
    </row>
    <row r="241" spans="1:13" x14ac:dyDescent="0.25">
      <c r="A241">
        <v>27</v>
      </c>
      <c r="B241">
        <v>73</v>
      </c>
      <c r="C241" t="s">
        <v>27</v>
      </c>
      <c r="D241" s="1">
        <v>2020</v>
      </c>
      <c r="E241">
        <f>HLOOKUP(D241,fdi!$B$1:$L$35,A241+1)</f>
        <v>236.1</v>
      </c>
      <c r="F241">
        <f>HLOOKUP(D241,pdrb!$B$1:$L$35,A241+1)</f>
        <v>328154.57</v>
      </c>
      <c r="G241">
        <f>HLOOKUP(D241,pdrbk!$B$1:$L$35,A241+1)</f>
        <v>36246.26</v>
      </c>
      <c r="H241">
        <f>HLOOKUP(D241,internet!$B$1:$L$35,A241+1)</f>
        <v>77.23</v>
      </c>
      <c r="I241">
        <f>HLOOKUP(D241,belajar!$B$1:$L$35,A241+1)</f>
        <v>8.26</v>
      </c>
      <c r="J241">
        <f>HLOOKUP(D241,pns!$B$1:$L$35,A241+1)</f>
        <v>197244</v>
      </c>
      <c r="K241">
        <f>VLOOKUP(B241,coor!$A$2:$D$35,3)</f>
        <v>119.9740534</v>
      </c>
      <c r="L241">
        <f>VLOOKUP(B241,coor!$A$2:$D$35,4)</f>
        <v>-3.6687993999999899</v>
      </c>
      <c r="M241">
        <f>HLOOKUP(D241,kemiskinan!$B$1:$L$35,A241+1)</f>
        <v>776.83</v>
      </c>
    </row>
    <row r="242" spans="1:13" x14ac:dyDescent="0.25">
      <c r="A242">
        <v>27</v>
      </c>
      <c r="B242">
        <v>73</v>
      </c>
      <c r="C242" t="s">
        <v>27</v>
      </c>
      <c r="D242" s="1">
        <v>2021</v>
      </c>
      <c r="E242">
        <f>HLOOKUP(D242,fdi!$B$1:$L$35,A242+1)</f>
        <v>310</v>
      </c>
      <c r="F242">
        <f>HLOOKUP(D242,pdrb!$B$1:$L$35,A242+1)</f>
        <v>343395.41</v>
      </c>
      <c r="G242">
        <f>HLOOKUP(D242,pdrbk!$B$1:$L$35,A242+1)</f>
        <v>37501.449999999997</v>
      </c>
      <c r="H242">
        <f>HLOOKUP(D242,internet!$B$1:$L$35,A242+1)</f>
        <v>82.36</v>
      </c>
      <c r="I242">
        <f>HLOOKUP(D242,belajar!$B$1:$L$35,A242+1)</f>
        <v>8.3800000000000008</v>
      </c>
      <c r="J242">
        <f>HLOOKUP(D242,pns!$B$1:$L$35,A242+1)</f>
        <v>189671</v>
      </c>
      <c r="K242">
        <f>VLOOKUP(B242,coor!$A$2:$D$35,3)</f>
        <v>119.9740534</v>
      </c>
      <c r="L242">
        <f>VLOOKUP(B242,coor!$A$2:$D$35,4)</f>
        <v>-3.6687993999999899</v>
      </c>
      <c r="M242">
        <f>HLOOKUP(D242,kemiskinan!$B$1:$L$35,A242+1)</f>
        <v>784.98</v>
      </c>
    </row>
    <row r="243" spans="1:13" x14ac:dyDescent="0.25">
      <c r="A243">
        <v>27</v>
      </c>
      <c r="B243">
        <v>73</v>
      </c>
      <c r="C243" t="s">
        <v>27</v>
      </c>
      <c r="D243" s="1">
        <v>2022</v>
      </c>
      <c r="E243">
        <f>HLOOKUP(D243,fdi!$B$1:$L$35,A243+1)</f>
        <v>469</v>
      </c>
      <c r="F243">
        <f>HLOOKUP(D243,pdrb!$B$1:$L$35,A243+1)</f>
        <v>360912.82</v>
      </c>
      <c r="G243">
        <f>HLOOKUP(D243,pdrbk!$B$1:$L$35,A243+1)</f>
        <v>38975.18</v>
      </c>
      <c r="H243">
        <f>HLOOKUP(D243,internet!$B$1:$L$35,A243+1)</f>
        <v>88.33</v>
      </c>
      <c r="I243">
        <f>HLOOKUP(D243,belajar!$B$1:$L$35,A243+1)</f>
        <v>8.4600000000000009</v>
      </c>
      <c r="J243">
        <f>HLOOKUP(D243,pns!$B$1:$L$35,A243+1)</f>
        <v>185021</v>
      </c>
      <c r="K243">
        <f>VLOOKUP(B243,coor!$A$2:$D$35,3)</f>
        <v>119.9740534</v>
      </c>
      <c r="L243">
        <f>VLOOKUP(B243,coor!$A$2:$D$35,4)</f>
        <v>-3.6687993999999899</v>
      </c>
      <c r="M243">
        <f>HLOOKUP(D243,kemiskinan!$B$1:$L$35,A243+1)</f>
        <v>777.44</v>
      </c>
    </row>
    <row r="244" spans="1:13" x14ac:dyDescent="0.25">
      <c r="A244">
        <v>27</v>
      </c>
      <c r="B244">
        <v>73</v>
      </c>
      <c r="C244" t="s">
        <v>27</v>
      </c>
      <c r="D244" s="1">
        <v>2023</v>
      </c>
      <c r="E244">
        <f>HLOOKUP(D244,fdi!$B$1:$L$35,A244+1)</f>
        <v>336.7</v>
      </c>
      <c r="F244">
        <f>HLOOKUP(D244,pdrb!$B$1:$L$35,A244+1)</f>
        <v>377207.78</v>
      </c>
      <c r="G244">
        <f>HLOOKUP(D244,pdrbk!$B$1:$L$35,A244+1)</f>
        <v>40290.120000000003</v>
      </c>
      <c r="H244">
        <f>HLOOKUP(D244,internet!$B$1:$L$35,A244+1)</f>
        <v>89.52</v>
      </c>
      <c r="I244">
        <f>HLOOKUP(D244,belajar!$B$1:$L$35,A244+1)</f>
        <v>8.6300000000000008</v>
      </c>
      <c r="J244">
        <f>HLOOKUP(D244,pns!$B$1:$L$35,A244+1)</f>
        <v>178741</v>
      </c>
      <c r="K244">
        <f>VLOOKUP(B244,coor!$A$2:$D$35,3)</f>
        <v>119.9740534</v>
      </c>
      <c r="L244">
        <f>VLOOKUP(B244,coor!$A$2:$D$35,4)</f>
        <v>-3.6687993999999899</v>
      </c>
      <c r="M244">
        <f>HLOOKUP(D244,kemiskinan!$B$1:$L$35,A244+1)</f>
        <v>788.85</v>
      </c>
    </row>
    <row r="245" spans="1:13" x14ac:dyDescent="0.25">
      <c r="A245">
        <v>28</v>
      </c>
      <c r="B245">
        <v>74</v>
      </c>
      <c r="C245" t="s">
        <v>28</v>
      </c>
      <c r="D245" s="1">
        <v>2015</v>
      </c>
      <c r="E245">
        <f>HLOOKUP(D245,fdi!$B$1:$L$35,A245+1)</f>
        <v>145</v>
      </c>
      <c r="F245">
        <f>HLOOKUP(D245,pdrb!$B$1:$L$35,A245+1)</f>
        <v>72993.33</v>
      </c>
      <c r="G245">
        <f>HLOOKUP(D245,pdrbk!$B$1:$L$35,A245+1)</f>
        <v>29202.7</v>
      </c>
      <c r="H245">
        <f>HLOOKUP(D245,internet!$B$1:$L$35,A245+1)</f>
        <v>35.76</v>
      </c>
      <c r="I245">
        <f>HLOOKUP(D245,belajar!$B$1:$L$35,A245+1)</f>
        <v>7.93</v>
      </c>
      <c r="J245">
        <f>HLOOKUP(D245,pns!$B$1:$L$35,A245+1)</f>
        <v>75882</v>
      </c>
      <c r="K245">
        <f>VLOOKUP(B245,coor!$A$2:$D$35,3)</f>
        <v>122.174605</v>
      </c>
      <c r="L245">
        <f>VLOOKUP(B245,coor!$A$2:$D$35,4)</f>
        <v>-4.1449099999999897</v>
      </c>
      <c r="M245">
        <f>HLOOKUP(D245,kemiskinan!$B$1:$L$35,A245+1)</f>
        <v>321.88</v>
      </c>
    </row>
    <row r="246" spans="1:13" x14ac:dyDescent="0.25">
      <c r="A246">
        <v>28</v>
      </c>
      <c r="B246">
        <v>74</v>
      </c>
      <c r="C246" t="s">
        <v>28</v>
      </c>
      <c r="D246" s="1">
        <v>2016</v>
      </c>
      <c r="E246">
        <f>HLOOKUP(D246,fdi!$B$1:$L$35,A246+1)</f>
        <v>376.1</v>
      </c>
      <c r="F246">
        <f>HLOOKUP(D246,pdrb!$B$1:$L$35,A246+1)</f>
        <v>77745.509999999995</v>
      </c>
      <c r="G246">
        <f>HLOOKUP(D246,pdrbk!$B$1:$L$35,A246+1)</f>
        <v>30476.39</v>
      </c>
      <c r="H246">
        <f>HLOOKUP(D246,internet!$B$1:$L$35,A246+1)</f>
        <v>41.9</v>
      </c>
      <c r="I246">
        <f>HLOOKUP(D246,belajar!$B$1:$L$35,A246+1)</f>
        <v>8.18</v>
      </c>
      <c r="J246">
        <f>HLOOKUP(D246,pns!$B$1:$L$35,A246+1)</f>
        <v>85160</v>
      </c>
      <c r="K246">
        <f>VLOOKUP(B246,coor!$A$2:$D$35,3)</f>
        <v>122.174605</v>
      </c>
      <c r="L246">
        <f>VLOOKUP(B246,coor!$A$2:$D$35,4)</f>
        <v>-4.1449099999999897</v>
      </c>
      <c r="M246">
        <f>HLOOKUP(D246,kemiskinan!$B$1:$L$35,A246+1)</f>
        <v>326.86</v>
      </c>
    </row>
    <row r="247" spans="1:13" x14ac:dyDescent="0.25">
      <c r="A247">
        <v>28</v>
      </c>
      <c r="B247">
        <v>74</v>
      </c>
      <c r="C247" t="s">
        <v>28</v>
      </c>
      <c r="D247" s="1">
        <v>2017</v>
      </c>
      <c r="E247">
        <f>HLOOKUP(D247,fdi!$B$1:$L$35,A247+1)</f>
        <v>693</v>
      </c>
      <c r="F247">
        <f>HLOOKUP(D247,pdrb!$B$1:$L$35,A247+1)</f>
        <v>83001.69</v>
      </c>
      <c r="G247">
        <f>HLOOKUP(D247,pdrbk!$B$1:$L$35,A247+1)</f>
        <v>31894.42</v>
      </c>
      <c r="H247">
        <f>HLOOKUP(D247,internet!$B$1:$L$35,A247+1)</f>
        <v>50.85</v>
      </c>
      <c r="I247">
        <f>HLOOKUP(D247,belajar!$B$1:$L$35,A247+1)</f>
        <v>8.32</v>
      </c>
      <c r="J247">
        <f>HLOOKUP(D247,pns!$B$1:$L$35,A247+1)</f>
        <v>83716</v>
      </c>
      <c r="K247">
        <f>VLOOKUP(B247,coor!$A$2:$D$35,3)</f>
        <v>122.174605</v>
      </c>
      <c r="L247">
        <f>VLOOKUP(B247,coor!$A$2:$D$35,4)</f>
        <v>-4.1449099999999897</v>
      </c>
      <c r="M247">
        <f>HLOOKUP(D247,kemiskinan!$B$1:$L$35,A247+1)</f>
        <v>331.71</v>
      </c>
    </row>
    <row r="248" spans="1:13" x14ac:dyDescent="0.25">
      <c r="A248">
        <v>28</v>
      </c>
      <c r="B248">
        <v>74</v>
      </c>
      <c r="C248" t="s">
        <v>28</v>
      </c>
      <c r="D248" s="1">
        <v>2018</v>
      </c>
      <c r="E248">
        <f>HLOOKUP(D248,fdi!$B$1:$L$35,A248+1)</f>
        <v>672.9</v>
      </c>
      <c r="F248">
        <f>HLOOKUP(D248,pdrb!$B$1:$L$35,A248+1)</f>
        <v>88310.05</v>
      </c>
      <c r="G248">
        <f>HLOOKUP(D248,pdrbk!$B$1:$L$35,A248+1)</f>
        <v>33278.660000000003</v>
      </c>
      <c r="H248">
        <f>HLOOKUP(D248,internet!$B$1:$L$35,A248+1)</f>
        <v>61.95</v>
      </c>
      <c r="I248">
        <f>HLOOKUP(D248,belajar!$B$1:$L$35,A248+1)</f>
        <v>8.4600000000000009</v>
      </c>
      <c r="J248">
        <f>HLOOKUP(D248,pns!$B$1:$L$35,A248+1)</f>
        <v>83035</v>
      </c>
      <c r="K248">
        <f>VLOOKUP(B248,coor!$A$2:$D$35,3)</f>
        <v>122.174605</v>
      </c>
      <c r="L248">
        <f>VLOOKUP(B248,coor!$A$2:$D$35,4)</f>
        <v>-4.1449099999999897</v>
      </c>
      <c r="M248">
        <f>HLOOKUP(D248,kemiskinan!$B$1:$L$35,A248+1)</f>
        <v>307.10000000000002</v>
      </c>
    </row>
    <row r="249" spans="1:13" x14ac:dyDescent="0.25">
      <c r="A249">
        <v>28</v>
      </c>
      <c r="B249">
        <v>74</v>
      </c>
      <c r="C249" t="s">
        <v>28</v>
      </c>
      <c r="D249" s="1">
        <v>2019</v>
      </c>
      <c r="E249">
        <f>HLOOKUP(D249,fdi!$B$1:$L$35,A249+1)</f>
        <v>987.7</v>
      </c>
      <c r="F249">
        <f>HLOOKUP(D249,pdrb!$B$1:$L$35,A249+1)</f>
        <v>94053.52</v>
      </c>
      <c r="G249">
        <f>HLOOKUP(D249,pdrbk!$B$1:$L$35,A249+1)</f>
        <v>35309.9</v>
      </c>
      <c r="H249">
        <f>HLOOKUP(D249,internet!$B$1:$L$35,A249+1)</f>
        <v>71.209999999999994</v>
      </c>
      <c r="I249">
        <f>HLOOKUP(D249,belajar!$B$1:$L$35,A249+1)</f>
        <v>8.69</v>
      </c>
      <c r="J249">
        <f>HLOOKUP(D249,pns!$B$1:$L$35,A249+1)</f>
        <v>85001</v>
      </c>
      <c r="K249">
        <f>VLOOKUP(B249,coor!$A$2:$D$35,3)</f>
        <v>122.174605</v>
      </c>
      <c r="L249">
        <f>VLOOKUP(B249,coor!$A$2:$D$35,4)</f>
        <v>-4.1449099999999897</v>
      </c>
      <c r="M249">
        <f>HLOOKUP(D249,kemiskinan!$B$1:$L$35,A249+1)</f>
        <v>302.58</v>
      </c>
    </row>
    <row r="250" spans="1:13" x14ac:dyDescent="0.25">
      <c r="A250">
        <v>28</v>
      </c>
      <c r="B250">
        <v>74</v>
      </c>
      <c r="C250" t="s">
        <v>28</v>
      </c>
      <c r="D250" s="1">
        <v>2020</v>
      </c>
      <c r="E250">
        <f>HLOOKUP(D250,fdi!$B$1:$L$35,A250+1)</f>
        <v>1268.5999999999999</v>
      </c>
      <c r="F250">
        <f>HLOOKUP(D250,pdrb!$B$1:$L$35,A250+1)</f>
        <v>93445.72</v>
      </c>
      <c r="G250">
        <f>HLOOKUP(D250,pdrbk!$B$1:$L$35,A250+1)</f>
        <v>35708.6</v>
      </c>
      <c r="H250">
        <f>HLOOKUP(D250,internet!$B$1:$L$35,A250+1)</f>
        <v>75.87</v>
      </c>
      <c r="I250">
        <f>HLOOKUP(D250,belajar!$B$1:$L$35,A250+1)</f>
        <v>8.91</v>
      </c>
      <c r="J250">
        <f>HLOOKUP(D250,pns!$B$1:$L$35,A250+1)</f>
        <v>85650</v>
      </c>
      <c r="K250">
        <f>VLOOKUP(B250,coor!$A$2:$D$35,3)</f>
        <v>122.174605</v>
      </c>
      <c r="L250">
        <f>VLOOKUP(B250,coor!$A$2:$D$35,4)</f>
        <v>-4.1449099999999897</v>
      </c>
      <c r="M250">
        <f>HLOOKUP(D250,kemiskinan!$B$1:$L$35,A250+1)</f>
        <v>301.82</v>
      </c>
    </row>
    <row r="251" spans="1:13" x14ac:dyDescent="0.25">
      <c r="A251">
        <v>28</v>
      </c>
      <c r="B251">
        <v>74</v>
      </c>
      <c r="C251" t="s">
        <v>28</v>
      </c>
      <c r="D251" s="1">
        <v>2021</v>
      </c>
      <c r="E251">
        <f>HLOOKUP(D251,fdi!$B$1:$L$35,A251+1)</f>
        <v>1616.5</v>
      </c>
      <c r="F251">
        <f>HLOOKUP(D251,pdrb!$B$1:$L$35,A251+1)</f>
        <v>97275.32</v>
      </c>
      <c r="G251">
        <f>HLOOKUP(D251,pdrbk!$B$1:$L$35,A251+1)</f>
        <v>36570.47</v>
      </c>
      <c r="H251">
        <f>HLOOKUP(D251,internet!$B$1:$L$35,A251+1)</f>
        <v>81.83</v>
      </c>
      <c r="I251">
        <f>HLOOKUP(D251,belajar!$B$1:$L$35,A251+1)</f>
        <v>9.0399999999999991</v>
      </c>
      <c r="J251">
        <f>HLOOKUP(D251,pns!$B$1:$L$35,A251+1)</f>
        <v>83081</v>
      </c>
      <c r="K251">
        <f>VLOOKUP(B251,coor!$A$2:$D$35,3)</f>
        <v>122.174605</v>
      </c>
      <c r="L251">
        <f>VLOOKUP(B251,coor!$A$2:$D$35,4)</f>
        <v>-4.1449099999999897</v>
      </c>
      <c r="M251">
        <f>HLOOKUP(D251,kemiskinan!$B$1:$L$35,A251+1)</f>
        <v>318.7</v>
      </c>
    </row>
    <row r="252" spans="1:13" x14ac:dyDescent="0.25">
      <c r="A252">
        <v>28</v>
      </c>
      <c r="B252">
        <v>74</v>
      </c>
      <c r="C252" t="s">
        <v>28</v>
      </c>
      <c r="D252" s="1">
        <v>2022</v>
      </c>
      <c r="E252">
        <f>HLOOKUP(D252,fdi!$B$1:$L$35,A252+1)</f>
        <v>877.9</v>
      </c>
      <c r="F252">
        <f>HLOOKUP(D252,pdrb!$B$1:$L$35,A252+1)</f>
        <v>102656.43</v>
      </c>
      <c r="G252">
        <f>HLOOKUP(D252,pdrbk!$B$1:$L$35,A252+1)</f>
        <v>37956.129999999997</v>
      </c>
      <c r="H252">
        <f>HLOOKUP(D252,internet!$B$1:$L$35,A252+1)</f>
        <v>87.6</v>
      </c>
      <c r="I252">
        <f>HLOOKUP(D252,belajar!$B$1:$L$35,A252+1)</f>
        <v>9.1300000000000008</v>
      </c>
      <c r="J252">
        <f>HLOOKUP(D252,pns!$B$1:$L$35,A252+1)</f>
        <v>82349</v>
      </c>
      <c r="K252">
        <f>VLOOKUP(B252,coor!$A$2:$D$35,3)</f>
        <v>122.174605</v>
      </c>
      <c r="L252">
        <f>VLOOKUP(B252,coor!$A$2:$D$35,4)</f>
        <v>-4.1449099999999897</v>
      </c>
      <c r="M252">
        <f>HLOOKUP(D252,kemiskinan!$B$1:$L$35,A252+1)</f>
        <v>309.79000000000002</v>
      </c>
    </row>
    <row r="253" spans="1:13" x14ac:dyDescent="0.25">
      <c r="A253">
        <v>28</v>
      </c>
      <c r="B253">
        <v>74</v>
      </c>
      <c r="C253" t="s">
        <v>28</v>
      </c>
      <c r="D253" s="1">
        <v>2023</v>
      </c>
      <c r="E253">
        <f>HLOOKUP(D253,fdi!$B$1:$L$35,A253+1)</f>
        <v>448.3</v>
      </c>
      <c r="F253">
        <f>HLOOKUP(D253,pdrb!$B$1:$L$35,A253+1)</f>
        <v>108152.98</v>
      </c>
      <c r="G253">
        <f>HLOOKUP(D253,pdrbk!$B$1:$L$35,A253+1)</f>
        <v>39342.46</v>
      </c>
      <c r="H253">
        <f>HLOOKUP(D253,internet!$B$1:$L$35,A253+1)</f>
        <v>88.69</v>
      </c>
      <c r="I253">
        <f>HLOOKUP(D253,belajar!$B$1:$L$35,A253+1)</f>
        <v>9.25</v>
      </c>
      <c r="J253">
        <f>HLOOKUP(D253,pns!$B$1:$L$35,A253+1)</f>
        <v>80337</v>
      </c>
      <c r="K253">
        <f>VLOOKUP(B253,coor!$A$2:$D$35,3)</f>
        <v>122.174605</v>
      </c>
      <c r="L253">
        <f>VLOOKUP(B253,coor!$A$2:$D$35,4)</f>
        <v>-4.1449099999999897</v>
      </c>
      <c r="M253">
        <f>HLOOKUP(D253,kemiskinan!$B$1:$L$35,A253+1)</f>
        <v>321.52999999999997</v>
      </c>
    </row>
    <row r="254" spans="1:13" x14ac:dyDescent="0.25">
      <c r="A254">
        <v>29</v>
      </c>
      <c r="B254">
        <v>75</v>
      </c>
      <c r="C254" t="s">
        <v>29</v>
      </c>
      <c r="D254" s="1">
        <v>2015</v>
      </c>
      <c r="E254">
        <f>HLOOKUP(D254,fdi!$B$1:$L$35,A254+1)</f>
        <v>6.9</v>
      </c>
      <c r="F254">
        <f>HLOOKUP(D254,pdrb!$B$1:$L$35,A254+1)</f>
        <v>22068.799999999999</v>
      </c>
      <c r="G254">
        <f>HLOOKUP(D254,pdrbk!$B$1:$L$35,A254+1)</f>
        <v>19474.13</v>
      </c>
      <c r="H254">
        <f>HLOOKUP(D254,internet!$B$1:$L$35,A254+1)</f>
        <v>37.92</v>
      </c>
      <c r="I254">
        <f>HLOOKUP(D254,belajar!$B$1:$L$35,A254+1)</f>
        <v>6.96</v>
      </c>
      <c r="J254">
        <f>HLOOKUP(D254,pns!$B$1:$L$35,A254+1)</f>
        <v>30330</v>
      </c>
      <c r="K254">
        <f>VLOOKUP(B254,coor!$A$2:$D$35,3)</f>
        <v>122.44672379999901</v>
      </c>
      <c r="L254">
        <f>VLOOKUP(B254,coor!$A$2:$D$35,4)</f>
        <v>0.69993719999999904</v>
      </c>
      <c r="M254">
        <f>HLOOKUP(D254,kemiskinan!$B$1:$L$35,A254+1)</f>
        <v>206.84</v>
      </c>
    </row>
    <row r="255" spans="1:13" x14ac:dyDescent="0.25">
      <c r="A255">
        <v>29</v>
      </c>
      <c r="B255">
        <v>75</v>
      </c>
      <c r="C255" t="s">
        <v>29</v>
      </c>
      <c r="D255" s="1">
        <v>2016</v>
      </c>
      <c r="E255">
        <f>HLOOKUP(D255,fdi!$B$1:$L$35,A255+1)</f>
        <v>12.7</v>
      </c>
      <c r="F255">
        <f>HLOOKUP(D255,pdrb!$B$1:$L$35,A255+1)</f>
        <v>23507.21</v>
      </c>
      <c r="G255">
        <f>HLOOKUP(D255,pdrbk!$B$1:$L$35,A255+1)</f>
        <v>20427.46</v>
      </c>
      <c r="H255">
        <f>HLOOKUP(D255,internet!$B$1:$L$35,A255+1)</f>
        <v>45.92</v>
      </c>
      <c r="I255">
        <f>HLOOKUP(D255,belajar!$B$1:$L$35,A255+1)</f>
        <v>7.05</v>
      </c>
      <c r="J255">
        <f>HLOOKUP(D255,pns!$B$1:$L$35,A255+1)</f>
        <v>34980</v>
      </c>
      <c r="K255">
        <f>VLOOKUP(B255,coor!$A$2:$D$35,3)</f>
        <v>122.44672379999901</v>
      </c>
      <c r="L255">
        <f>VLOOKUP(B255,coor!$A$2:$D$35,4)</f>
        <v>0.69993719999999904</v>
      </c>
      <c r="M255">
        <f>HLOOKUP(D255,kemiskinan!$B$1:$L$35,A255+1)</f>
        <v>203.19</v>
      </c>
    </row>
    <row r="256" spans="1:13" x14ac:dyDescent="0.25">
      <c r="A256">
        <v>29</v>
      </c>
      <c r="B256">
        <v>75</v>
      </c>
      <c r="C256" t="s">
        <v>29</v>
      </c>
      <c r="D256" s="1">
        <v>2017</v>
      </c>
      <c r="E256">
        <f>HLOOKUP(D256,fdi!$B$1:$L$35,A256+1)</f>
        <v>41.3</v>
      </c>
      <c r="F256">
        <f>HLOOKUP(D256,pdrb!$B$1:$L$35,A256+1)</f>
        <v>25090.13</v>
      </c>
      <c r="G256">
        <f>HLOOKUP(D256,pdrbk!$B$1:$L$35,A256+1)</f>
        <v>21477.78</v>
      </c>
      <c r="H256">
        <f>HLOOKUP(D256,internet!$B$1:$L$35,A256+1)</f>
        <v>54.52</v>
      </c>
      <c r="I256">
        <f>HLOOKUP(D256,belajar!$B$1:$L$35,A256+1)</f>
        <v>7.12</v>
      </c>
      <c r="J256">
        <f>HLOOKUP(D256,pns!$B$1:$L$35,A256+1)</f>
        <v>34985</v>
      </c>
      <c r="K256">
        <f>VLOOKUP(B256,coor!$A$2:$D$35,3)</f>
        <v>122.44672379999901</v>
      </c>
      <c r="L256">
        <f>VLOOKUP(B256,coor!$A$2:$D$35,4)</f>
        <v>0.69993719999999904</v>
      </c>
      <c r="M256">
        <f>HLOOKUP(D256,kemiskinan!$B$1:$L$35,A256+1)</f>
        <v>205.37</v>
      </c>
    </row>
    <row r="257" spans="1:13" x14ac:dyDescent="0.25">
      <c r="A257">
        <v>29</v>
      </c>
      <c r="B257">
        <v>75</v>
      </c>
      <c r="C257" t="s">
        <v>29</v>
      </c>
      <c r="D257" s="1">
        <v>2018</v>
      </c>
      <c r="E257">
        <f>HLOOKUP(D257,fdi!$B$1:$L$35,A257+1)</f>
        <v>40.799999999999997</v>
      </c>
      <c r="F257">
        <f>HLOOKUP(D257,pdrb!$B$1:$L$35,A257+1)</f>
        <v>26719.27</v>
      </c>
      <c r="G257">
        <f>HLOOKUP(D257,pdrbk!$B$1:$L$35,A257+1)</f>
        <v>22538.55</v>
      </c>
      <c r="H257">
        <f>HLOOKUP(D257,internet!$B$1:$L$35,A257+1)</f>
        <v>63.76</v>
      </c>
      <c r="I257">
        <f>HLOOKUP(D257,belajar!$B$1:$L$35,A257+1)</f>
        <v>7.28</v>
      </c>
      <c r="J257">
        <f>HLOOKUP(D257,pns!$B$1:$L$35,A257+1)</f>
        <v>34221</v>
      </c>
      <c r="K257">
        <f>VLOOKUP(B257,coor!$A$2:$D$35,3)</f>
        <v>122.44672379999901</v>
      </c>
      <c r="L257">
        <f>VLOOKUP(B257,coor!$A$2:$D$35,4)</f>
        <v>0.69993719999999904</v>
      </c>
      <c r="M257">
        <f>HLOOKUP(D257,kemiskinan!$B$1:$L$35,A257+1)</f>
        <v>198.51</v>
      </c>
    </row>
    <row r="258" spans="1:13" x14ac:dyDescent="0.25">
      <c r="A258">
        <v>29</v>
      </c>
      <c r="B258">
        <v>75</v>
      </c>
      <c r="C258" t="s">
        <v>29</v>
      </c>
      <c r="D258" s="1">
        <v>2019</v>
      </c>
      <c r="E258">
        <f>HLOOKUP(D258,fdi!$B$1:$L$35,A258+1)</f>
        <v>171.3</v>
      </c>
      <c r="F258">
        <f>HLOOKUP(D258,pdrb!$B$1:$L$35,A258+1)</f>
        <v>28429.97</v>
      </c>
      <c r="G258">
        <f>HLOOKUP(D258,pdrbk!$B$1:$L$35,A258+1)</f>
        <v>24167.56</v>
      </c>
      <c r="H258">
        <f>HLOOKUP(D258,internet!$B$1:$L$35,A258+1)</f>
        <v>72.680000000000007</v>
      </c>
      <c r="I258">
        <f>HLOOKUP(D258,belajar!$B$1:$L$35,A258+1)</f>
        <v>7.46</v>
      </c>
      <c r="J258">
        <f>HLOOKUP(D258,pns!$B$1:$L$35,A258+1)</f>
        <v>34988</v>
      </c>
      <c r="K258">
        <f>VLOOKUP(B258,coor!$A$2:$D$35,3)</f>
        <v>122.44672379999901</v>
      </c>
      <c r="L258">
        <f>VLOOKUP(B258,coor!$A$2:$D$35,4)</f>
        <v>0.69993719999999904</v>
      </c>
      <c r="M258">
        <f>HLOOKUP(D258,kemiskinan!$B$1:$L$35,A258+1)</f>
        <v>186.03</v>
      </c>
    </row>
    <row r="259" spans="1:13" x14ac:dyDescent="0.25">
      <c r="A259">
        <v>29</v>
      </c>
      <c r="B259">
        <v>75</v>
      </c>
      <c r="C259" t="s">
        <v>29</v>
      </c>
      <c r="D259" s="1">
        <v>2020</v>
      </c>
      <c r="E259">
        <f>HLOOKUP(D259,fdi!$B$1:$L$35,A259+1)</f>
        <v>67.599999999999994</v>
      </c>
      <c r="F259">
        <f>HLOOKUP(D259,pdrb!$B$1:$L$35,A259+1)</f>
        <v>28425.38</v>
      </c>
      <c r="G259">
        <f>HLOOKUP(D259,pdrbk!$B$1:$L$35,A259+1)</f>
        <v>24313.38</v>
      </c>
      <c r="H259">
        <f>HLOOKUP(D259,internet!$B$1:$L$35,A259+1)</f>
        <v>76.98</v>
      </c>
      <c r="I259">
        <f>HLOOKUP(D259,belajar!$B$1:$L$35,A259+1)</f>
        <v>7.69</v>
      </c>
      <c r="J259">
        <f>HLOOKUP(D259,pns!$B$1:$L$35,A259+1)</f>
        <v>34873</v>
      </c>
      <c r="K259">
        <f>VLOOKUP(B259,coor!$A$2:$D$35,3)</f>
        <v>122.44672379999901</v>
      </c>
      <c r="L259">
        <f>VLOOKUP(B259,coor!$A$2:$D$35,4)</f>
        <v>0.69993719999999904</v>
      </c>
      <c r="M259">
        <f>HLOOKUP(D259,kemiskinan!$B$1:$L$35,A259+1)</f>
        <v>185.02</v>
      </c>
    </row>
    <row r="260" spans="1:13" x14ac:dyDescent="0.25">
      <c r="A260">
        <v>29</v>
      </c>
      <c r="B260">
        <v>75</v>
      </c>
      <c r="C260" t="s">
        <v>29</v>
      </c>
      <c r="D260" s="1">
        <v>2021</v>
      </c>
      <c r="E260">
        <f>HLOOKUP(D260,fdi!$B$1:$L$35,A260+1)</f>
        <v>78</v>
      </c>
      <c r="F260">
        <f>HLOOKUP(D260,pdrb!$B$1:$L$35,A260+1)</f>
        <v>29107.91</v>
      </c>
      <c r="G260">
        <f>HLOOKUP(D260,pdrbk!$B$1:$L$35,A260+1)</f>
        <v>24594.17</v>
      </c>
      <c r="H260">
        <f>HLOOKUP(D260,internet!$B$1:$L$35,A260+1)</f>
        <v>80.89</v>
      </c>
      <c r="I260">
        <f>HLOOKUP(D260,belajar!$B$1:$L$35,A260+1)</f>
        <v>7.82</v>
      </c>
      <c r="J260">
        <f>HLOOKUP(D260,pns!$B$1:$L$35,A260+1)</f>
        <v>33835</v>
      </c>
      <c r="K260">
        <f>VLOOKUP(B260,coor!$A$2:$D$35,3)</f>
        <v>122.44672379999901</v>
      </c>
      <c r="L260">
        <f>VLOOKUP(B260,coor!$A$2:$D$35,4)</f>
        <v>0.69993719999999904</v>
      </c>
      <c r="M260">
        <f>HLOOKUP(D260,kemiskinan!$B$1:$L$35,A260+1)</f>
        <v>186.29</v>
      </c>
    </row>
    <row r="261" spans="1:13" x14ac:dyDescent="0.25">
      <c r="A261">
        <v>29</v>
      </c>
      <c r="B261">
        <v>75</v>
      </c>
      <c r="C261" t="s">
        <v>29</v>
      </c>
      <c r="D261" s="1">
        <v>2022</v>
      </c>
      <c r="E261">
        <f>HLOOKUP(D261,fdi!$B$1:$L$35,A261+1)</f>
        <v>102.9</v>
      </c>
      <c r="F261">
        <f>HLOOKUP(D261,pdrb!$B$1:$L$35,A261+1)</f>
        <v>30282.21</v>
      </c>
      <c r="G261">
        <f>HLOOKUP(D261,pdrbk!$B$1:$L$35,A261+1)</f>
        <v>25268.51</v>
      </c>
      <c r="H261">
        <f>HLOOKUP(D261,internet!$B$1:$L$35,A261+1)</f>
        <v>85.52</v>
      </c>
      <c r="I261">
        <f>HLOOKUP(D261,belajar!$B$1:$L$35,A261+1)</f>
        <v>7.9</v>
      </c>
      <c r="J261">
        <f>HLOOKUP(D261,pns!$B$1:$L$35,A261+1)</f>
        <v>33806</v>
      </c>
      <c r="K261">
        <f>VLOOKUP(B261,coor!$A$2:$D$35,3)</f>
        <v>122.44672379999901</v>
      </c>
      <c r="L261">
        <f>VLOOKUP(B261,coor!$A$2:$D$35,4)</f>
        <v>0.69993719999999904</v>
      </c>
      <c r="M261">
        <f>HLOOKUP(D261,kemiskinan!$B$1:$L$35,A261+1)</f>
        <v>185.44</v>
      </c>
    </row>
    <row r="262" spans="1:13" x14ac:dyDescent="0.25">
      <c r="A262">
        <v>29</v>
      </c>
      <c r="B262">
        <v>75</v>
      </c>
      <c r="C262" t="s">
        <v>29</v>
      </c>
      <c r="D262" s="1">
        <v>2023</v>
      </c>
      <c r="E262">
        <f>HLOOKUP(D262,fdi!$B$1:$L$35,A262+1)</f>
        <v>33.799999999999997</v>
      </c>
      <c r="F262">
        <f>HLOOKUP(D262,pdrb!$B$1:$L$35,A262+1)</f>
        <v>31643.79</v>
      </c>
      <c r="G262">
        <f>HLOOKUP(D262,pdrbk!$B$1:$L$35,A262+1)</f>
        <v>26083.3</v>
      </c>
      <c r="H262">
        <f>HLOOKUP(D262,internet!$B$1:$L$35,A262+1)</f>
        <v>87.93</v>
      </c>
      <c r="I262">
        <f>HLOOKUP(D262,belajar!$B$1:$L$35,A262+1)</f>
        <v>8.02</v>
      </c>
      <c r="J262">
        <f>HLOOKUP(D262,pns!$B$1:$L$35,A262+1)</f>
        <v>32725</v>
      </c>
      <c r="K262">
        <f>VLOOKUP(B262,coor!$A$2:$D$35,3)</f>
        <v>122.44672379999901</v>
      </c>
      <c r="L262">
        <f>VLOOKUP(B262,coor!$A$2:$D$35,4)</f>
        <v>0.69993719999999904</v>
      </c>
      <c r="M262">
        <f>HLOOKUP(D262,kemiskinan!$B$1:$L$35,A262+1)</f>
        <v>183.71</v>
      </c>
    </row>
    <row r="263" spans="1:13" x14ac:dyDescent="0.25">
      <c r="A263">
        <v>30</v>
      </c>
      <c r="B263">
        <v>76</v>
      </c>
      <c r="C263" t="s">
        <v>30</v>
      </c>
      <c r="D263" s="1">
        <v>2015</v>
      </c>
      <c r="E263">
        <f>HLOOKUP(D263,fdi!$B$1:$L$35,A263+1)</f>
        <v>2</v>
      </c>
      <c r="F263">
        <f>HLOOKUP(D263,pdrb!$B$1:$L$35,A263+1)</f>
        <v>25964.43</v>
      </c>
      <c r="G263">
        <f>HLOOKUP(D263,pdrbk!$B$1:$L$35,A263+1)</f>
        <v>20250.509999999998</v>
      </c>
      <c r="H263">
        <f>HLOOKUP(D263,internet!$B$1:$L$35,A263+1)</f>
        <v>26.81</v>
      </c>
      <c r="I263">
        <f>HLOOKUP(D263,belajar!$B$1:$L$35,A263+1)</f>
        <v>6.87</v>
      </c>
      <c r="J263">
        <f>HLOOKUP(D263,pns!$B$1:$L$35,A263+1)</f>
        <v>32677</v>
      </c>
      <c r="K263">
        <f>VLOOKUP(B263,coor!$A$2:$D$35,3)</f>
        <v>119.232078399999</v>
      </c>
      <c r="L263">
        <f>VLOOKUP(B263,coor!$A$2:$D$35,4)</f>
        <v>-2.84413709999999</v>
      </c>
      <c r="M263">
        <f>HLOOKUP(D263,kemiskinan!$B$1:$L$35,A263+1)</f>
        <v>160.47999999999999</v>
      </c>
    </row>
    <row r="264" spans="1:13" x14ac:dyDescent="0.25">
      <c r="A264">
        <v>30</v>
      </c>
      <c r="B264">
        <v>76</v>
      </c>
      <c r="C264" t="s">
        <v>30</v>
      </c>
      <c r="D264" s="1">
        <v>2016</v>
      </c>
      <c r="E264">
        <f>HLOOKUP(D264,fdi!$B$1:$L$35,A264+1)</f>
        <v>20.6</v>
      </c>
      <c r="F264">
        <f>HLOOKUP(D264,pdrb!$B$1:$L$35,A264+1)</f>
        <v>27524.77</v>
      </c>
      <c r="G264">
        <f>HLOOKUP(D264,pdrbk!$B$1:$L$35,A264+1)</f>
        <v>21067.91</v>
      </c>
      <c r="H264">
        <f>HLOOKUP(D264,internet!$B$1:$L$35,A264+1)</f>
        <v>33.71</v>
      </c>
      <c r="I264">
        <f>HLOOKUP(D264,belajar!$B$1:$L$35,A264+1)</f>
        <v>6.94</v>
      </c>
      <c r="J264">
        <f>HLOOKUP(D264,pns!$B$1:$L$35,A264+1)</f>
        <v>36920</v>
      </c>
      <c r="K264">
        <f>VLOOKUP(B264,coor!$A$2:$D$35,3)</f>
        <v>119.232078399999</v>
      </c>
      <c r="L264">
        <f>VLOOKUP(B264,coor!$A$2:$D$35,4)</f>
        <v>-2.84413709999999</v>
      </c>
      <c r="M264">
        <f>HLOOKUP(D264,kemiskinan!$B$1:$L$35,A264+1)</f>
        <v>152.72999999999999</v>
      </c>
    </row>
    <row r="265" spans="1:13" x14ac:dyDescent="0.25">
      <c r="A265">
        <v>30</v>
      </c>
      <c r="B265">
        <v>76</v>
      </c>
      <c r="C265" t="s">
        <v>30</v>
      </c>
      <c r="D265" s="1">
        <v>2017</v>
      </c>
      <c r="E265">
        <f>HLOOKUP(D265,fdi!$B$1:$L$35,A265+1)</f>
        <v>11.4</v>
      </c>
      <c r="F265">
        <f>HLOOKUP(D265,pdrb!$B$1:$L$35,A265+1)</f>
        <v>29282.49</v>
      </c>
      <c r="G265">
        <f>HLOOKUP(D265,pdrbk!$B$1:$L$35,A265+1)</f>
        <v>22001.01</v>
      </c>
      <c r="H265">
        <f>HLOOKUP(D265,internet!$B$1:$L$35,A265+1)</f>
        <v>41.31</v>
      </c>
      <c r="I265">
        <f>HLOOKUP(D265,belajar!$B$1:$L$35,A265+1)</f>
        <v>7.14</v>
      </c>
      <c r="J265">
        <f>HLOOKUP(D265,pns!$B$1:$L$35,A265+1)</f>
        <v>36749</v>
      </c>
      <c r="K265">
        <f>VLOOKUP(B265,coor!$A$2:$D$35,3)</f>
        <v>119.232078399999</v>
      </c>
      <c r="L265">
        <f>VLOOKUP(B265,coor!$A$2:$D$35,4)</f>
        <v>-2.84413709999999</v>
      </c>
      <c r="M265">
        <f>HLOOKUP(D265,kemiskinan!$B$1:$L$35,A265+1)</f>
        <v>149.76</v>
      </c>
    </row>
    <row r="266" spans="1:13" x14ac:dyDescent="0.25">
      <c r="A266">
        <v>30</v>
      </c>
      <c r="B266">
        <v>76</v>
      </c>
      <c r="C266" t="s">
        <v>30</v>
      </c>
      <c r="D266" s="1">
        <v>2018</v>
      </c>
      <c r="E266">
        <f>HLOOKUP(D266,fdi!$B$1:$L$35,A266+1)</f>
        <v>24.7</v>
      </c>
      <c r="F266">
        <f>HLOOKUP(D266,pdrb!$B$1:$L$35,A266+1)</f>
        <v>31114.14</v>
      </c>
      <c r="G266">
        <f>HLOOKUP(D266,pdrbk!$B$1:$L$35,A266+1)</f>
        <v>22953.08</v>
      </c>
      <c r="H266">
        <f>HLOOKUP(D266,internet!$B$1:$L$35,A266+1)</f>
        <v>50.44</v>
      </c>
      <c r="I266">
        <f>HLOOKUP(D266,belajar!$B$1:$L$35,A266+1)</f>
        <v>7.31</v>
      </c>
      <c r="J266">
        <f>HLOOKUP(D266,pns!$B$1:$L$35,A266+1)</f>
        <v>36210</v>
      </c>
      <c r="K266">
        <f>VLOOKUP(B266,coor!$A$2:$D$35,3)</f>
        <v>119.232078399999</v>
      </c>
      <c r="L266">
        <f>VLOOKUP(B266,coor!$A$2:$D$35,4)</f>
        <v>-2.84413709999999</v>
      </c>
      <c r="M266">
        <f>HLOOKUP(D266,kemiskinan!$B$1:$L$35,A266+1)</f>
        <v>151.78</v>
      </c>
    </row>
    <row r="267" spans="1:13" x14ac:dyDescent="0.25">
      <c r="A267">
        <v>30</v>
      </c>
      <c r="B267">
        <v>76</v>
      </c>
      <c r="C267" t="s">
        <v>30</v>
      </c>
      <c r="D267" s="1">
        <v>2019</v>
      </c>
      <c r="E267">
        <f>HLOOKUP(D267,fdi!$B$1:$L$35,A267+1)</f>
        <v>10.1</v>
      </c>
      <c r="F267">
        <f>HLOOKUP(D267,pdrb!$B$1:$L$35,A267+1)</f>
        <v>32843.81</v>
      </c>
      <c r="G267">
        <f>HLOOKUP(D267,pdrbk!$B$1:$L$35,A267+1)</f>
        <v>24163.56</v>
      </c>
      <c r="H267">
        <f>HLOOKUP(D267,internet!$B$1:$L$35,A267+1)</f>
        <v>59.09</v>
      </c>
      <c r="I267">
        <f>HLOOKUP(D267,belajar!$B$1:$L$35,A267+1)</f>
        <v>7.5</v>
      </c>
      <c r="J267">
        <f>HLOOKUP(D267,pns!$B$1:$L$35,A267+1)</f>
        <v>37237</v>
      </c>
      <c r="K267">
        <f>VLOOKUP(B267,coor!$A$2:$D$35,3)</f>
        <v>119.232078399999</v>
      </c>
      <c r="L267">
        <f>VLOOKUP(B267,coor!$A$2:$D$35,4)</f>
        <v>-2.84413709999999</v>
      </c>
      <c r="M267">
        <f>HLOOKUP(D267,kemiskinan!$B$1:$L$35,A267+1)</f>
        <v>151.4</v>
      </c>
    </row>
    <row r="268" spans="1:13" x14ac:dyDescent="0.25">
      <c r="A268">
        <v>30</v>
      </c>
      <c r="B268">
        <v>76</v>
      </c>
      <c r="C268" t="s">
        <v>30</v>
      </c>
      <c r="D268" s="1">
        <v>2020</v>
      </c>
      <c r="E268">
        <f>HLOOKUP(D268,fdi!$B$1:$L$35,A268+1)</f>
        <v>6.5</v>
      </c>
      <c r="F268">
        <f>HLOOKUP(D268,pdrb!$B$1:$L$35,A268+1)</f>
        <v>32074.02</v>
      </c>
      <c r="G268">
        <f>HLOOKUP(D268,pdrbk!$B$1:$L$35,A268+1)</f>
        <v>22666.22</v>
      </c>
      <c r="H268">
        <f>HLOOKUP(D268,internet!$B$1:$L$35,A268+1)</f>
        <v>66.03</v>
      </c>
      <c r="I268">
        <f>HLOOKUP(D268,belajar!$B$1:$L$35,A268+1)</f>
        <v>7.73</v>
      </c>
      <c r="J268">
        <f>HLOOKUP(D268,pns!$B$1:$L$35,A268+1)</f>
        <v>37303</v>
      </c>
      <c r="K268">
        <f>VLOOKUP(B268,coor!$A$2:$D$35,3)</f>
        <v>119.232078399999</v>
      </c>
      <c r="L268">
        <f>VLOOKUP(B268,coor!$A$2:$D$35,4)</f>
        <v>-2.84413709999999</v>
      </c>
      <c r="M268">
        <f>HLOOKUP(D268,kemiskinan!$B$1:$L$35,A268+1)</f>
        <v>152.02000000000001</v>
      </c>
    </row>
    <row r="269" spans="1:13" x14ac:dyDescent="0.25">
      <c r="A269">
        <v>30</v>
      </c>
      <c r="B269">
        <v>76</v>
      </c>
      <c r="C269" t="s">
        <v>30</v>
      </c>
      <c r="D269" s="1">
        <v>2021</v>
      </c>
      <c r="E269">
        <f>HLOOKUP(D269,fdi!$B$1:$L$35,A269+1)</f>
        <v>5.9</v>
      </c>
      <c r="F269">
        <f>HLOOKUP(D269,pdrb!$B$1:$L$35,A269+1)</f>
        <v>32898.300000000003</v>
      </c>
      <c r="G269">
        <f>HLOOKUP(D269,pdrbk!$B$1:$L$35,A269+1)</f>
        <v>22898.21</v>
      </c>
      <c r="H269">
        <f>HLOOKUP(D269,internet!$B$1:$L$35,A269+1)</f>
        <v>75.319999999999993</v>
      </c>
      <c r="I269">
        <f>HLOOKUP(D269,belajar!$B$1:$L$35,A269+1)</f>
        <v>7.89</v>
      </c>
      <c r="J269">
        <f>HLOOKUP(D269,pns!$B$1:$L$35,A269+1)</f>
        <v>36284</v>
      </c>
      <c r="K269">
        <f>VLOOKUP(B269,coor!$A$2:$D$35,3)</f>
        <v>119.232078399999</v>
      </c>
      <c r="L269">
        <f>VLOOKUP(B269,coor!$A$2:$D$35,4)</f>
        <v>-2.84413709999999</v>
      </c>
      <c r="M269">
        <f>HLOOKUP(D269,kemiskinan!$B$1:$L$35,A269+1)</f>
        <v>157.19</v>
      </c>
    </row>
    <row r="270" spans="1:13" x14ac:dyDescent="0.25">
      <c r="A270">
        <v>30</v>
      </c>
      <c r="B270">
        <v>76</v>
      </c>
      <c r="C270" t="s">
        <v>30</v>
      </c>
      <c r="D270" s="1">
        <v>2022</v>
      </c>
      <c r="E270">
        <f>HLOOKUP(D270,fdi!$B$1:$L$35,A270+1)</f>
        <v>28.3</v>
      </c>
      <c r="F270">
        <f>HLOOKUP(D270,pdrb!$B$1:$L$35,A270+1)</f>
        <v>33643.019999999997</v>
      </c>
      <c r="G270">
        <f>HLOOKUP(D270,pdrbk!$B$1:$L$35,A270+1)</f>
        <v>23060.66</v>
      </c>
      <c r="H270">
        <f>HLOOKUP(D270,internet!$B$1:$L$35,A270+1)</f>
        <v>82.09</v>
      </c>
      <c r="I270">
        <f>HLOOKUP(D270,belajar!$B$1:$L$35,A270+1)</f>
        <v>7.96</v>
      </c>
      <c r="J270">
        <f>HLOOKUP(D270,pns!$B$1:$L$35,A270+1)</f>
        <v>35990</v>
      </c>
      <c r="K270">
        <f>VLOOKUP(B270,coor!$A$2:$D$35,3)</f>
        <v>119.232078399999</v>
      </c>
      <c r="L270">
        <f>VLOOKUP(B270,coor!$A$2:$D$35,4)</f>
        <v>-2.84413709999999</v>
      </c>
      <c r="M270">
        <f>HLOOKUP(D270,kemiskinan!$B$1:$L$35,A270+1)</f>
        <v>165.72</v>
      </c>
    </row>
    <row r="271" spans="1:13" x14ac:dyDescent="0.25">
      <c r="A271">
        <v>30</v>
      </c>
      <c r="B271">
        <v>76</v>
      </c>
      <c r="C271" t="s">
        <v>30</v>
      </c>
      <c r="D271" s="1">
        <v>2023</v>
      </c>
      <c r="E271">
        <f>HLOOKUP(D271,fdi!$B$1:$L$35,A271+1)</f>
        <v>24.3</v>
      </c>
      <c r="F271">
        <f>HLOOKUP(D271,pdrb!$B$1:$L$35,A271+1)</f>
        <v>35402.559999999998</v>
      </c>
      <c r="G271">
        <f>HLOOKUP(D271,pdrbk!$B$1:$L$35,A271+1)</f>
        <v>23903.25</v>
      </c>
      <c r="H271">
        <f>HLOOKUP(D271,internet!$B$1:$L$35,A271+1)</f>
        <v>84.56</v>
      </c>
      <c r="I271">
        <f>HLOOKUP(D271,belajar!$B$1:$L$35,A271+1)</f>
        <v>8.08</v>
      </c>
      <c r="J271">
        <f>HLOOKUP(D271,pns!$B$1:$L$35,A271+1)</f>
        <v>34944</v>
      </c>
      <c r="K271">
        <f>VLOOKUP(B271,coor!$A$2:$D$35,3)</f>
        <v>119.232078399999</v>
      </c>
      <c r="L271">
        <f>VLOOKUP(B271,coor!$A$2:$D$35,4)</f>
        <v>-2.84413709999999</v>
      </c>
      <c r="M271">
        <f>HLOOKUP(D271,kemiskinan!$B$1:$L$35,A271+1)</f>
        <v>164.14</v>
      </c>
    </row>
    <row r="272" spans="1:13" x14ac:dyDescent="0.25">
      <c r="A272">
        <v>31</v>
      </c>
      <c r="B272">
        <v>81</v>
      </c>
      <c r="C272" t="s">
        <v>31</v>
      </c>
      <c r="D272" s="1">
        <v>2015</v>
      </c>
      <c r="E272">
        <f>HLOOKUP(D272,fdi!$B$1:$L$35,A272+1)</f>
        <v>82.4</v>
      </c>
      <c r="F272">
        <f>HLOOKUP(D272,pdrb!$B$1:$L$35,A272+1)</f>
        <v>24859.200000000001</v>
      </c>
      <c r="G272">
        <f>HLOOKUP(D272,pdrbk!$B$1:$L$35,A272+1)</f>
        <v>14740.38</v>
      </c>
      <c r="H272">
        <f>HLOOKUP(D272,internet!$B$1:$L$35,A272+1)</f>
        <v>34.82</v>
      </c>
      <c r="I272">
        <f>HLOOKUP(D272,belajar!$B$1:$L$35,A272+1)</f>
        <v>8.81</v>
      </c>
      <c r="J272">
        <f>HLOOKUP(D272,pns!$B$1:$L$35,A272+1)</f>
        <v>58348</v>
      </c>
      <c r="K272">
        <f>VLOOKUP(B272,coor!$A$2:$D$35,3)</f>
        <v>130.14527340000001</v>
      </c>
      <c r="L272">
        <f>VLOOKUP(B272,coor!$A$2:$D$35,4)</f>
        <v>-3.2384615999999999</v>
      </c>
      <c r="M272">
        <f>HLOOKUP(D272,kemiskinan!$B$1:$L$35,A272+1)</f>
        <v>328.41</v>
      </c>
    </row>
    <row r="273" spans="1:13" x14ac:dyDescent="0.25">
      <c r="A273">
        <v>31</v>
      </c>
      <c r="B273">
        <v>81</v>
      </c>
      <c r="C273" t="s">
        <v>31</v>
      </c>
      <c r="D273" s="1">
        <v>2016</v>
      </c>
      <c r="E273">
        <f>HLOOKUP(D273,fdi!$B$1:$L$35,A273+1)</f>
        <v>102.6</v>
      </c>
      <c r="F273">
        <f>HLOOKUP(D273,pdrb!$B$1:$L$35,A273+1)</f>
        <v>26284.23</v>
      </c>
      <c r="G273">
        <f>HLOOKUP(D273,pdrbk!$B$1:$L$35,A273+1)</f>
        <v>15321.18</v>
      </c>
      <c r="H273">
        <f>HLOOKUP(D273,internet!$B$1:$L$35,A273+1)</f>
        <v>42.66</v>
      </c>
      <c r="I273">
        <f>HLOOKUP(D273,belajar!$B$1:$L$35,A273+1)</f>
        <v>9.16</v>
      </c>
      <c r="J273">
        <f>HLOOKUP(D273,pns!$B$1:$L$35,A273+1)</f>
        <v>68732</v>
      </c>
      <c r="K273">
        <f>VLOOKUP(B273,coor!$A$2:$D$35,3)</f>
        <v>130.14527340000001</v>
      </c>
      <c r="L273">
        <f>VLOOKUP(B273,coor!$A$2:$D$35,4)</f>
        <v>-3.2384615999999999</v>
      </c>
      <c r="M273">
        <f>HLOOKUP(D273,kemiskinan!$B$1:$L$35,A273+1)</f>
        <v>327.72</v>
      </c>
    </row>
    <row r="274" spans="1:13" x14ac:dyDescent="0.25">
      <c r="A274">
        <v>31</v>
      </c>
      <c r="B274">
        <v>81</v>
      </c>
      <c r="C274" t="s">
        <v>31</v>
      </c>
      <c r="D274" s="1">
        <v>2017</v>
      </c>
      <c r="E274">
        <f>HLOOKUP(D274,fdi!$B$1:$L$35,A274+1)</f>
        <v>212</v>
      </c>
      <c r="F274">
        <f>HLOOKUP(D274,pdrb!$B$1:$L$35,A274+1)</f>
        <v>27814.05</v>
      </c>
      <c r="G274">
        <f>HLOOKUP(D274,pdrbk!$B$1:$L$35,A274+1)</f>
        <v>15942.45</v>
      </c>
      <c r="H274">
        <f>HLOOKUP(D274,internet!$B$1:$L$35,A274+1)</f>
        <v>47.81</v>
      </c>
      <c r="I274">
        <f>HLOOKUP(D274,belajar!$B$1:$L$35,A274+1)</f>
        <v>9.27</v>
      </c>
      <c r="J274">
        <f>HLOOKUP(D274,pns!$B$1:$L$35,A274+1)</f>
        <v>67428</v>
      </c>
      <c r="K274">
        <f>VLOOKUP(B274,coor!$A$2:$D$35,3)</f>
        <v>130.14527340000001</v>
      </c>
      <c r="L274">
        <f>VLOOKUP(B274,coor!$A$2:$D$35,4)</f>
        <v>-3.2384615999999999</v>
      </c>
      <c r="M274">
        <f>HLOOKUP(D274,kemiskinan!$B$1:$L$35,A274+1)</f>
        <v>320.51</v>
      </c>
    </row>
    <row r="275" spans="1:13" x14ac:dyDescent="0.25">
      <c r="A275">
        <v>31</v>
      </c>
      <c r="B275">
        <v>81</v>
      </c>
      <c r="C275" t="s">
        <v>31</v>
      </c>
      <c r="D275" s="1">
        <v>2018</v>
      </c>
      <c r="E275">
        <f>HLOOKUP(D275,fdi!$B$1:$L$35,A275+1)</f>
        <v>8</v>
      </c>
      <c r="F275">
        <f>HLOOKUP(D275,pdrb!$B$1:$L$35,A275+1)</f>
        <v>29457.13</v>
      </c>
      <c r="G275">
        <f>HLOOKUP(D275,pdrbk!$B$1:$L$35,A275+1)</f>
        <v>16607.02</v>
      </c>
      <c r="H275">
        <f>HLOOKUP(D275,internet!$B$1:$L$35,A275+1)</f>
        <v>55.16</v>
      </c>
      <c r="I275">
        <f>HLOOKUP(D275,belajar!$B$1:$L$35,A275+1)</f>
        <v>9.3800000000000008</v>
      </c>
      <c r="J275">
        <f>HLOOKUP(D275,pns!$B$1:$L$35,A275+1)</f>
        <v>66218</v>
      </c>
      <c r="K275">
        <f>VLOOKUP(B275,coor!$A$2:$D$35,3)</f>
        <v>130.14527340000001</v>
      </c>
      <c r="L275">
        <f>VLOOKUP(B275,coor!$A$2:$D$35,4)</f>
        <v>-3.2384615999999999</v>
      </c>
      <c r="M275">
        <f>HLOOKUP(D275,kemiskinan!$B$1:$L$35,A275+1)</f>
        <v>320.08</v>
      </c>
    </row>
    <row r="276" spans="1:13" x14ac:dyDescent="0.25">
      <c r="A276">
        <v>31</v>
      </c>
      <c r="B276">
        <v>81</v>
      </c>
      <c r="C276" t="s">
        <v>31</v>
      </c>
      <c r="D276" s="1">
        <v>2019</v>
      </c>
      <c r="E276">
        <f>HLOOKUP(D276,fdi!$B$1:$L$35,A276+1)</f>
        <v>33</v>
      </c>
      <c r="F276">
        <f>HLOOKUP(D276,pdrb!$B$1:$L$35,A276+1)</f>
        <v>31049.45</v>
      </c>
      <c r="G276">
        <f>HLOOKUP(D276,pdrbk!$B$1:$L$35,A276+1)</f>
        <v>17556.86</v>
      </c>
      <c r="H276">
        <f>HLOOKUP(D276,internet!$B$1:$L$35,A276+1)</f>
        <v>58.52</v>
      </c>
      <c r="I276">
        <f>HLOOKUP(D276,belajar!$B$1:$L$35,A276+1)</f>
        <v>9.58</v>
      </c>
      <c r="J276">
        <f>HLOOKUP(D276,pns!$B$1:$L$35,A276+1)</f>
        <v>67494</v>
      </c>
      <c r="K276">
        <f>VLOOKUP(B276,coor!$A$2:$D$35,3)</f>
        <v>130.14527340000001</v>
      </c>
      <c r="L276">
        <f>VLOOKUP(B276,coor!$A$2:$D$35,4)</f>
        <v>-3.2384615999999999</v>
      </c>
      <c r="M276">
        <f>HLOOKUP(D276,kemiskinan!$B$1:$L$35,A276+1)</f>
        <v>317.69</v>
      </c>
    </row>
    <row r="277" spans="1:13" x14ac:dyDescent="0.25">
      <c r="A277">
        <v>31</v>
      </c>
      <c r="B277">
        <v>81</v>
      </c>
      <c r="C277" t="s">
        <v>31</v>
      </c>
      <c r="D277" s="1">
        <v>2020</v>
      </c>
      <c r="E277">
        <f>HLOOKUP(D277,fdi!$B$1:$L$35,A277+1)</f>
        <v>176.7</v>
      </c>
      <c r="F277">
        <f>HLOOKUP(D277,pdrb!$B$1:$L$35,A277+1)</f>
        <v>30765.89</v>
      </c>
      <c r="G277">
        <f>HLOOKUP(D277,pdrbk!$B$1:$L$35,A277+1)</f>
        <v>16688.12</v>
      </c>
      <c r="H277">
        <f>HLOOKUP(D277,internet!$B$1:$L$35,A277+1)</f>
        <v>65.86</v>
      </c>
      <c r="I277">
        <f>HLOOKUP(D277,belajar!$B$1:$L$35,A277+1)</f>
        <v>9.81</v>
      </c>
      <c r="J277">
        <f>HLOOKUP(D277,pns!$B$1:$L$35,A277+1)</f>
        <v>67741</v>
      </c>
      <c r="K277">
        <f>VLOOKUP(B277,coor!$A$2:$D$35,3)</f>
        <v>130.14527340000001</v>
      </c>
      <c r="L277">
        <f>VLOOKUP(B277,coor!$A$2:$D$35,4)</f>
        <v>-3.2384615999999999</v>
      </c>
      <c r="M277">
        <f>HLOOKUP(D277,kemiskinan!$B$1:$L$35,A277+1)</f>
        <v>318.18</v>
      </c>
    </row>
    <row r="278" spans="1:13" x14ac:dyDescent="0.25">
      <c r="A278">
        <v>31</v>
      </c>
      <c r="B278">
        <v>81</v>
      </c>
      <c r="C278" t="s">
        <v>31</v>
      </c>
      <c r="D278" s="1">
        <v>2021</v>
      </c>
      <c r="E278">
        <f>HLOOKUP(D278,fdi!$B$1:$L$35,A278+1)</f>
        <v>13.3</v>
      </c>
      <c r="F278">
        <f>HLOOKUP(D278,pdrb!$B$1:$L$35,A278+1)</f>
        <v>31881.23</v>
      </c>
      <c r="G278">
        <f>HLOOKUP(D278,pdrbk!$B$1:$L$35,A278+1)</f>
        <v>17053.150000000001</v>
      </c>
      <c r="H278">
        <f>HLOOKUP(D278,internet!$B$1:$L$35,A278+1)</f>
        <v>76.89</v>
      </c>
      <c r="I278">
        <f>HLOOKUP(D278,belajar!$B$1:$L$35,A278+1)</f>
        <v>9.93</v>
      </c>
      <c r="J278">
        <f>HLOOKUP(D278,pns!$B$1:$L$35,A278+1)</f>
        <v>65696</v>
      </c>
      <c r="K278">
        <f>VLOOKUP(B278,coor!$A$2:$D$35,3)</f>
        <v>130.14527340000001</v>
      </c>
      <c r="L278">
        <f>VLOOKUP(B278,coor!$A$2:$D$35,4)</f>
        <v>-3.2384615999999999</v>
      </c>
      <c r="M278">
        <f>HLOOKUP(D278,kemiskinan!$B$1:$L$35,A278+1)</f>
        <v>321.81</v>
      </c>
    </row>
    <row r="279" spans="1:13" x14ac:dyDescent="0.25">
      <c r="A279">
        <v>31</v>
      </c>
      <c r="B279">
        <v>81</v>
      </c>
      <c r="C279" t="s">
        <v>31</v>
      </c>
      <c r="D279" s="1">
        <v>2022</v>
      </c>
      <c r="E279">
        <f>HLOOKUP(D279,fdi!$B$1:$L$35,A279+1)</f>
        <v>73.400000000000006</v>
      </c>
      <c r="F279">
        <f>HLOOKUP(D279,pdrb!$B$1:$L$35,A279+1)</f>
        <v>33575.07</v>
      </c>
      <c r="G279">
        <f>HLOOKUP(D279,pdrbk!$B$1:$L$35,A279+1)</f>
        <v>17717.099999999999</v>
      </c>
      <c r="H279">
        <f>HLOOKUP(D279,internet!$B$1:$L$35,A279+1)</f>
        <v>82.36</v>
      </c>
      <c r="I279">
        <f>HLOOKUP(D279,belajar!$B$1:$L$35,A279+1)</f>
        <v>10.029999999999999</v>
      </c>
      <c r="J279">
        <f>HLOOKUP(D279,pns!$B$1:$L$35,A279+1)</f>
        <v>64498</v>
      </c>
      <c r="K279">
        <f>VLOOKUP(B279,coor!$A$2:$D$35,3)</f>
        <v>130.14527340000001</v>
      </c>
      <c r="L279">
        <f>VLOOKUP(B279,coor!$A$2:$D$35,4)</f>
        <v>-3.2384615999999999</v>
      </c>
      <c r="M279">
        <f>HLOOKUP(D279,kemiskinan!$B$1:$L$35,A279+1)</f>
        <v>290.57</v>
      </c>
    </row>
    <row r="280" spans="1:13" x14ac:dyDescent="0.25">
      <c r="A280">
        <v>31</v>
      </c>
      <c r="B280">
        <v>81</v>
      </c>
      <c r="C280" t="s">
        <v>31</v>
      </c>
      <c r="D280" s="1">
        <v>2023</v>
      </c>
      <c r="E280">
        <f>HLOOKUP(D280,fdi!$B$1:$L$35,A280+1)</f>
        <v>106.3</v>
      </c>
      <c r="F280">
        <f>HLOOKUP(D280,pdrb!$B$1:$L$35,A280+1)</f>
        <v>35322.9</v>
      </c>
      <c r="G280">
        <f>HLOOKUP(D280,pdrbk!$B$1:$L$35,A280+1)</f>
        <v>18392.919999999998</v>
      </c>
      <c r="H280">
        <f>HLOOKUP(D280,internet!$B$1:$L$35,A280+1)</f>
        <v>82.56</v>
      </c>
      <c r="I280">
        <f>HLOOKUP(D280,belajar!$B$1:$L$35,A280+1)</f>
        <v>10.19</v>
      </c>
      <c r="J280">
        <f>HLOOKUP(D280,pns!$B$1:$L$35,A280+1)</f>
        <v>62798</v>
      </c>
      <c r="K280">
        <f>VLOOKUP(B280,coor!$A$2:$D$35,3)</f>
        <v>130.14527340000001</v>
      </c>
      <c r="L280">
        <f>VLOOKUP(B280,coor!$A$2:$D$35,4)</f>
        <v>-3.2384615999999999</v>
      </c>
      <c r="M280">
        <f>HLOOKUP(D280,kemiskinan!$B$1:$L$35,A280+1)</f>
        <v>301.61</v>
      </c>
    </row>
    <row r="281" spans="1:13" x14ac:dyDescent="0.25">
      <c r="A281">
        <v>32</v>
      </c>
      <c r="B281">
        <v>82</v>
      </c>
      <c r="C281" t="s">
        <v>32</v>
      </c>
      <c r="D281" s="1">
        <v>2015</v>
      </c>
      <c r="E281">
        <f>HLOOKUP(D281,fdi!$B$1:$L$35,A281+1)</f>
        <v>203.8</v>
      </c>
      <c r="F281">
        <f>HLOOKUP(D281,pdrb!$B$1:$L$35,A281+1)</f>
        <v>20380.3</v>
      </c>
      <c r="G281">
        <f>HLOOKUP(D281,pdrbk!$B$1:$L$35,A281+1)</f>
        <v>17533.78</v>
      </c>
      <c r="H281">
        <f>HLOOKUP(D281,internet!$B$1:$L$35,A281+1)</f>
        <v>25.34</v>
      </c>
      <c r="I281">
        <f>HLOOKUP(D281,belajar!$B$1:$L$35,A281+1)</f>
        <v>8.27</v>
      </c>
      <c r="J281">
        <f>HLOOKUP(D281,pns!$B$1:$L$35,A281+1)</f>
        <v>40257</v>
      </c>
      <c r="K281">
        <f>VLOOKUP(B281,coor!$A$2:$D$35,3)</f>
        <v>127.80876929999999</v>
      </c>
      <c r="L281">
        <f>VLOOKUP(B281,coor!$A$2:$D$35,4)</f>
        <v>1.5709993</v>
      </c>
      <c r="M281">
        <f>HLOOKUP(D281,kemiskinan!$B$1:$L$35,A281+1)</f>
        <v>79.900000000000006</v>
      </c>
    </row>
    <row r="282" spans="1:13" x14ac:dyDescent="0.25">
      <c r="A282">
        <v>32</v>
      </c>
      <c r="B282">
        <v>82</v>
      </c>
      <c r="C282" t="s">
        <v>32</v>
      </c>
      <c r="D282" s="1">
        <v>2016</v>
      </c>
      <c r="E282">
        <f>HLOOKUP(D282,fdi!$B$1:$L$35,A282+1)</f>
        <v>438.9</v>
      </c>
      <c r="F282">
        <f>HLOOKUP(D282,pdrb!$B$1:$L$35,A282+1)</f>
        <v>21556.68</v>
      </c>
      <c r="G282">
        <f>HLOOKUP(D282,pdrbk!$B$1:$L$35,A282+1)</f>
        <v>18177.3</v>
      </c>
      <c r="H282">
        <f>HLOOKUP(D282,internet!$B$1:$L$35,A282+1)</f>
        <v>30.18</v>
      </c>
      <c r="I282">
        <f>HLOOKUP(D282,belajar!$B$1:$L$35,A282+1)</f>
        <v>8.3699999999999992</v>
      </c>
      <c r="J282">
        <f>HLOOKUP(D282,pns!$B$1:$L$35,A282+1)</f>
        <v>46415</v>
      </c>
      <c r="K282">
        <f>VLOOKUP(B282,coor!$A$2:$D$35,3)</f>
        <v>127.80876929999999</v>
      </c>
      <c r="L282">
        <f>VLOOKUP(B282,coor!$A$2:$D$35,4)</f>
        <v>1.5709993</v>
      </c>
      <c r="M282">
        <f>HLOOKUP(D282,kemiskinan!$B$1:$L$35,A282+1)</f>
        <v>74.680000000000007</v>
      </c>
    </row>
    <row r="283" spans="1:13" x14ac:dyDescent="0.25">
      <c r="A283">
        <v>32</v>
      </c>
      <c r="B283">
        <v>82</v>
      </c>
      <c r="C283" t="s">
        <v>32</v>
      </c>
      <c r="D283" s="1">
        <v>2017</v>
      </c>
      <c r="E283">
        <f>HLOOKUP(D283,fdi!$B$1:$L$35,A283+1)</f>
        <v>228.1</v>
      </c>
      <c r="F283">
        <f>HLOOKUP(D283,pdrb!$B$1:$L$35,A283+1)</f>
        <v>23210.86</v>
      </c>
      <c r="G283">
        <f>HLOOKUP(D283,pdrbk!$B$1:$L$35,A283+1)</f>
        <v>19192.97</v>
      </c>
      <c r="H283">
        <f>HLOOKUP(D283,internet!$B$1:$L$35,A283+1)</f>
        <v>39.229999999999997</v>
      </c>
      <c r="I283">
        <f>HLOOKUP(D283,belajar!$B$1:$L$35,A283+1)</f>
        <v>8.52</v>
      </c>
      <c r="J283">
        <f>HLOOKUP(D283,pns!$B$1:$L$35,A283+1)</f>
        <v>46584</v>
      </c>
      <c r="K283">
        <f>VLOOKUP(B283,coor!$A$2:$D$35,3)</f>
        <v>127.80876929999999</v>
      </c>
      <c r="L283">
        <f>VLOOKUP(B283,coor!$A$2:$D$35,4)</f>
        <v>1.5709993</v>
      </c>
      <c r="M283">
        <f>HLOOKUP(D283,kemiskinan!$B$1:$L$35,A283+1)</f>
        <v>76.47</v>
      </c>
    </row>
    <row r="284" spans="1:13" x14ac:dyDescent="0.25">
      <c r="A284">
        <v>32</v>
      </c>
      <c r="B284">
        <v>82</v>
      </c>
      <c r="C284" t="s">
        <v>32</v>
      </c>
      <c r="D284" s="1">
        <v>2018</v>
      </c>
      <c r="E284">
        <f>HLOOKUP(D284,fdi!$B$1:$L$35,A284+1)</f>
        <v>362.8</v>
      </c>
      <c r="F284">
        <f>HLOOKUP(D284,pdrb!$B$1:$L$35,A284+1)</f>
        <v>25034.080000000002</v>
      </c>
      <c r="G284">
        <f>HLOOKUP(D284,pdrbk!$B$1:$L$35,A284+1)</f>
        <v>20309.45</v>
      </c>
      <c r="H284">
        <f>HLOOKUP(D284,internet!$B$1:$L$35,A284+1)</f>
        <v>49.06</v>
      </c>
      <c r="I284">
        <f>HLOOKUP(D284,belajar!$B$1:$L$35,A284+1)</f>
        <v>8.61</v>
      </c>
      <c r="J284">
        <f>HLOOKUP(D284,pns!$B$1:$L$35,A284+1)</f>
        <v>45820</v>
      </c>
      <c r="K284">
        <f>VLOOKUP(B284,coor!$A$2:$D$35,3)</f>
        <v>127.80876929999999</v>
      </c>
      <c r="L284">
        <f>VLOOKUP(B284,coor!$A$2:$D$35,4)</f>
        <v>1.5709993</v>
      </c>
      <c r="M284">
        <f>HLOOKUP(D284,kemiskinan!$B$1:$L$35,A284+1)</f>
        <v>81.459999999999994</v>
      </c>
    </row>
    <row r="285" spans="1:13" x14ac:dyDescent="0.25">
      <c r="A285">
        <v>32</v>
      </c>
      <c r="B285">
        <v>82</v>
      </c>
      <c r="C285" t="s">
        <v>32</v>
      </c>
      <c r="D285" s="1">
        <v>2019</v>
      </c>
      <c r="E285">
        <f>HLOOKUP(D285,fdi!$B$1:$L$35,A285+1)</f>
        <v>1008.5</v>
      </c>
      <c r="F285">
        <f>HLOOKUP(D285,pdrb!$B$1:$L$35,A285+1)</f>
        <v>26597.55</v>
      </c>
      <c r="G285">
        <f>HLOOKUP(D285,pdrbk!$B$1:$L$35,A285+1)</f>
        <v>21524.99</v>
      </c>
      <c r="H285">
        <f>HLOOKUP(D285,internet!$B$1:$L$35,A285+1)</f>
        <v>53.61</v>
      </c>
      <c r="I285">
        <f>HLOOKUP(D285,belajar!$B$1:$L$35,A285+1)</f>
        <v>8.7200000000000006</v>
      </c>
      <c r="J285">
        <f>HLOOKUP(D285,pns!$B$1:$L$35,A285+1)</f>
        <v>47395</v>
      </c>
      <c r="K285">
        <f>VLOOKUP(B285,coor!$A$2:$D$35,3)</f>
        <v>127.80876929999999</v>
      </c>
      <c r="L285">
        <f>VLOOKUP(B285,coor!$A$2:$D$35,4)</f>
        <v>1.5709993</v>
      </c>
      <c r="M285">
        <f>HLOOKUP(D285,kemiskinan!$B$1:$L$35,A285+1)</f>
        <v>84.6</v>
      </c>
    </row>
    <row r="286" spans="1:13" x14ac:dyDescent="0.25">
      <c r="A286">
        <v>32</v>
      </c>
      <c r="B286">
        <v>82</v>
      </c>
      <c r="C286" t="s">
        <v>32</v>
      </c>
      <c r="D286" s="1">
        <v>2020</v>
      </c>
      <c r="E286">
        <f>HLOOKUP(D286,fdi!$B$1:$L$35,A286+1)</f>
        <v>2409</v>
      </c>
      <c r="F286">
        <f>HLOOKUP(D286,pdrb!$B$1:$L$35,A286+1)</f>
        <v>28031.439999999999</v>
      </c>
      <c r="G286">
        <f>HLOOKUP(D286,pdrbk!$B$1:$L$35,A286+1)</f>
        <v>21915.03</v>
      </c>
      <c r="H286">
        <f>HLOOKUP(D286,internet!$B$1:$L$35,A286+1)</f>
        <v>62.39</v>
      </c>
      <c r="I286">
        <f>HLOOKUP(D286,belajar!$B$1:$L$35,A286+1)</f>
        <v>9</v>
      </c>
      <c r="J286">
        <f>HLOOKUP(D286,pns!$B$1:$L$35,A286+1)</f>
        <v>47762</v>
      </c>
      <c r="K286">
        <f>VLOOKUP(B286,coor!$A$2:$D$35,3)</f>
        <v>127.80876929999999</v>
      </c>
      <c r="L286">
        <f>VLOOKUP(B286,coor!$A$2:$D$35,4)</f>
        <v>1.5709993</v>
      </c>
      <c r="M286">
        <f>HLOOKUP(D286,kemiskinan!$B$1:$L$35,A286+1)</f>
        <v>86.37</v>
      </c>
    </row>
    <row r="287" spans="1:13" x14ac:dyDescent="0.25">
      <c r="A287">
        <v>32</v>
      </c>
      <c r="B287">
        <v>82</v>
      </c>
      <c r="C287" t="s">
        <v>32</v>
      </c>
      <c r="D287" s="1">
        <v>2021</v>
      </c>
      <c r="E287">
        <f>HLOOKUP(D287,fdi!$B$1:$L$35,A287+1)</f>
        <v>2819.9</v>
      </c>
      <c r="F287">
        <f>HLOOKUP(D287,pdrb!$B$1:$L$35,A287+1)</f>
        <v>32738.67</v>
      </c>
      <c r="G287">
        <f>HLOOKUP(D287,pdrbk!$B$1:$L$35,A287+1)</f>
        <v>25190.720000000001</v>
      </c>
      <c r="H287">
        <f>HLOOKUP(D287,internet!$B$1:$L$35,A287+1)</f>
        <v>69.430000000000007</v>
      </c>
      <c r="I287">
        <f>HLOOKUP(D287,belajar!$B$1:$L$35,A287+1)</f>
        <v>9.0399999999999991</v>
      </c>
      <c r="J287">
        <f>HLOOKUP(D287,pns!$B$1:$L$35,A287+1)</f>
        <v>46869</v>
      </c>
      <c r="K287">
        <f>VLOOKUP(B287,coor!$A$2:$D$35,3)</f>
        <v>127.80876929999999</v>
      </c>
      <c r="L287">
        <f>VLOOKUP(B287,coor!$A$2:$D$35,4)</f>
        <v>1.5709993</v>
      </c>
      <c r="M287">
        <f>HLOOKUP(D287,kemiskinan!$B$1:$L$35,A287+1)</f>
        <v>87.16</v>
      </c>
    </row>
    <row r="288" spans="1:13" x14ac:dyDescent="0.25">
      <c r="A288">
        <v>32</v>
      </c>
      <c r="B288">
        <v>82</v>
      </c>
      <c r="C288" t="s">
        <v>32</v>
      </c>
      <c r="D288" s="1">
        <v>2022</v>
      </c>
      <c r="E288">
        <f>HLOOKUP(D288,fdi!$B$1:$L$35,A288+1)</f>
        <v>4487.5</v>
      </c>
      <c r="F288">
        <f>HLOOKUP(D288,pdrb!$B$1:$L$35,A288+1)</f>
        <v>40248.379999999997</v>
      </c>
      <c r="G288">
        <f>HLOOKUP(D288,pdrbk!$B$1:$L$35,A288+1)</f>
        <v>30526.49</v>
      </c>
      <c r="H288">
        <f>HLOOKUP(D288,internet!$B$1:$L$35,A288+1)</f>
        <v>77.8</v>
      </c>
      <c r="I288">
        <f>HLOOKUP(D288,belajar!$B$1:$L$35,A288+1)</f>
        <v>9.09</v>
      </c>
      <c r="J288">
        <f>HLOOKUP(D288,pns!$B$1:$L$35,A288+1)</f>
        <v>47288</v>
      </c>
      <c r="K288">
        <f>VLOOKUP(B288,coor!$A$2:$D$35,3)</f>
        <v>127.80876929999999</v>
      </c>
      <c r="L288">
        <f>VLOOKUP(B288,coor!$A$2:$D$35,4)</f>
        <v>1.5709993</v>
      </c>
      <c r="M288">
        <f>HLOOKUP(D288,kemiskinan!$B$1:$L$35,A288+1)</f>
        <v>79.87</v>
      </c>
    </row>
    <row r="289" spans="1:13" x14ac:dyDescent="0.25">
      <c r="A289">
        <v>32</v>
      </c>
      <c r="B289">
        <v>82</v>
      </c>
      <c r="C289" t="s">
        <v>32</v>
      </c>
      <c r="D289" s="1">
        <v>2023</v>
      </c>
      <c r="E289">
        <f>HLOOKUP(D289,fdi!$B$1:$L$35,A289+1)</f>
        <v>4998.2</v>
      </c>
      <c r="F289">
        <f>HLOOKUP(D289,pdrb!$B$1:$L$35,A289+1)</f>
        <v>48494.74</v>
      </c>
      <c r="G289">
        <f>HLOOKUP(D289,pdrbk!$B$1:$L$35,A289+1)</f>
        <v>36267.29</v>
      </c>
      <c r="H289">
        <f>HLOOKUP(D289,internet!$B$1:$L$35,A289+1)</f>
        <v>81.88</v>
      </c>
      <c r="I289">
        <f>HLOOKUP(D289,belajar!$B$1:$L$35,A289+1)</f>
        <v>9.24</v>
      </c>
      <c r="J289">
        <f>HLOOKUP(D289,pns!$B$1:$L$35,A289+1)</f>
        <v>46255</v>
      </c>
      <c r="K289">
        <f>VLOOKUP(B289,coor!$A$2:$D$35,3)</f>
        <v>127.80876929999999</v>
      </c>
      <c r="L289">
        <f>VLOOKUP(B289,coor!$A$2:$D$35,4)</f>
        <v>1.5709993</v>
      </c>
      <c r="M289">
        <f>HLOOKUP(D289,kemiskinan!$B$1:$L$35,A289+1)</f>
        <v>83.8</v>
      </c>
    </row>
    <row r="290" spans="1:13" x14ac:dyDescent="0.25">
      <c r="A290">
        <v>33</v>
      </c>
      <c r="B290">
        <v>91</v>
      </c>
      <c r="C290" t="s">
        <v>33</v>
      </c>
      <c r="D290" s="1">
        <v>2015</v>
      </c>
      <c r="E290">
        <f>HLOOKUP(D290,fdi!$B$1:$L$35,A290+1)</f>
        <v>258.60000000000002</v>
      </c>
      <c r="F290">
        <f>HLOOKUP(D290,pdrb!$B$1:$L$35,A290+1)</f>
        <v>52346.49</v>
      </c>
      <c r="G290">
        <f>HLOOKUP(D290,pdrbk!$B$1:$L$35,A290+1)</f>
        <v>60064.13</v>
      </c>
      <c r="H290">
        <f>HLOOKUP(D290,internet!$B$1:$L$35,A290+1)</f>
        <v>34.61</v>
      </c>
      <c r="I290">
        <f>HLOOKUP(D290,belajar!$B$1:$L$35,A290+1)</f>
        <v>6.91</v>
      </c>
      <c r="J290">
        <f>HLOOKUP(D290,pns!$B$1:$L$35,A290+1)</f>
        <v>37912</v>
      </c>
      <c r="K290">
        <f>VLOOKUP(B290,coor!$A$2:$D$35,3)</f>
        <v>133.17471620000001</v>
      </c>
      <c r="L290">
        <f>VLOOKUP(B290,coor!$A$2:$D$35,4)</f>
        <v>-1.3361154</v>
      </c>
      <c r="M290">
        <f>HLOOKUP(D290,kemiskinan!$B$1:$L$35,A290+1)</f>
        <v>225.36</v>
      </c>
    </row>
    <row r="291" spans="1:13" x14ac:dyDescent="0.25">
      <c r="A291">
        <v>33</v>
      </c>
      <c r="B291">
        <v>91</v>
      </c>
      <c r="C291" t="s">
        <v>33</v>
      </c>
      <c r="D291" s="1">
        <v>2016</v>
      </c>
      <c r="E291">
        <f>HLOOKUP(D291,fdi!$B$1:$L$35,A291+1)</f>
        <v>514.5</v>
      </c>
      <c r="F291">
        <f>HLOOKUP(D291,pdrb!$B$1:$L$35,A291+1)</f>
        <v>54711.28</v>
      </c>
      <c r="G291">
        <f>HLOOKUP(D291,pdrbk!$B$1:$L$35,A291+1)</f>
        <v>61242.01</v>
      </c>
      <c r="H291">
        <f>HLOOKUP(D291,internet!$B$1:$L$35,A291+1)</f>
        <v>39.39</v>
      </c>
      <c r="I291">
        <f>HLOOKUP(D291,belajar!$B$1:$L$35,A291+1)</f>
        <v>7.01</v>
      </c>
      <c r="J291">
        <f>HLOOKUP(D291,pns!$B$1:$L$35,A291+1)</f>
        <v>43151</v>
      </c>
      <c r="K291">
        <f>VLOOKUP(B291,coor!$A$2:$D$35,3)</f>
        <v>133.17471620000001</v>
      </c>
      <c r="L291">
        <f>VLOOKUP(B291,coor!$A$2:$D$35,4)</f>
        <v>-1.3361154</v>
      </c>
      <c r="M291">
        <f>HLOOKUP(D291,kemiskinan!$B$1:$L$35,A291+1)</f>
        <v>225.8</v>
      </c>
    </row>
    <row r="292" spans="1:13" x14ac:dyDescent="0.25">
      <c r="A292">
        <v>33</v>
      </c>
      <c r="B292">
        <v>91</v>
      </c>
      <c r="C292" t="s">
        <v>33</v>
      </c>
      <c r="D292" s="1">
        <v>2017</v>
      </c>
      <c r="E292">
        <f>HLOOKUP(D292,fdi!$B$1:$L$35,A292+1)</f>
        <v>84.7</v>
      </c>
      <c r="F292">
        <f>HLOOKUP(D292,pdrb!$B$1:$L$35,A292+1)</f>
        <v>56907.96</v>
      </c>
      <c r="G292">
        <f>HLOOKUP(D292,pdrbk!$B$1:$L$35,A292+1)</f>
        <v>62169.96</v>
      </c>
      <c r="H292">
        <f>HLOOKUP(D292,internet!$B$1:$L$35,A292+1)</f>
        <v>49.18</v>
      </c>
      <c r="I292">
        <f>HLOOKUP(D292,belajar!$B$1:$L$35,A292+1)</f>
        <v>7.06</v>
      </c>
      <c r="J292">
        <f>HLOOKUP(D292,pns!$B$1:$L$35,A292+1)</f>
        <v>42748</v>
      </c>
      <c r="K292">
        <f>VLOOKUP(B292,coor!$A$2:$D$35,3)</f>
        <v>133.17471620000001</v>
      </c>
      <c r="L292">
        <f>VLOOKUP(B292,coor!$A$2:$D$35,4)</f>
        <v>-1.3361154</v>
      </c>
      <c r="M292">
        <f>HLOOKUP(D292,kemiskinan!$B$1:$L$35,A292+1)</f>
        <v>228.38</v>
      </c>
    </row>
    <row r="293" spans="1:13" x14ac:dyDescent="0.25">
      <c r="A293">
        <v>33</v>
      </c>
      <c r="B293">
        <v>91</v>
      </c>
      <c r="C293" t="s">
        <v>33</v>
      </c>
      <c r="D293" s="1">
        <v>2018</v>
      </c>
      <c r="E293">
        <f>HLOOKUP(D293,fdi!$B$1:$L$35,A293+1)</f>
        <v>286.89999999999998</v>
      </c>
      <c r="F293">
        <f>HLOOKUP(D293,pdrb!$B$1:$L$35,A293+1)</f>
        <v>60465.52</v>
      </c>
      <c r="G293">
        <f>HLOOKUP(D293,pdrbk!$B$1:$L$35,A293+1)</f>
        <v>64499.45</v>
      </c>
      <c r="H293">
        <f>HLOOKUP(D293,internet!$B$1:$L$35,A293+1)</f>
        <v>61.95</v>
      </c>
      <c r="I293">
        <f>HLOOKUP(D293,belajar!$B$1:$L$35,A293+1)</f>
        <v>7.15</v>
      </c>
      <c r="J293">
        <f>HLOOKUP(D293,pns!$B$1:$L$35,A293+1)</f>
        <v>43973</v>
      </c>
      <c r="K293">
        <f>VLOOKUP(B293,coor!$A$2:$D$35,3)</f>
        <v>133.17471620000001</v>
      </c>
      <c r="L293">
        <f>VLOOKUP(B293,coor!$A$2:$D$35,4)</f>
        <v>-1.3361154</v>
      </c>
      <c r="M293">
        <f>HLOOKUP(D293,kemiskinan!$B$1:$L$35,A293+1)</f>
        <v>214.47</v>
      </c>
    </row>
    <row r="294" spans="1:13" x14ac:dyDescent="0.25">
      <c r="A294">
        <v>33</v>
      </c>
      <c r="B294">
        <v>91</v>
      </c>
      <c r="C294" t="s">
        <v>33</v>
      </c>
      <c r="D294" s="1">
        <v>2019</v>
      </c>
      <c r="E294">
        <f>HLOOKUP(D294,fdi!$B$1:$L$35,A294+1)</f>
        <v>46.2</v>
      </c>
      <c r="F294">
        <f>HLOOKUP(D294,pdrb!$B$1:$L$35,A294+1)</f>
        <v>62074.52</v>
      </c>
      <c r="G294">
        <f>HLOOKUP(D294,pdrbk!$B$1:$L$35,A294+1)</f>
        <v>64418.52</v>
      </c>
      <c r="H294">
        <f>HLOOKUP(D294,internet!$B$1:$L$35,A294+1)</f>
        <v>66.62</v>
      </c>
      <c r="I294">
        <f>HLOOKUP(D294,belajar!$B$1:$L$35,A294+1)</f>
        <v>7.27</v>
      </c>
      <c r="J294">
        <f>HLOOKUP(D294,pns!$B$1:$L$35,A294+1)</f>
        <v>43872</v>
      </c>
      <c r="K294">
        <f>VLOOKUP(B294,coor!$A$2:$D$35,3)</f>
        <v>133.17471620000001</v>
      </c>
      <c r="L294">
        <f>VLOOKUP(B294,coor!$A$2:$D$35,4)</f>
        <v>-1.3361154</v>
      </c>
      <c r="M294">
        <f>HLOOKUP(D294,kemiskinan!$B$1:$L$35,A294+1)</f>
        <v>211.5</v>
      </c>
    </row>
    <row r="295" spans="1:13" x14ac:dyDescent="0.25">
      <c r="A295">
        <v>33</v>
      </c>
      <c r="B295">
        <v>91</v>
      </c>
      <c r="C295" t="s">
        <v>33</v>
      </c>
      <c r="D295" s="1">
        <v>2020</v>
      </c>
      <c r="E295">
        <f>HLOOKUP(D295,fdi!$B$1:$L$35,A295+1)</f>
        <v>10.6</v>
      </c>
      <c r="F295">
        <f>HLOOKUP(D295,pdrb!$B$1:$L$35,A295+1)</f>
        <v>61604.13</v>
      </c>
      <c r="G295">
        <f>HLOOKUP(D295,pdrbk!$B$1:$L$35,A295+1)</f>
        <v>54487.7</v>
      </c>
      <c r="H295">
        <f>HLOOKUP(D295,internet!$B$1:$L$35,A295+1)</f>
        <v>72.62</v>
      </c>
      <c r="I295">
        <f>HLOOKUP(D295,belajar!$B$1:$L$35,A295+1)</f>
        <v>7.44</v>
      </c>
      <c r="J295">
        <f>HLOOKUP(D295,pns!$B$1:$L$35,A295+1)</f>
        <v>45905</v>
      </c>
      <c r="K295">
        <f>VLOOKUP(B295,coor!$A$2:$D$35,3)</f>
        <v>133.17471620000001</v>
      </c>
      <c r="L295">
        <f>VLOOKUP(B295,coor!$A$2:$D$35,4)</f>
        <v>-1.3361154</v>
      </c>
      <c r="M295">
        <f>HLOOKUP(D295,kemiskinan!$B$1:$L$35,A295+1)</f>
        <v>208.58</v>
      </c>
    </row>
    <row r="296" spans="1:13" x14ac:dyDescent="0.25">
      <c r="A296">
        <v>33</v>
      </c>
      <c r="B296">
        <v>91</v>
      </c>
      <c r="C296" t="s">
        <v>33</v>
      </c>
      <c r="D296" s="1">
        <v>2021</v>
      </c>
      <c r="E296">
        <f>HLOOKUP(D296,fdi!$B$1:$L$35,A296+1)</f>
        <v>32.5</v>
      </c>
      <c r="F296">
        <f>HLOOKUP(D296,pdrb!$B$1:$L$35,A296+1)</f>
        <v>61289.4</v>
      </c>
      <c r="G296">
        <f>HLOOKUP(D296,pdrbk!$B$1:$L$35,A296+1)</f>
        <v>53324.2</v>
      </c>
      <c r="H296">
        <f>HLOOKUP(D296,internet!$B$1:$L$35,A296+1)</f>
        <v>74.08</v>
      </c>
      <c r="I296">
        <f>HLOOKUP(D296,belajar!$B$1:$L$35,A296+1)</f>
        <v>7.6</v>
      </c>
      <c r="J296">
        <f>HLOOKUP(D296,pns!$B$1:$L$35,A296+1)</f>
        <v>49986</v>
      </c>
      <c r="K296">
        <f>VLOOKUP(B296,coor!$A$2:$D$35,3)</f>
        <v>133.17471620000001</v>
      </c>
      <c r="L296">
        <f>VLOOKUP(B296,coor!$A$2:$D$35,4)</f>
        <v>-1.3361154</v>
      </c>
      <c r="M296">
        <f>HLOOKUP(D296,kemiskinan!$B$1:$L$35,A296+1)</f>
        <v>219.07</v>
      </c>
    </row>
    <row r="297" spans="1:13" x14ac:dyDescent="0.25">
      <c r="A297">
        <v>33</v>
      </c>
      <c r="B297">
        <v>91</v>
      </c>
      <c r="C297" t="s">
        <v>33</v>
      </c>
      <c r="D297" s="1">
        <v>2022</v>
      </c>
      <c r="E297">
        <f>HLOOKUP(D297,fdi!$B$1:$L$35,A297+1)</f>
        <v>71.8</v>
      </c>
      <c r="F297">
        <f>HLOOKUP(D297,pdrb!$B$1:$L$35,A297+1)</f>
        <v>62530.53</v>
      </c>
      <c r="G297">
        <f>HLOOKUP(D297,pdrbk!$B$1:$L$35,A297+1)</f>
        <v>53517.07</v>
      </c>
      <c r="H297">
        <f>HLOOKUP(D297,internet!$B$1:$L$35,A297+1)</f>
        <v>78.319999999999993</v>
      </c>
      <c r="I297">
        <f>HLOOKUP(D297,belajar!$B$1:$L$35,A297+1)</f>
        <v>7.69</v>
      </c>
      <c r="J297">
        <f>HLOOKUP(D297,pns!$B$1:$L$35,A297+1)</f>
        <v>49380</v>
      </c>
      <c r="K297">
        <f>VLOOKUP(B297,coor!$A$2:$D$35,3)</f>
        <v>133.17471620000001</v>
      </c>
      <c r="L297">
        <f>VLOOKUP(B297,coor!$A$2:$D$35,4)</f>
        <v>-1.3361154</v>
      </c>
      <c r="M297">
        <f>HLOOKUP(D297,kemiskinan!$B$1:$L$35,A297+1)</f>
        <v>218.78</v>
      </c>
    </row>
    <row r="298" spans="1:13" x14ac:dyDescent="0.25">
      <c r="A298">
        <v>33</v>
      </c>
      <c r="B298">
        <v>91</v>
      </c>
      <c r="C298" t="s">
        <v>33</v>
      </c>
      <c r="D298" s="1">
        <v>2023</v>
      </c>
      <c r="E298">
        <f>HLOOKUP(D298,fdi!$B$1:$L$35,A298+1)</f>
        <v>28.8</v>
      </c>
      <c r="F298">
        <f>HLOOKUP(D298,pdrb!$B$1:$L$35,A298+1)</f>
        <v>40965.89</v>
      </c>
      <c r="G298">
        <f>HLOOKUP(D298,pdrbk!$B$1:$L$35,A298+1)</f>
        <v>71924.23</v>
      </c>
      <c r="H298">
        <f>HLOOKUP(D298,internet!$B$1:$L$35,A298+1)</f>
        <v>82.05</v>
      </c>
      <c r="I298">
        <f>HLOOKUP(D298,belajar!$B$1:$L$35,A298+1)</f>
        <v>7.84</v>
      </c>
      <c r="J298">
        <f>HLOOKUP(D298,pns!$B$1:$L$35,A298+1)</f>
        <v>27529</v>
      </c>
      <c r="K298">
        <f>VLOOKUP(B298,coor!$A$2:$D$35,3)</f>
        <v>133.17471620000001</v>
      </c>
      <c r="L298">
        <f>VLOOKUP(B298,coor!$A$2:$D$35,4)</f>
        <v>-1.3361154</v>
      </c>
      <c r="M298">
        <f>HLOOKUP(D298,kemiskinan!$B$1:$L$35,A298+1)</f>
        <v>214.98</v>
      </c>
    </row>
    <row r="299" spans="1:13" x14ac:dyDescent="0.25">
      <c r="A299">
        <v>34</v>
      </c>
      <c r="B299">
        <v>94</v>
      </c>
      <c r="C299" t="s">
        <v>34</v>
      </c>
      <c r="D299" s="1">
        <v>2015</v>
      </c>
      <c r="E299">
        <f>HLOOKUP(D299,fdi!$B$1:$L$35,A299+1)</f>
        <v>897</v>
      </c>
      <c r="F299">
        <f>HLOOKUP(D299,pdrb!$B$1:$L$35,A299+1)</f>
        <v>130311.6</v>
      </c>
      <c r="G299">
        <f>HLOOKUP(D299,pdrbk!$B$1:$L$35,A299+1)</f>
        <v>41376.97</v>
      </c>
      <c r="H299">
        <f>HLOOKUP(D299,internet!$B$1:$L$35,A299+1)</f>
        <v>16.28</v>
      </c>
      <c r="I299">
        <f>HLOOKUP(D299,belajar!$B$1:$L$35,A299+1)</f>
        <v>5.74</v>
      </c>
      <c r="J299">
        <f>HLOOKUP(D299,pns!$B$1:$L$35,A299+1)</f>
        <v>89133</v>
      </c>
      <c r="K299">
        <f>VLOOKUP(B299,coor!$A$2:$D$35,3)</f>
        <v>138.08035290000001</v>
      </c>
      <c r="L299">
        <f>VLOOKUP(B299,coor!$A$2:$D$35,4)</f>
        <v>-4.2699280000000002</v>
      </c>
      <c r="M299">
        <f>HLOOKUP(D299,kemiskinan!$B$1:$L$35,A299+1)</f>
        <v>859.15</v>
      </c>
    </row>
    <row r="300" spans="1:13" x14ac:dyDescent="0.25">
      <c r="A300">
        <v>34</v>
      </c>
      <c r="B300">
        <v>94</v>
      </c>
      <c r="C300" t="s">
        <v>34</v>
      </c>
      <c r="D300" s="1">
        <v>2016</v>
      </c>
      <c r="E300">
        <f>HLOOKUP(D300,fdi!$B$1:$L$35,A300+1)</f>
        <v>1168.4000000000001</v>
      </c>
      <c r="F300">
        <f>HLOOKUP(D300,pdrb!$B$1:$L$35,A300+1)</f>
        <v>142224.93</v>
      </c>
      <c r="G300">
        <f>HLOOKUP(D300,pdrbk!$B$1:$L$35,A300+1)</f>
        <v>44342.14</v>
      </c>
      <c r="H300">
        <f>HLOOKUP(D300,internet!$B$1:$L$35,A300+1)</f>
        <v>19.260000000000002</v>
      </c>
      <c r="I300">
        <f>HLOOKUP(D300,belajar!$B$1:$L$35,A300+1)</f>
        <v>5.99</v>
      </c>
      <c r="J300">
        <f>HLOOKUP(D300,pns!$B$1:$L$35,A300+1)</f>
        <v>103200</v>
      </c>
      <c r="K300">
        <f>VLOOKUP(B300,coor!$A$2:$D$35,3)</f>
        <v>138.08035290000001</v>
      </c>
      <c r="L300">
        <f>VLOOKUP(B300,coor!$A$2:$D$35,4)</f>
        <v>-4.2699280000000002</v>
      </c>
      <c r="M300">
        <f>HLOOKUP(D300,kemiskinan!$B$1:$L$35,A300+1)</f>
        <v>911.33</v>
      </c>
    </row>
    <row r="301" spans="1:13" x14ac:dyDescent="0.25">
      <c r="A301">
        <v>34</v>
      </c>
      <c r="B301">
        <v>94</v>
      </c>
      <c r="C301" t="s">
        <v>34</v>
      </c>
      <c r="D301" s="1">
        <v>2017</v>
      </c>
      <c r="E301">
        <f>HLOOKUP(D301,fdi!$B$1:$L$35,A301+1)</f>
        <v>1924.1</v>
      </c>
      <c r="F301">
        <f>HLOOKUP(D301,pdrb!$B$1:$L$35,A301+1)</f>
        <v>148818.29</v>
      </c>
      <c r="G301">
        <f>HLOOKUP(D301,pdrbk!$B$1:$L$35,A301+1)</f>
        <v>45577.05</v>
      </c>
      <c r="H301">
        <f>HLOOKUP(D301,internet!$B$1:$L$35,A301+1)</f>
        <v>27.33</v>
      </c>
      <c r="I301">
        <f>HLOOKUP(D301,belajar!$B$1:$L$35,A301+1)</f>
        <v>6.15</v>
      </c>
      <c r="J301">
        <f>HLOOKUP(D301,pns!$B$1:$L$35,A301+1)</f>
        <v>101159</v>
      </c>
      <c r="K301">
        <f>VLOOKUP(B301,coor!$A$2:$D$35,3)</f>
        <v>138.08035290000001</v>
      </c>
      <c r="L301">
        <f>VLOOKUP(B301,coor!$A$2:$D$35,4)</f>
        <v>-4.2699280000000002</v>
      </c>
      <c r="M301">
        <f>HLOOKUP(D301,kemiskinan!$B$1:$L$35,A301+1)</f>
        <v>897.69</v>
      </c>
    </row>
    <row r="302" spans="1:13" x14ac:dyDescent="0.25">
      <c r="A302">
        <v>34</v>
      </c>
      <c r="B302">
        <v>94</v>
      </c>
      <c r="C302" t="s">
        <v>34</v>
      </c>
      <c r="D302" s="1">
        <v>2018</v>
      </c>
      <c r="E302">
        <f>HLOOKUP(D302,fdi!$B$1:$L$35,A302+1)</f>
        <v>1132.3</v>
      </c>
      <c r="F302">
        <f>HLOOKUP(D302,pdrb!$B$1:$L$35,A302+1)</f>
        <v>159711.85</v>
      </c>
      <c r="G302">
        <f>HLOOKUP(D302,pdrbk!$B$1:$L$35,A302+1)</f>
        <v>48069.41</v>
      </c>
      <c r="H302">
        <f>HLOOKUP(D302,internet!$B$1:$L$35,A302+1)</f>
        <v>29.5</v>
      </c>
      <c r="I302">
        <f>HLOOKUP(D302,belajar!$B$1:$L$35,A302+1)</f>
        <v>6.27</v>
      </c>
      <c r="J302">
        <f>HLOOKUP(D302,pns!$B$1:$L$35,A302+1)</f>
        <v>101915</v>
      </c>
      <c r="K302">
        <f>VLOOKUP(B302,coor!$A$2:$D$35,3)</f>
        <v>138.08035290000001</v>
      </c>
      <c r="L302">
        <f>VLOOKUP(B302,coor!$A$2:$D$35,4)</f>
        <v>-4.2699280000000002</v>
      </c>
      <c r="M302">
        <f>HLOOKUP(D302,kemiskinan!$B$1:$L$35,A302+1)</f>
        <v>917.63</v>
      </c>
    </row>
    <row r="303" spans="1:13" x14ac:dyDescent="0.25">
      <c r="A303">
        <v>34</v>
      </c>
      <c r="B303">
        <v>94</v>
      </c>
      <c r="C303" t="s">
        <v>34</v>
      </c>
      <c r="D303" s="1">
        <v>2019</v>
      </c>
      <c r="E303">
        <f>HLOOKUP(D303,fdi!$B$1:$L$35,A303+1)</f>
        <v>941</v>
      </c>
      <c r="F303">
        <f>HLOOKUP(D303,pdrb!$B$1:$L$35,A303+1)</f>
        <v>134565.89000000001</v>
      </c>
      <c r="G303">
        <f>HLOOKUP(D303,pdrbk!$B$1:$L$35,A303+1)</f>
        <v>40203.42</v>
      </c>
      <c r="H303">
        <f>HLOOKUP(D303,internet!$B$1:$L$35,A303+1)</f>
        <v>31.31</v>
      </c>
      <c r="I303">
        <f>HLOOKUP(D303,belajar!$B$1:$L$35,A303+1)</f>
        <v>6.52</v>
      </c>
      <c r="J303">
        <f>HLOOKUP(D303,pns!$B$1:$L$35,A303+1)</f>
        <v>101619</v>
      </c>
      <c r="K303">
        <f>VLOOKUP(B303,coor!$A$2:$D$35,3)</f>
        <v>138.08035290000001</v>
      </c>
      <c r="L303">
        <f>VLOOKUP(B303,coor!$A$2:$D$35,4)</f>
        <v>-4.2699280000000002</v>
      </c>
      <c r="M303">
        <f>HLOOKUP(D303,kemiskinan!$B$1:$L$35,A303+1)</f>
        <v>926.36</v>
      </c>
    </row>
    <row r="304" spans="1:13" x14ac:dyDescent="0.25">
      <c r="A304">
        <v>34</v>
      </c>
      <c r="B304">
        <v>94</v>
      </c>
      <c r="C304" t="s">
        <v>34</v>
      </c>
      <c r="D304" s="1">
        <v>2020</v>
      </c>
      <c r="E304">
        <f>HLOOKUP(D304,fdi!$B$1:$L$35,A304+1)</f>
        <v>567.70000000000005</v>
      </c>
      <c r="F304">
        <f>HLOOKUP(D304,pdrb!$B$1:$L$35,A304+1)</f>
        <v>137787.29</v>
      </c>
      <c r="G304">
        <f>HLOOKUP(D304,pdrbk!$B$1:$L$35,A304+1)</f>
        <v>32108.51</v>
      </c>
      <c r="H304">
        <f>HLOOKUP(D304,internet!$B$1:$L$35,A304+1)</f>
        <v>35.25</v>
      </c>
      <c r="I304">
        <f>HLOOKUP(D304,belajar!$B$1:$L$35,A304+1)</f>
        <v>6.65</v>
      </c>
      <c r="J304">
        <f>HLOOKUP(D304,pns!$B$1:$L$35,A304+1)</f>
        <v>106857</v>
      </c>
      <c r="K304">
        <f>VLOOKUP(B304,coor!$A$2:$D$35,3)</f>
        <v>138.08035290000001</v>
      </c>
      <c r="L304">
        <f>VLOOKUP(B304,coor!$A$2:$D$35,4)</f>
        <v>-4.2699280000000002</v>
      </c>
      <c r="M304">
        <f>HLOOKUP(D304,kemiskinan!$B$1:$L$35,A304+1)</f>
        <v>911.37</v>
      </c>
    </row>
    <row r="305" spans="1:13" x14ac:dyDescent="0.25">
      <c r="A305">
        <v>34</v>
      </c>
      <c r="B305">
        <v>94</v>
      </c>
      <c r="C305" t="s">
        <v>34</v>
      </c>
      <c r="D305" s="1">
        <v>2021</v>
      </c>
      <c r="E305">
        <f>HLOOKUP(D305,fdi!$B$1:$L$35,A305+1)</f>
        <v>1489.1</v>
      </c>
      <c r="F305">
        <f>HLOOKUP(D305,pdrb!$B$1:$L$35,A305+1)</f>
        <v>158675.15</v>
      </c>
      <c r="G305">
        <f>HLOOKUP(D305,pdrbk!$B$1:$L$35,A305+1)</f>
        <v>36420.15</v>
      </c>
      <c r="H305">
        <f>HLOOKUP(D305,internet!$B$1:$L$35,A305+1)</f>
        <v>35.26</v>
      </c>
      <c r="I305">
        <f>HLOOKUP(D305,belajar!$B$1:$L$35,A305+1)</f>
        <v>6.69</v>
      </c>
      <c r="J305">
        <f>HLOOKUP(D305,pns!$B$1:$L$35,A305+1)</f>
        <v>111439</v>
      </c>
      <c r="K305">
        <f>VLOOKUP(B305,coor!$A$2:$D$35,3)</f>
        <v>138.08035290000001</v>
      </c>
      <c r="L305">
        <f>VLOOKUP(B305,coor!$A$2:$D$35,4)</f>
        <v>-4.2699280000000002</v>
      </c>
      <c r="M305">
        <f>HLOOKUP(D305,kemiskinan!$B$1:$L$35,A305+1)</f>
        <v>920.44</v>
      </c>
    </row>
    <row r="306" spans="1:13" x14ac:dyDescent="0.25">
      <c r="A306">
        <v>34</v>
      </c>
      <c r="B306">
        <v>94</v>
      </c>
      <c r="C306" t="s">
        <v>34</v>
      </c>
      <c r="D306" s="1">
        <v>2022</v>
      </c>
      <c r="E306">
        <f>HLOOKUP(D306,fdi!$B$1:$L$35,A306+1)</f>
        <v>1260.5</v>
      </c>
      <c r="F306">
        <f>HLOOKUP(D306,pdrb!$B$1:$L$35,A306+1)</f>
        <v>172907.29</v>
      </c>
      <c r="G306">
        <f>HLOOKUP(D306,pdrbk!$B$1:$L$35,A306+1)</f>
        <v>39112.71</v>
      </c>
      <c r="H306">
        <f>HLOOKUP(D306,internet!$B$1:$L$35,A306+1)</f>
        <v>35.14</v>
      </c>
      <c r="I306">
        <f>HLOOKUP(D306,belajar!$B$1:$L$35,A306+1)</f>
        <v>6.76</v>
      </c>
      <c r="J306">
        <f>HLOOKUP(D306,pns!$B$1:$L$35,A306+1)</f>
        <v>108938</v>
      </c>
      <c r="K306">
        <f>VLOOKUP(B306,coor!$A$2:$D$35,3)</f>
        <v>138.08035290000001</v>
      </c>
      <c r="L306">
        <f>VLOOKUP(B306,coor!$A$2:$D$35,4)</f>
        <v>-4.2699280000000002</v>
      </c>
      <c r="M306">
        <f>HLOOKUP(D306,kemiskinan!$B$1:$L$35,A306+1)</f>
        <v>922.12</v>
      </c>
    </row>
    <row r="307" spans="1:13" x14ac:dyDescent="0.25">
      <c r="A307">
        <v>34</v>
      </c>
      <c r="B307">
        <v>94</v>
      </c>
      <c r="C307" t="s">
        <v>34</v>
      </c>
      <c r="D307" s="1">
        <v>2023</v>
      </c>
      <c r="E307">
        <f>HLOOKUP(D307,fdi!$B$1:$L$35,A307+1)</f>
        <v>8.3000000000000007</v>
      </c>
      <c r="F307">
        <f>HLOOKUP(D307,pdrb!$B$1:$L$35,A307+1)</f>
        <v>49549.83</v>
      </c>
      <c r="G307">
        <f>HLOOKUP(D307,pdrbk!$B$1:$L$35,A307+1)</f>
        <v>47321.1</v>
      </c>
      <c r="H307">
        <f>HLOOKUP(D307,internet!$B$1:$L$35,A307+1)</f>
        <v>38.71</v>
      </c>
      <c r="I307">
        <f>HLOOKUP(D307,belajar!$B$1:$L$35,A307+1)</f>
        <v>7.02</v>
      </c>
      <c r="J307">
        <f>HLOOKUP(D307,pns!$B$1:$L$35,A307+1)</f>
        <v>45010</v>
      </c>
      <c r="K307">
        <f>VLOOKUP(B307,coor!$A$2:$D$35,3)</f>
        <v>138.08035290000001</v>
      </c>
      <c r="L307">
        <f>VLOOKUP(B307,coor!$A$2:$D$35,4)</f>
        <v>-4.2699280000000002</v>
      </c>
      <c r="M307">
        <f>HLOOKUP(D307,kemiskinan!$B$1:$L$35,A307+1)</f>
        <v>915.15</v>
      </c>
    </row>
    <row r="308" spans="1:13" x14ac:dyDescent="0.25">
      <c r="D308" s="1"/>
    </row>
    <row r="309" spans="1:13" x14ac:dyDescent="0.25">
      <c r="D309" s="1"/>
    </row>
    <row r="310" spans="1:13" x14ac:dyDescent="0.25">
      <c r="D310" s="1"/>
    </row>
    <row r="311" spans="1:13" x14ac:dyDescent="0.25">
      <c r="D311" s="1"/>
    </row>
    <row r="312" spans="1:13" x14ac:dyDescent="0.25">
      <c r="D312" s="1"/>
    </row>
    <row r="313" spans="1:13" x14ac:dyDescent="0.25">
      <c r="D313" s="1"/>
    </row>
    <row r="314" spans="1:13" x14ac:dyDescent="0.25">
      <c r="D314" s="1"/>
    </row>
    <row r="315" spans="1:13" x14ac:dyDescent="0.25">
      <c r="D315" s="1"/>
    </row>
    <row r="316" spans="1:13" x14ac:dyDescent="0.25">
      <c r="D316" s="1"/>
    </row>
    <row r="317" spans="1:13" x14ac:dyDescent="0.25">
      <c r="D317" s="1"/>
    </row>
    <row r="318" spans="1:13" x14ac:dyDescent="0.25">
      <c r="D318" s="1"/>
    </row>
    <row r="319" spans="1:13" x14ac:dyDescent="0.25">
      <c r="D319" s="1"/>
    </row>
    <row r="320" spans="1:13" x14ac:dyDescent="0.25">
      <c r="D320" s="1"/>
    </row>
    <row r="321" spans="4:4" x14ac:dyDescent="0.25">
      <c r="D321" s="1"/>
    </row>
    <row r="322" spans="4:4" x14ac:dyDescent="0.25">
      <c r="D322" s="1"/>
    </row>
    <row r="323" spans="4:4" x14ac:dyDescent="0.25">
      <c r="D323" s="1"/>
    </row>
    <row r="324" spans="4:4" x14ac:dyDescent="0.25">
      <c r="D324" s="1"/>
    </row>
    <row r="325" spans="4:4" x14ac:dyDescent="0.25">
      <c r="D325" s="1"/>
    </row>
    <row r="326" spans="4:4" x14ac:dyDescent="0.25">
      <c r="D326" s="1"/>
    </row>
    <row r="327" spans="4:4" x14ac:dyDescent="0.25">
      <c r="D327" s="1"/>
    </row>
    <row r="328" spans="4:4" x14ac:dyDescent="0.25">
      <c r="D328" s="1"/>
    </row>
    <row r="329" spans="4:4" x14ac:dyDescent="0.25">
      <c r="D329" s="1"/>
    </row>
    <row r="330" spans="4:4" x14ac:dyDescent="0.25">
      <c r="D330" s="1"/>
    </row>
    <row r="331" spans="4:4" x14ac:dyDescent="0.25">
      <c r="D331" s="1"/>
    </row>
    <row r="332" spans="4:4" x14ac:dyDescent="0.25">
      <c r="D332" s="1"/>
    </row>
    <row r="333" spans="4:4" x14ac:dyDescent="0.25">
      <c r="D333" s="1"/>
    </row>
    <row r="334" spans="4:4" x14ac:dyDescent="0.25">
      <c r="D334" s="1"/>
    </row>
    <row r="335" spans="4:4" x14ac:dyDescent="0.25">
      <c r="D335" s="1"/>
    </row>
    <row r="336" spans="4:4" x14ac:dyDescent="0.25">
      <c r="D336" s="1"/>
    </row>
    <row r="337" spans="4:4" x14ac:dyDescent="0.25">
      <c r="D337" s="1"/>
    </row>
    <row r="338" spans="4:4" x14ac:dyDescent="0.25">
      <c r="D338" s="1"/>
    </row>
    <row r="339" spans="4:4" x14ac:dyDescent="0.25">
      <c r="D339" s="1"/>
    </row>
    <row r="340" spans="4:4" x14ac:dyDescent="0.25">
      <c r="D340" s="1"/>
    </row>
    <row r="341" spans="4:4" x14ac:dyDescent="0.25">
      <c r="D341" s="1"/>
    </row>
    <row r="342" spans="4:4" x14ac:dyDescent="0.25">
      <c r="D342" s="1"/>
    </row>
    <row r="343" spans="4:4" x14ac:dyDescent="0.25">
      <c r="D343" s="1"/>
    </row>
    <row r="344" spans="4:4" x14ac:dyDescent="0.25">
      <c r="D344" s="1"/>
    </row>
    <row r="345" spans="4:4" x14ac:dyDescent="0.25">
      <c r="D345" s="1"/>
    </row>
    <row r="346" spans="4:4" x14ac:dyDescent="0.25">
      <c r="D346" s="1"/>
    </row>
    <row r="347" spans="4:4" x14ac:dyDescent="0.25">
      <c r="D347" s="1"/>
    </row>
    <row r="348" spans="4:4" x14ac:dyDescent="0.25">
      <c r="D348" s="1"/>
    </row>
    <row r="349" spans="4:4" x14ac:dyDescent="0.25">
      <c r="D349" s="1"/>
    </row>
    <row r="350" spans="4:4" x14ac:dyDescent="0.25">
      <c r="D350" s="1"/>
    </row>
    <row r="351" spans="4:4" x14ac:dyDescent="0.25">
      <c r="D351" s="1"/>
    </row>
    <row r="352" spans="4:4" x14ac:dyDescent="0.25">
      <c r="D352" s="1"/>
    </row>
    <row r="353" spans="4:4" x14ac:dyDescent="0.25">
      <c r="D353" s="1"/>
    </row>
    <row r="354" spans="4:4" x14ac:dyDescent="0.25">
      <c r="D354" s="1"/>
    </row>
    <row r="355" spans="4:4" x14ac:dyDescent="0.25">
      <c r="D355" s="1"/>
    </row>
    <row r="356" spans="4:4" x14ac:dyDescent="0.25">
      <c r="D356" s="1"/>
    </row>
    <row r="357" spans="4:4" x14ac:dyDescent="0.25">
      <c r="D357" s="1"/>
    </row>
    <row r="358" spans="4:4" x14ac:dyDescent="0.25">
      <c r="D358" s="1"/>
    </row>
    <row r="359" spans="4:4" x14ac:dyDescent="0.25">
      <c r="D359" s="1"/>
    </row>
    <row r="360" spans="4:4" x14ac:dyDescent="0.25">
      <c r="D360" s="1"/>
    </row>
    <row r="361" spans="4:4" x14ac:dyDescent="0.25">
      <c r="D361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A4169-5CDF-4595-AB6E-E89E11F5231F}">
  <dimension ref="A1:J35"/>
  <sheetViews>
    <sheetView workbookViewId="0">
      <selection activeCell="K38" sqref="K38"/>
    </sheetView>
  </sheetViews>
  <sheetFormatPr defaultRowHeight="15" x14ac:dyDescent="0.25"/>
  <cols>
    <col min="1" max="1" width="22.85546875" bestFit="1" customWidth="1"/>
  </cols>
  <sheetData>
    <row r="1" spans="1:10" x14ac:dyDescent="0.25">
      <c r="A1" t="s">
        <v>0</v>
      </c>
      <c r="B1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</row>
    <row r="2" spans="1:10" x14ac:dyDescent="0.25">
      <c r="A2" s="1" t="s">
        <v>1</v>
      </c>
      <c r="B2">
        <v>139967</v>
      </c>
      <c r="C2">
        <v>165904</v>
      </c>
      <c r="D2">
        <v>166790</v>
      </c>
      <c r="E2">
        <v>163543</v>
      </c>
      <c r="F2">
        <v>165221</v>
      </c>
      <c r="G2">
        <v>164988</v>
      </c>
      <c r="H2">
        <v>159489</v>
      </c>
      <c r="I2">
        <v>158120</v>
      </c>
      <c r="J2">
        <v>153733</v>
      </c>
    </row>
    <row r="3" spans="1:10" x14ac:dyDescent="0.25">
      <c r="A3" s="1" t="s">
        <v>2</v>
      </c>
      <c r="B3">
        <v>213764</v>
      </c>
      <c r="C3">
        <v>241604</v>
      </c>
      <c r="D3">
        <v>238789</v>
      </c>
      <c r="E3">
        <v>230957</v>
      </c>
      <c r="F3">
        <v>232100</v>
      </c>
      <c r="G3">
        <v>227602</v>
      </c>
      <c r="H3">
        <v>216619</v>
      </c>
      <c r="I3">
        <v>208606</v>
      </c>
      <c r="J3">
        <v>200846</v>
      </c>
    </row>
    <row r="4" spans="1:10" x14ac:dyDescent="0.25">
      <c r="A4" s="1" t="s">
        <v>3</v>
      </c>
      <c r="B4">
        <v>114357</v>
      </c>
      <c r="C4">
        <v>134784</v>
      </c>
      <c r="D4">
        <v>131976</v>
      </c>
      <c r="E4">
        <v>128211</v>
      </c>
      <c r="F4">
        <v>129595</v>
      </c>
      <c r="G4">
        <v>128680</v>
      </c>
      <c r="H4">
        <v>123316</v>
      </c>
      <c r="I4">
        <v>120156</v>
      </c>
      <c r="J4">
        <v>115185</v>
      </c>
    </row>
    <row r="5" spans="1:10" x14ac:dyDescent="0.25">
      <c r="A5" s="1" t="s">
        <v>4</v>
      </c>
      <c r="B5">
        <v>92985</v>
      </c>
      <c r="C5">
        <v>105339</v>
      </c>
      <c r="D5">
        <v>104232</v>
      </c>
      <c r="E5">
        <v>102367</v>
      </c>
      <c r="F5">
        <v>103370</v>
      </c>
      <c r="G5">
        <v>103231</v>
      </c>
      <c r="H5">
        <v>99510</v>
      </c>
      <c r="I5">
        <v>97247</v>
      </c>
      <c r="J5">
        <v>93980</v>
      </c>
    </row>
    <row r="6" spans="1:10" x14ac:dyDescent="0.25">
      <c r="A6" s="1" t="s">
        <v>5</v>
      </c>
      <c r="B6">
        <v>69255</v>
      </c>
      <c r="C6">
        <v>79684</v>
      </c>
      <c r="D6">
        <v>78777</v>
      </c>
      <c r="E6">
        <v>76639</v>
      </c>
      <c r="F6">
        <v>76674</v>
      </c>
      <c r="G6">
        <v>76331</v>
      </c>
      <c r="H6">
        <v>73054</v>
      </c>
      <c r="I6">
        <v>70299</v>
      </c>
      <c r="J6">
        <v>68021</v>
      </c>
    </row>
    <row r="7" spans="1:10" x14ac:dyDescent="0.25">
      <c r="A7" s="1" t="s">
        <v>6</v>
      </c>
      <c r="B7">
        <v>121880</v>
      </c>
      <c r="C7">
        <v>139225</v>
      </c>
      <c r="D7">
        <v>136328</v>
      </c>
      <c r="E7">
        <v>132044</v>
      </c>
      <c r="F7">
        <v>132106</v>
      </c>
      <c r="G7">
        <v>132056</v>
      </c>
      <c r="H7">
        <v>126642</v>
      </c>
      <c r="I7">
        <v>123545</v>
      </c>
      <c r="J7">
        <v>118773</v>
      </c>
    </row>
    <row r="8" spans="1:10" x14ac:dyDescent="0.25">
      <c r="A8" s="1" t="s">
        <v>7</v>
      </c>
      <c r="B8">
        <v>53625</v>
      </c>
      <c r="C8">
        <v>61053</v>
      </c>
      <c r="D8">
        <v>60271</v>
      </c>
      <c r="E8">
        <v>58481</v>
      </c>
      <c r="F8">
        <v>59176</v>
      </c>
      <c r="G8">
        <v>57685</v>
      </c>
      <c r="H8">
        <v>55758</v>
      </c>
      <c r="I8">
        <v>54176</v>
      </c>
      <c r="J8">
        <v>52418</v>
      </c>
    </row>
    <row r="9" spans="1:10" x14ac:dyDescent="0.25">
      <c r="A9" s="1" t="s">
        <v>8</v>
      </c>
      <c r="B9">
        <v>110443</v>
      </c>
      <c r="C9">
        <v>123753</v>
      </c>
      <c r="D9">
        <v>122332</v>
      </c>
      <c r="E9">
        <v>118234</v>
      </c>
      <c r="F9">
        <v>119544</v>
      </c>
      <c r="G9">
        <v>119038</v>
      </c>
      <c r="H9">
        <v>113466</v>
      </c>
      <c r="I9">
        <v>110393</v>
      </c>
      <c r="J9">
        <v>105734</v>
      </c>
    </row>
    <row r="10" spans="1:10" x14ac:dyDescent="0.25">
      <c r="A10" s="1" t="s">
        <v>9</v>
      </c>
      <c r="B10">
        <v>28374</v>
      </c>
      <c r="C10">
        <v>31991</v>
      </c>
      <c r="D10">
        <v>31739</v>
      </c>
      <c r="E10">
        <v>30988</v>
      </c>
      <c r="F10">
        <v>32363</v>
      </c>
      <c r="G10">
        <v>33010</v>
      </c>
      <c r="H10">
        <v>32047</v>
      </c>
      <c r="I10">
        <v>32205</v>
      </c>
      <c r="J10">
        <v>31366</v>
      </c>
    </row>
    <row r="11" spans="1:10" x14ac:dyDescent="0.25">
      <c r="A11" s="1" t="s">
        <v>36</v>
      </c>
      <c r="B11">
        <v>28967</v>
      </c>
      <c r="C11">
        <v>37675</v>
      </c>
      <c r="D11">
        <v>37972</v>
      </c>
      <c r="E11">
        <v>37365</v>
      </c>
      <c r="F11">
        <v>39038</v>
      </c>
      <c r="G11">
        <v>39555</v>
      </c>
      <c r="H11">
        <v>38898</v>
      </c>
      <c r="I11">
        <v>39933</v>
      </c>
      <c r="J11">
        <v>39038</v>
      </c>
    </row>
    <row r="12" spans="1:10" x14ac:dyDescent="0.25">
      <c r="A12" s="1" t="s">
        <v>11</v>
      </c>
      <c r="B12">
        <v>1035276</v>
      </c>
      <c r="C12">
        <v>269131</v>
      </c>
      <c r="D12">
        <v>264357</v>
      </c>
      <c r="E12">
        <v>268680</v>
      </c>
      <c r="F12">
        <v>271621</v>
      </c>
      <c r="G12">
        <v>271690</v>
      </c>
      <c r="H12">
        <v>263930</v>
      </c>
      <c r="I12">
        <v>258181</v>
      </c>
      <c r="J12">
        <v>241855</v>
      </c>
    </row>
    <row r="13" spans="1:10" x14ac:dyDescent="0.25">
      <c r="A13" s="1" t="s">
        <v>12</v>
      </c>
      <c r="B13">
        <v>350729</v>
      </c>
      <c r="C13">
        <v>428741</v>
      </c>
      <c r="D13">
        <v>417232</v>
      </c>
      <c r="E13">
        <v>401296</v>
      </c>
      <c r="F13">
        <v>393718</v>
      </c>
      <c r="G13">
        <v>384859</v>
      </c>
      <c r="H13">
        <v>361805</v>
      </c>
      <c r="I13">
        <v>344118</v>
      </c>
      <c r="J13">
        <v>327676</v>
      </c>
    </row>
    <row r="14" spans="1:10" x14ac:dyDescent="0.25">
      <c r="A14" s="1" t="s">
        <v>13</v>
      </c>
      <c r="B14">
        <v>375503</v>
      </c>
      <c r="C14">
        <v>432857</v>
      </c>
      <c r="D14">
        <v>418587</v>
      </c>
      <c r="E14">
        <v>401283</v>
      </c>
      <c r="F14">
        <v>397115</v>
      </c>
      <c r="G14">
        <v>391561</v>
      </c>
      <c r="H14">
        <v>367199</v>
      </c>
      <c r="I14">
        <v>354004</v>
      </c>
      <c r="J14">
        <v>336097</v>
      </c>
    </row>
    <row r="15" spans="1:10" x14ac:dyDescent="0.25">
      <c r="A15" s="1" t="s">
        <v>35</v>
      </c>
      <c r="B15">
        <v>57102</v>
      </c>
      <c r="C15">
        <v>82007</v>
      </c>
      <c r="D15">
        <v>78391</v>
      </c>
      <c r="E15">
        <v>75275</v>
      </c>
      <c r="F15">
        <v>74758</v>
      </c>
      <c r="G15">
        <v>73876</v>
      </c>
      <c r="H15">
        <v>69973</v>
      </c>
      <c r="I15">
        <v>67561</v>
      </c>
      <c r="J15">
        <v>65117</v>
      </c>
    </row>
    <row r="16" spans="1:10" x14ac:dyDescent="0.25">
      <c r="A16" s="1" t="s">
        <v>15</v>
      </c>
      <c r="B16">
        <v>412982</v>
      </c>
      <c r="C16">
        <v>473920</v>
      </c>
      <c r="D16">
        <v>456194</v>
      </c>
      <c r="E16">
        <v>440629</v>
      </c>
      <c r="F16">
        <v>439002</v>
      </c>
      <c r="G16">
        <v>432732</v>
      </c>
      <c r="H16">
        <v>403754</v>
      </c>
      <c r="I16">
        <v>383805</v>
      </c>
      <c r="J16">
        <v>363512</v>
      </c>
    </row>
    <row r="17" spans="1:10" x14ac:dyDescent="0.25">
      <c r="A17" s="1" t="s">
        <v>16</v>
      </c>
      <c r="B17">
        <v>79883</v>
      </c>
      <c r="C17">
        <v>97092</v>
      </c>
      <c r="D17">
        <v>96236</v>
      </c>
      <c r="E17">
        <v>93502</v>
      </c>
      <c r="F17">
        <v>93857</v>
      </c>
      <c r="G17">
        <v>93154</v>
      </c>
      <c r="H17">
        <v>88859</v>
      </c>
      <c r="I17">
        <v>87171</v>
      </c>
      <c r="J17">
        <v>85161</v>
      </c>
    </row>
    <row r="18" spans="1:10" x14ac:dyDescent="0.25">
      <c r="A18" s="1" t="s">
        <v>17</v>
      </c>
      <c r="B18">
        <v>74668</v>
      </c>
      <c r="C18">
        <v>93610</v>
      </c>
      <c r="D18">
        <v>90035</v>
      </c>
      <c r="E18">
        <v>88232</v>
      </c>
      <c r="F18">
        <v>86011</v>
      </c>
      <c r="G18">
        <v>85575</v>
      </c>
      <c r="H18">
        <v>80891</v>
      </c>
      <c r="I18">
        <v>77615</v>
      </c>
      <c r="J18">
        <v>73166</v>
      </c>
    </row>
    <row r="19" spans="1:10" x14ac:dyDescent="0.25">
      <c r="A19" s="1" t="s">
        <v>18</v>
      </c>
      <c r="B19">
        <v>81463</v>
      </c>
      <c r="C19">
        <v>93513</v>
      </c>
      <c r="D19">
        <v>90823</v>
      </c>
      <c r="E19">
        <v>89209</v>
      </c>
      <c r="F19">
        <v>87766</v>
      </c>
      <c r="G19">
        <v>89319</v>
      </c>
      <c r="H19">
        <v>85470</v>
      </c>
      <c r="I19">
        <v>84200</v>
      </c>
      <c r="J19">
        <v>80890</v>
      </c>
    </row>
    <row r="20" spans="1:10" x14ac:dyDescent="0.25">
      <c r="A20" s="1" t="s">
        <v>19</v>
      </c>
      <c r="B20">
        <v>115522</v>
      </c>
      <c r="C20">
        <v>126369</v>
      </c>
      <c r="D20">
        <v>124583</v>
      </c>
      <c r="E20">
        <v>121089</v>
      </c>
      <c r="F20">
        <v>122830</v>
      </c>
      <c r="G20">
        <v>123146</v>
      </c>
      <c r="H20">
        <v>118336</v>
      </c>
      <c r="I20">
        <v>117429</v>
      </c>
      <c r="J20">
        <v>113014</v>
      </c>
    </row>
    <row r="21" spans="1:10" x14ac:dyDescent="0.25">
      <c r="A21" s="1" t="s">
        <v>20</v>
      </c>
      <c r="B21">
        <v>81597</v>
      </c>
      <c r="C21">
        <v>92457</v>
      </c>
      <c r="D21">
        <v>91409</v>
      </c>
      <c r="E21">
        <v>88544</v>
      </c>
      <c r="F21">
        <v>88761</v>
      </c>
      <c r="G21">
        <v>89231</v>
      </c>
      <c r="H21">
        <v>85653</v>
      </c>
      <c r="I21">
        <v>84691</v>
      </c>
      <c r="J21">
        <v>80898</v>
      </c>
    </row>
    <row r="22" spans="1:10" x14ac:dyDescent="0.25">
      <c r="A22" s="1" t="s">
        <v>21</v>
      </c>
      <c r="B22">
        <v>68967</v>
      </c>
      <c r="C22">
        <v>76465</v>
      </c>
      <c r="D22">
        <v>75107</v>
      </c>
      <c r="E22">
        <v>73096</v>
      </c>
      <c r="F22">
        <v>74781</v>
      </c>
      <c r="G22">
        <v>74931</v>
      </c>
      <c r="H22">
        <v>72650</v>
      </c>
      <c r="I22">
        <v>72318</v>
      </c>
      <c r="J22">
        <v>69775</v>
      </c>
    </row>
    <row r="23" spans="1:10" x14ac:dyDescent="0.25">
      <c r="A23" s="1" t="s">
        <v>22</v>
      </c>
      <c r="B23">
        <v>78841</v>
      </c>
      <c r="C23">
        <v>93730</v>
      </c>
      <c r="D23">
        <v>91917</v>
      </c>
      <c r="E23">
        <v>89048</v>
      </c>
      <c r="F23">
        <v>89483</v>
      </c>
      <c r="G23">
        <v>88522</v>
      </c>
      <c r="H23">
        <v>85328</v>
      </c>
      <c r="I23">
        <v>84236</v>
      </c>
      <c r="J23">
        <v>81306</v>
      </c>
    </row>
    <row r="24" spans="1:10" x14ac:dyDescent="0.25">
      <c r="A24" s="1" t="s">
        <v>23</v>
      </c>
      <c r="B24">
        <v>71903</v>
      </c>
      <c r="C24">
        <v>82099</v>
      </c>
      <c r="D24">
        <v>80877</v>
      </c>
      <c r="E24">
        <v>79216</v>
      </c>
      <c r="F24">
        <v>79621</v>
      </c>
      <c r="G24">
        <v>78815</v>
      </c>
      <c r="H24">
        <v>76259</v>
      </c>
      <c r="I24">
        <v>75216</v>
      </c>
      <c r="J24">
        <v>72301</v>
      </c>
    </row>
    <row r="25" spans="1:10" x14ac:dyDescent="0.25">
      <c r="A25" s="1" t="s">
        <v>24</v>
      </c>
      <c r="B25">
        <v>18980</v>
      </c>
      <c r="C25">
        <v>21287</v>
      </c>
      <c r="D25">
        <v>21234</v>
      </c>
      <c r="E25">
        <v>21341</v>
      </c>
      <c r="F25">
        <v>22431</v>
      </c>
      <c r="G25">
        <v>22478</v>
      </c>
      <c r="H25">
        <v>22238</v>
      </c>
      <c r="I25">
        <v>22755</v>
      </c>
      <c r="J25">
        <v>22187</v>
      </c>
    </row>
    <row r="26" spans="1:10" x14ac:dyDescent="0.25">
      <c r="A26" s="1" t="s">
        <v>25</v>
      </c>
      <c r="B26">
        <v>64753</v>
      </c>
      <c r="C26">
        <v>76539</v>
      </c>
      <c r="D26">
        <v>74496</v>
      </c>
      <c r="E26">
        <v>72362</v>
      </c>
      <c r="F26">
        <v>74154</v>
      </c>
      <c r="G26">
        <v>74104</v>
      </c>
      <c r="H26">
        <v>71540</v>
      </c>
      <c r="I26">
        <v>70926</v>
      </c>
      <c r="J26">
        <v>68313</v>
      </c>
    </row>
    <row r="27" spans="1:10" x14ac:dyDescent="0.25">
      <c r="A27" s="1" t="s">
        <v>26</v>
      </c>
      <c r="B27">
        <v>80597</v>
      </c>
      <c r="C27">
        <v>90234</v>
      </c>
      <c r="D27">
        <v>89381</v>
      </c>
      <c r="E27">
        <v>87906</v>
      </c>
      <c r="F27">
        <v>89241</v>
      </c>
      <c r="G27">
        <v>88554</v>
      </c>
      <c r="H27">
        <v>86031</v>
      </c>
      <c r="I27">
        <v>84353</v>
      </c>
      <c r="J27">
        <v>81192</v>
      </c>
    </row>
    <row r="28" spans="1:10" x14ac:dyDescent="0.25">
      <c r="A28" s="1" t="s">
        <v>27</v>
      </c>
      <c r="B28">
        <v>171503</v>
      </c>
      <c r="C28">
        <v>204728</v>
      </c>
      <c r="D28">
        <v>200416</v>
      </c>
      <c r="E28">
        <v>197062</v>
      </c>
      <c r="F28">
        <v>197109</v>
      </c>
      <c r="G28">
        <v>197244</v>
      </c>
      <c r="H28">
        <v>189671</v>
      </c>
      <c r="I28">
        <v>185021</v>
      </c>
      <c r="J28">
        <v>178741</v>
      </c>
    </row>
    <row r="29" spans="1:10" x14ac:dyDescent="0.25">
      <c r="A29" s="1" t="s">
        <v>28</v>
      </c>
      <c r="B29">
        <v>75882</v>
      </c>
      <c r="C29">
        <v>85160</v>
      </c>
      <c r="D29">
        <v>83716</v>
      </c>
      <c r="E29">
        <v>83035</v>
      </c>
      <c r="F29">
        <v>85001</v>
      </c>
      <c r="G29">
        <v>85650</v>
      </c>
      <c r="H29">
        <v>83081</v>
      </c>
      <c r="I29">
        <v>82349</v>
      </c>
      <c r="J29">
        <v>80337</v>
      </c>
    </row>
    <row r="30" spans="1:10" x14ac:dyDescent="0.25">
      <c r="A30" s="1" t="s">
        <v>29</v>
      </c>
      <c r="B30">
        <v>30330</v>
      </c>
      <c r="C30">
        <v>34980</v>
      </c>
      <c r="D30">
        <v>34985</v>
      </c>
      <c r="E30">
        <v>34221</v>
      </c>
      <c r="F30">
        <v>34988</v>
      </c>
      <c r="G30">
        <v>34873</v>
      </c>
      <c r="H30">
        <v>33835</v>
      </c>
      <c r="I30">
        <v>33806</v>
      </c>
      <c r="J30">
        <v>32725</v>
      </c>
    </row>
    <row r="31" spans="1:10" x14ac:dyDescent="0.25">
      <c r="A31" s="1" t="s">
        <v>30</v>
      </c>
      <c r="B31">
        <v>32677</v>
      </c>
      <c r="C31">
        <v>36920</v>
      </c>
      <c r="D31">
        <v>36749</v>
      </c>
      <c r="E31">
        <v>36210</v>
      </c>
      <c r="F31">
        <v>37237</v>
      </c>
      <c r="G31">
        <v>37303</v>
      </c>
      <c r="H31">
        <v>36284</v>
      </c>
      <c r="I31">
        <v>35990</v>
      </c>
      <c r="J31">
        <v>34944</v>
      </c>
    </row>
    <row r="32" spans="1:10" x14ac:dyDescent="0.25">
      <c r="A32" s="1" t="s">
        <v>31</v>
      </c>
      <c r="B32">
        <v>58348</v>
      </c>
      <c r="C32">
        <v>68732</v>
      </c>
      <c r="D32">
        <v>67428</v>
      </c>
      <c r="E32">
        <v>66218</v>
      </c>
      <c r="F32">
        <v>67494</v>
      </c>
      <c r="G32">
        <v>67741</v>
      </c>
      <c r="H32">
        <v>65696</v>
      </c>
      <c r="I32">
        <v>64498</v>
      </c>
      <c r="J32">
        <v>62798</v>
      </c>
    </row>
    <row r="33" spans="1:10" x14ac:dyDescent="0.25">
      <c r="A33" s="1" t="s">
        <v>32</v>
      </c>
      <c r="B33">
        <v>40257</v>
      </c>
      <c r="C33">
        <v>46415</v>
      </c>
      <c r="D33">
        <v>46584</v>
      </c>
      <c r="E33">
        <v>45820</v>
      </c>
      <c r="F33">
        <v>47395</v>
      </c>
      <c r="G33">
        <v>47762</v>
      </c>
      <c r="H33">
        <v>46869</v>
      </c>
      <c r="I33">
        <v>47288</v>
      </c>
      <c r="J33">
        <v>46255</v>
      </c>
    </row>
    <row r="34" spans="1:10" x14ac:dyDescent="0.25">
      <c r="A34" s="1" t="s">
        <v>33</v>
      </c>
      <c r="B34">
        <v>37912</v>
      </c>
      <c r="C34">
        <v>43151</v>
      </c>
      <c r="D34">
        <v>42748</v>
      </c>
      <c r="E34">
        <v>43973</v>
      </c>
      <c r="F34">
        <v>43872</v>
      </c>
      <c r="G34">
        <v>45905</v>
      </c>
      <c r="H34">
        <v>49986</v>
      </c>
      <c r="I34">
        <v>49380</v>
      </c>
      <c r="J34">
        <v>27529</v>
      </c>
    </row>
    <row r="35" spans="1:10" x14ac:dyDescent="0.25">
      <c r="A35" s="1" t="s">
        <v>34</v>
      </c>
      <c r="B35" s="2">
        <v>89133</v>
      </c>
      <c r="C35" s="2">
        <v>103200</v>
      </c>
      <c r="D35" s="2">
        <v>101159</v>
      </c>
      <c r="E35" s="2">
        <v>101915</v>
      </c>
      <c r="F35" s="2">
        <v>101619</v>
      </c>
      <c r="G35" s="2">
        <v>106857</v>
      </c>
      <c r="H35" s="2">
        <v>111439</v>
      </c>
      <c r="I35" s="2">
        <v>108938</v>
      </c>
      <c r="J35" s="2">
        <v>45010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1BD3F-B4BE-4119-8E80-5179D371C069}">
  <dimension ref="A1:J35"/>
  <sheetViews>
    <sheetView workbookViewId="0">
      <selection activeCell="K14" sqref="K14"/>
    </sheetView>
  </sheetViews>
  <sheetFormatPr defaultRowHeight="15" x14ac:dyDescent="0.25"/>
  <cols>
    <col min="1" max="1" width="22.85546875" bestFit="1" customWidth="1"/>
  </cols>
  <sheetData>
    <row r="1" spans="1:10" x14ac:dyDescent="0.25">
      <c r="A1" t="s">
        <v>0</v>
      </c>
      <c r="B1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</row>
    <row r="2" spans="1:10" x14ac:dyDescent="0.25">
      <c r="A2" s="1" t="s">
        <v>1</v>
      </c>
      <c r="B2" s="1">
        <v>851.59</v>
      </c>
      <c r="C2" s="1">
        <v>848.44</v>
      </c>
      <c r="D2" s="1">
        <v>872.61</v>
      </c>
      <c r="E2" s="1">
        <v>839.49</v>
      </c>
      <c r="F2" s="1">
        <v>819.44</v>
      </c>
      <c r="G2" s="1">
        <v>814.91</v>
      </c>
      <c r="H2" s="1">
        <v>834.24</v>
      </c>
      <c r="I2" s="1">
        <v>806.82</v>
      </c>
      <c r="J2" s="1">
        <v>806.75</v>
      </c>
    </row>
    <row r="3" spans="1:10" x14ac:dyDescent="0.25">
      <c r="A3" s="1" t="s">
        <v>2</v>
      </c>
      <c r="B3" s="1">
        <v>1463.67</v>
      </c>
      <c r="C3" s="1">
        <v>1455.95</v>
      </c>
      <c r="D3" s="1">
        <v>1453.87</v>
      </c>
      <c r="E3" s="1">
        <v>1324.98</v>
      </c>
      <c r="F3" s="1">
        <v>1282.04</v>
      </c>
      <c r="G3" s="1">
        <v>1283.29</v>
      </c>
      <c r="H3" s="1">
        <v>1343.86</v>
      </c>
      <c r="I3" s="1">
        <v>1268.19</v>
      </c>
      <c r="J3" s="1">
        <v>1239.71</v>
      </c>
    </row>
    <row r="4" spans="1:10" x14ac:dyDescent="0.25">
      <c r="A4" s="1" t="s">
        <v>3</v>
      </c>
      <c r="B4" s="1">
        <v>379.61</v>
      </c>
      <c r="C4" s="1">
        <v>371.56</v>
      </c>
      <c r="D4" s="1">
        <v>364.51</v>
      </c>
      <c r="E4" s="1">
        <v>357.13</v>
      </c>
      <c r="F4" s="1">
        <v>348.22</v>
      </c>
      <c r="G4" s="1">
        <v>344.23</v>
      </c>
      <c r="H4" s="1">
        <v>370.67</v>
      </c>
      <c r="I4" s="1">
        <v>335.21</v>
      </c>
      <c r="J4" s="1">
        <v>340.37</v>
      </c>
    </row>
    <row r="5" spans="1:10" x14ac:dyDescent="0.25">
      <c r="A5" s="1" t="s">
        <v>4</v>
      </c>
      <c r="B5" s="1">
        <v>531.39</v>
      </c>
      <c r="C5" s="1">
        <v>515.4</v>
      </c>
      <c r="D5" s="1">
        <v>514.62</v>
      </c>
      <c r="E5" s="1">
        <v>500.44</v>
      </c>
      <c r="F5" s="1">
        <v>490.72</v>
      </c>
      <c r="G5" s="1">
        <v>483.39</v>
      </c>
      <c r="H5" s="1">
        <v>500.81</v>
      </c>
      <c r="I5" s="1">
        <v>485.03</v>
      </c>
      <c r="J5" s="1">
        <v>485.66</v>
      </c>
    </row>
    <row r="6" spans="1:10" x14ac:dyDescent="0.25">
      <c r="A6" s="1" t="s">
        <v>5</v>
      </c>
      <c r="B6" s="1">
        <v>300.70999999999998</v>
      </c>
      <c r="C6" s="1">
        <v>289.8</v>
      </c>
      <c r="D6" s="1">
        <v>286.55</v>
      </c>
      <c r="E6" s="1">
        <v>281.69</v>
      </c>
      <c r="F6" s="1">
        <v>274.32</v>
      </c>
      <c r="G6" s="1">
        <v>277.8</v>
      </c>
      <c r="H6" s="1">
        <v>293.86</v>
      </c>
      <c r="I6" s="1">
        <v>279.37</v>
      </c>
      <c r="J6" s="1">
        <v>280.68</v>
      </c>
    </row>
    <row r="7" spans="1:10" x14ac:dyDescent="0.25">
      <c r="A7" s="1" t="s">
        <v>6</v>
      </c>
      <c r="B7" s="1">
        <v>1145.6300000000001</v>
      </c>
      <c r="C7" s="1">
        <v>1101.19</v>
      </c>
      <c r="D7" s="1">
        <v>1086.92</v>
      </c>
      <c r="E7" s="1">
        <v>1068.27</v>
      </c>
      <c r="F7" s="1">
        <v>1073.74</v>
      </c>
      <c r="G7" s="1">
        <v>1081.58</v>
      </c>
      <c r="H7" s="1">
        <v>1113.76</v>
      </c>
      <c r="I7" s="1">
        <v>1044.69</v>
      </c>
      <c r="J7" s="1">
        <v>1045.68</v>
      </c>
    </row>
    <row r="8" spans="1:10" x14ac:dyDescent="0.25">
      <c r="A8" s="1" t="s">
        <v>7</v>
      </c>
      <c r="B8" s="1">
        <v>334.07</v>
      </c>
      <c r="C8" s="1">
        <v>328.61</v>
      </c>
      <c r="D8" s="1">
        <v>316.98</v>
      </c>
      <c r="E8" s="1">
        <v>301.81</v>
      </c>
      <c r="F8" s="1">
        <v>302.3</v>
      </c>
      <c r="G8" s="1">
        <v>302.58</v>
      </c>
      <c r="H8" s="1">
        <v>306</v>
      </c>
      <c r="I8" s="1">
        <v>297.23</v>
      </c>
      <c r="J8" s="1">
        <v>288.45999999999998</v>
      </c>
    </row>
    <row r="9" spans="1:10" x14ac:dyDescent="0.25">
      <c r="A9" s="1" t="s">
        <v>8</v>
      </c>
      <c r="B9" s="1">
        <v>1163.49</v>
      </c>
      <c r="C9" s="1">
        <v>1169.5999999999999</v>
      </c>
      <c r="D9" s="1">
        <v>1131.73</v>
      </c>
      <c r="E9" s="1">
        <v>1097.05</v>
      </c>
      <c r="F9" s="1">
        <v>1063.6600000000001</v>
      </c>
      <c r="G9" s="1">
        <v>1049.32</v>
      </c>
      <c r="H9" s="1">
        <v>1083.93</v>
      </c>
      <c r="I9" s="1">
        <v>1002.41</v>
      </c>
      <c r="J9" s="1">
        <v>970.67</v>
      </c>
    </row>
    <row r="10" spans="1:10" x14ac:dyDescent="0.25">
      <c r="A10" s="1" t="s">
        <v>9</v>
      </c>
      <c r="B10" s="1">
        <v>74.09</v>
      </c>
      <c r="C10" s="1">
        <v>72.760000000000005</v>
      </c>
      <c r="D10" s="1">
        <v>74.09</v>
      </c>
      <c r="E10" s="1">
        <v>76.260000000000005</v>
      </c>
      <c r="F10" s="1">
        <v>68.38</v>
      </c>
      <c r="G10" s="1">
        <v>68.39</v>
      </c>
      <c r="H10" s="1">
        <v>72.709999999999994</v>
      </c>
      <c r="I10" s="1">
        <v>66.78</v>
      </c>
      <c r="J10" s="1">
        <v>68.69</v>
      </c>
    </row>
    <row r="11" spans="1:10" x14ac:dyDescent="0.25">
      <c r="A11" s="1" t="s">
        <v>36</v>
      </c>
      <c r="B11" s="1">
        <v>122.4</v>
      </c>
      <c r="C11" s="1">
        <v>120.41</v>
      </c>
      <c r="D11" s="1">
        <v>125.37</v>
      </c>
      <c r="E11" s="1">
        <v>131.68</v>
      </c>
      <c r="F11" s="1">
        <v>128.46</v>
      </c>
      <c r="G11" s="1">
        <v>131.97</v>
      </c>
      <c r="H11" s="1">
        <v>144.46</v>
      </c>
      <c r="I11" s="1">
        <v>151.68</v>
      </c>
      <c r="J11" s="1">
        <v>142.5</v>
      </c>
    </row>
    <row r="12" spans="1:10" x14ac:dyDescent="0.25">
      <c r="A12" s="1" t="s">
        <v>11</v>
      </c>
      <c r="B12" s="1">
        <v>398.92</v>
      </c>
      <c r="C12" s="1">
        <v>384.3</v>
      </c>
      <c r="D12" s="1">
        <v>389.69</v>
      </c>
      <c r="E12" s="1">
        <v>373.12</v>
      </c>
      <c r="F12" s="1">
        <v>365.55</v>
      </c>
      <c r="G12" s="1">
        <v>480.86</v>
      </c>
      <c r="H12" s="1">
        <v>501.92</v>
      </c>
      <c r="I12" s="1">
        <v>502.04</v>
      </c>
      <c r="J12" s="1">
        <v>477.83</v>
      </c>
    </row>
    <row r="13" spans="1:10" x14ac:dyDescent="0.25">
      <c r="A13" s="1" t="s">
        <v>12</v>
      </c>
      <c r="B13" s="1">
        <v>4435.7</v>
      </c>
      <c r="C13" s="1">
        <v>4224.33</v>
      </c>
      <c r="D13" s="1">
        <v>4168.4399999999996</v>
      </c>
      <c r="E13" s="1">
        <v>3615.79</v>
      </c>
      <c r="F13" s="1">
        <v>3399.16</v>
      </c>
      <c r="G13" s="1">
        <v>3920.23</v>
      </c>
      <c r="H13" s="1">
        <v>4195.34</v>
      </c>
      <c r="I13" s="1">
        <v>4070.98</v>
      </c>
      <c r="J13" s="1">
        <v>3888.6</v>
      </c>
    </row>
    <row r="14" spans="1:10" x14ac:dyDescent="0.25">
      <c r="A14" s="1" t="s">
        <v>13</v>
      </c>
      <c r="B14" s="1">
        <v>4577.04</v>
      </c>
      <c r="C14" s="1">
        <v>4506.8900000000003</v>
      </c>
      <c r="D14" s="1">
        <v>4450.72</v>
      </c>
      <c r="E14" s="1">
        <v>3897.2</v>
      </c>
      <c r="F14" s="1">
        <v>3743.23</v>
      </c>
      <c r="G14" s="1">
        <v>3980.9</v>
      </c>
      <c r="H14" s="1">
        <v>4109.75</v>
      </c>
      <c r="I14" s="1">
        <v>3831.44</v>
      </c>
      <c r="J14" s="1">
        <v>3791.5</v>
      </c>
    </row>
    <row r="15" spans="1:10" x14ac:dyDescent="0.25">
      <c r="A15" s="1" t="s">
        <v>35</v>
      </c>
      <c r="B15" s="1">
        <v>550.23</v>
      </c>
      <c r="C15" s="1">
        <v>494.94</v>
      </c>
      <c r="D15" s="1">
        <v>488.53</v>
      </c>
      <c r="E15" s="1">
        <v>460.1</v>
      </c>
      <c r="F15" s="1">
        <v>448.47</v>
      </c>
      <c r="G15" s="1">
        <v>475.72</v>
      </c>
      <c r="H15" s="1">
        <v>506.45</v>
      </c>
      <c r="I15" s="1">
        <v>454.76</v>
      </c>
      <c r="J15" s="1">
        <v>448.47</v>
      </c>
    </row>
    <row r="16" spans="1:10" x14ac:dyDescent="0.25">
      <c r="A16" s="1" t="s">
        <v>15</v>
      </c>
      <c r="B16" s="1">
        <v>4789.12</v>
      </c>
      <c r="C16" s="1">
        <v>4703.3</v>
      </c>
      <c r="D16" s="1">
        <v>4617.01</v>
      </c>
      <c r="E16" s="1">
        <v>4332.59</v>
      </c>
      <c r="F16" s="1">
        <v>4112.25</v>
      </c>
      <c r="G16" s="1">
        <v>4419.1000000000004</v>
      </c>
      <c r="H16" s="1">
        <v>4572.7299999999996</v>
      </c>
      <c r="I16" s="1">
        <v>4181.29</v>
      </c>
      <c r="J16" s="1">
        <v>4188.8100000000004</v>
      </c>
    </row>
    <row r="17" spans="1:10" x14ac:dyDescent="0.25">
      <c r="A17" s="1" t="s">
        <v>16</v>
      </c>
      <c r="B17" s="1">
        <v>702.4</v>
      </c>
      <c r="C17" s="1">
        <v>658.11</v>
      </c>
      <c r="D17" s="1">
        <v>675.04</v>
      </c>
      <c r="E17" s="1">
        <v>661.36</v>
      </c>
      <c r="F17" s="1">
        <v>654.46</v>
      </c>
      <c r="G17" s="1">
        <v>775.99</v>
      </c>
      <c r="H17" s="1">
        <v>867.23</v>
      </c>
      <c r="I17" s="1">
        <v>814.02</v>
      </c>
      <c r="J17" s="1">
        <v>826.13</v>
      </c>
    </row>
    <row r="18" spans="1:10" x14ac:dyDescent="0.25">
      <c r="A18" s="1" t="s">
        <v>17</v>
      </c>
      <c r="B18" s="1">
        <v>196.71</v>
      </c>
      <c r="C18" s="1">
        <v>178.18</v>
      </c>
      <c r="D18" s="1">
        <v>180.13</v>
      </c>
      <c r="E18" s="1">
        <v>171.76</v>
      </c>
      <c r="F18" s="1">
        <v>163.85</v>
      </c>
      <c r="G18" s="1">
        <v>165.19</v>
      </c>
      <c r="H18" s="1">
        <v>201.97</v>
      </c>
      <c r="I18" s="1">
        <v>205.68</v>
      </c>
      <c r="J18" s="1">
        <v>193.78</v>
      </c>
    </row>
    <row r="19" spans="1:10" x14ac:dyDescent="0.25">
      <c r="A19" s="1" t="s">
        <v>18</v>
      </c>
      <c r="B19" s="1">
        <v>823.89</v>
      </c>
      <c r="C19" s="1">
        <v>804.44</v>
      </c>
      <c r="D19" s="1">
        <v>793.78</v>
      </c>
      <c r="E19" s="1">
        <v>737.46</v>
      </c>
      <c r="F19" s="1">
        <v>735.96</v>
      </c>
      <c r="G19" s="1">
        <v>713.89</v>
      </c>
      <c r="H19" s="1">
        <v>746.66</v>
      </c>
      <c r="I19" s="1">
        <v>731.94</v>
      </c>
      <c r="J19" s="1">
        <v>751.23</v>
      </c>
    </row>
    <row r="20" spans="1:10" x14ac:dyDescent="0.25">
      <c r="A20" s="1" t="s">
        <v>19</v>
      </c>
      <c r="B20" s="1">
        <v>1159.8399999999999</v>
      </c>
      <c r="C20" s="1">
        <v>1149.92</v>
      </c>
      <c r="D20" s="1">
        <v>1150.79</v>
      </c>
      <c r="E20" s="1">
        <v>1142.17</v>
      </c>
      <c r="F20" s="1">
        <v>1146.32</v>
      </c>
      <c r="G20" s="1">
        <v>1153.76</v>
      </c>
      <c r="H20" s="1">
        <v>1169.31</v>
      </c>
      <c r="I20" s="1">
        <v>1131.6199999999999</v>
      </c>
      <c r="J20" s="1">
        <v>1141.1099999999999</v>
      </c>
    </row>
    <row r="21" spans="1:10" x14ac:dyDescent="0.25">
      <c r="A21" s="1" t="s">
        <v>20</v>
      </c>
      <c r="B21" s="1">
        <v>383.7</v>
      </c>
      <c r="C21" s="1">
        <v>381.35</v>
      </c>
      <c r="D21" s="1">
        <v>387.43</v>
      </c>
      <c r="E21" s="1">
        <v>387.08</v>
      </c>
      <c r="F21" s="1">
        <v>378.41</v>
      </c>
      <c r="G21" s="1">
        <v>366.77</v>
      </c>
      <c r="H21" s="1">
        <v>367.89</v>
      </c>
      <c r="I21" s="1">
        <v>350.25</v>
      </c>
      <c r="J21" s="1">
        <v>353.35</v>
      </c>
    </row>
    <row r="22" spans="1:10" x14ac:dyDescent="0.25">
      <c r="A22" s="1" t="s">
        <v>21</v>
      </c>
      <c r="B22" s="1">
        <v>147.69999999999999</v>
      </c>
      <c r="C22" s="1">
        <v>143.49</v>
      </c>
      <c r="D22" s="1">
        <v>139.16</v>
      </c>
      <c r="E22" s="1">
        <v>136.93</v>
      </c>
      <c r="F22" s="1">
        <v>134.59</v>
      </c>
      <c r="G22" s="1">
        <v>132.94</v>
      </c>
      <c r="H22" s="1">
        <v>140.04</v>
      </c>
      <c r="I22" s="1">
        <v>145.1</v>
      </c>
      <c r="J22" s="1">
        <v>142.16999999999999</v>
      </c>
    </row>
    <row r="23" spans="1:10" x14ac:dyDescent="0.25">
      <c r="A23" s="1" t="s">
        <v>22</v>
      </c>
      <c r="B23" s="1">
        <v>198.44</v>
      </c>
      <c r="C23" s="1">
        <v>195.7</v>
      </c>
      <c r="D23" s="1">
        <v>193.92</v>
      </c>
      <c r="E23" s="1">
        <v>189.03</v>
      </c>
      <c r="F23" s="1">
        <v>192.48</v>
      </c>
      <c r="G23" s="1">
        <v>187.87</v>
      </c>
      <c r="H23" s="1">
        <v>208.11</v>
      </c>
      <c r="I23" s="1">
        <v>195.7</v>
      </c>
      <c r="J23" s="1">
        <v>188.93</v>
      </c>
    </row>
    <row r="24" spans="1:10" x14ac:dyDescent="0.25">
      <c r="A24" s="1" t="s">
        <v>23</v>
      </c>
      <c r="B24" s="1">
        <v>212.89</v>
      </c>
      <c r="C24" s="1">
        <v>212.92</v>
      </c>
      <c r="D24" s="1">
        <v>220.17</v>
      </c>
      <c r="E24" s="1">
        <v>218.9</v>
      </c>
      <c r="F24" s="1">
        <v>219.92</v>
      </c>
      <c r="G24" s="1">
        <v>230.26</v>
      </c>
      <c r="H24" s="1">
        <v>241.77</v>
      </c>
      <c r="I24" s="1">
        <v>236.25</v>
      </c>
      <c r="J24" s="1">
        <v>231.07</v>
      </c>
    </row>
    <row r="25" spans="1:10" x14ac:dyDescent="0.25">
      <c r="A25" s="1" t="s">
        <v>24</v>
      </c>
      <c r="B25" s="1">
        <v>39.69</v>
      </c>
      <c r="C25" s="1">
        <v>41.12</v>
      </c>
      <c r="D25" s="1">
        <v>49.47</v>
      </c>
      <c r="E25" s="1">
        <v>50.35</v>
      </c>
      <c r="F25" s="1">
        <v>48.78</v>
      </c>
      <c r="G25" s="1">
        <v>51.79</v>
      </c>
      <c r="H25" s="1">
        <v>52.86</v>
      </c>
      <c r="I25" s="1">
        <v>49.46</v>
      </c>
      <c r="J25" s="1">
        <v>47.97</v>
      </c>
    </row>
    <row r="26" spans="1:10" x14ac:dyDescent="0.25">
      <c r="A26" s="1" t="s">
        <v>25</v>
      </c>
      <c r="B26" s="1">
        <v>208.54</v>
      </c>
      <c r="C26" s="1">
        <v>202.82</v>
      </c>
      <c r="D26" s="1">
        <v>198.88</v>
      </c>
      <c r="E26" s="1">
        <v>193.31</v>
      </c>
      <c r="F26" s="1">
        <v>191.7</v>
      </c>
      <c r="G26" s="1">
        <v>192.37</v>
      </c>
      <c r="H26" s="1">
        <v>196.35</v>
      </c>
      <c r="I26" s="1">
        <v>185.14</v>
      </c>
      <c r="J26" s="1">
        <v>189</v>
      </c>
    </row>
    <row r="27" spans="1:10" x14ac:dyDescent="0.25">
      <c r="A27" s="1" t="s">
        <v>26</v>
      </c>
      <c r="B27" s="1">
        <v>421.62</v>
      </c>
      <c r="C27" s="1">
        <v>420.52</v>
      </c>
      <c r="D27" s="1">
        <v>417.87</v>
      </c>
      <c r="E27" s="1">
        <v>420.21</v>
      </c>
      <c r="F27" s="1">
        <v>410.36</v>
      </c>
      <c r="G27" s="1">
        <v>398.73</v>
      </c>
      <c r="H27" s="1">
        <v>404.44</v>
      </c>
      <c r="I27" s="1">
        <v>388.35</v>
      </c>
      <c r="J27" s="1">
        <v>395.66</v>
      </c>
    </row>
    <row r="28" spans="1:10" x14ac:dyDescent="0.25">
      <c r="A28" s="1" t="s">
        <v>27</v>
      </c>
      <c r="B28" s="1">
        <v>797.72</v>
      </c>
      <c r="C28" s="1">
        <v>807.03</v>
      </c>
      <c r="D28" s="1">
        <v>813.07</v>
      </c>
      <c r="E28" s="1">
        <v>792.63</v>
      </c>
      <c r="F28" s="1">
        <v>767.8</v>
      </c>
      <c r="G28" s="1">
        <v>776.83</v>
      </c>
      <c r="H28" s="1">
        <v>784.98</v>
      </c>
      <c r="I28" s="1">
        <v>777.44</v>
      </c>
      <c r="J28" s="1">
        <v>788.85</v>
      </c>
    </row>
    <row r="29" spans="1:10" x14ac:dyDescent="0.25">
      <c r="A29" s="1" t="s">
        <v>28</v>
      </c>
      <c r="B29" s="1">
        <v>321.88</v>
      </c>
      <c r="C29" s="1">
        <v>326.86</v>
      </c>
      <c r="D29" s="1">
        <v>331.71</v>
      </c>
      <c r="E29" s="1">
        <v>307.10000000000002</v>
      </c>
      <c r="F29" s="1">
        <v>302.58</v>
      </c>
      <c r="G29" s="1">
        <v>301.82</v>
      </c>
      <c r="H29" s="1">
        <v>318.7</v>
      </c>
      <c r="I29" s="1">
        <v>309.79000000000002</v>
      </c>
      <c r="J29" s="1">
        <v>321.52999999999997</v>
      </c>
    </row>
    <row r="30" spans="1:10" x14ac:dyDescent="0.25">
      <c r="A30" s="1" t="s">
        <v>29</v>
      </c>
      <c r="B30" s="1">
        <v>206.84</v>
      </c>
      <c r="C30" s="1">
        <v>203.19</v>
      </c>
      <c r="D30" s="1">
        <v>205.37</v>
      </c>
      <c r="E30" s="1">
        <v>198.51</v>
      </c>
      <c r="F30" s="1">
        <v>186.03</v>
      </c>
      <c r="G30" s="1">
        <v>185.02</v>
      </c>
      <c r="H30" s="1">
        <v>186.29</v>
      </c>
      <c r="I30" s="1">
        <v>185.44</v>
      </c>
      <c r="J30" s="1">
        <v>183.71</v>
      </c>
    </row>
    <row r="31" spans="1:10" x14ac:dyDescent="0.25">
      <c r="A31" s="1" t="s">
        <v>30</v>
      </c>
      <c r="B31" s="1">
        <v>160.47999999999999</v>
      </c>
      <c r="C31" s="1">
        <v>152.72999999999999</v>
      </c>
      <c r="D31" s="1">
        <v>149.76</v>
      </c>
      <c r="E31" s="1">
        <v>151.78</v>
      </c>
      <c r="F31" s="1">
        <v>151.4</v>
      </c>
      <c r="G31" s="1">
        <v>152.02000000000001</v>
      </c>
      <c r="H31" s="1">
        <v>157.19</v>
      </c>
      <c r="I31" s="1">
        <v>165.72</v>
      </c>
      <c r="J31" s="1">
        <v>164.14</v>
      </c>
    </row>
    <row r="32" spans="1:10" x14ac:dyDescent="0.25">
      <c r="A32" s="1" t="s">
        <v>31</v>
      </c>
      <c r="B32" s="1">
        <v>328.41</v>
      </c>
      <c r="C32" s="1">
        <v>327.72</v>
      </c>
      <c r="D32" s="1">
        <v>320.51</v>
      </c>
      <c r="E32" s="1">
        <v>320.08</v>
      </c>
      <c r="F32" s="1">
        <v>317.69</v>
      </c>
      <c r="G32" s="1">
        <v>318.18</v>
      </c>
      <c r="H32" s="1">
        <v>321.81</v>
      </c>
      <c r="I32" s="1">
        <v>290.57</v>
      </c>
      <c r="J32" s="1">
        <v>301.61</v>
      </c>
    </row>
    <row r="33" spans="1:10" x14ac:dyDescent="0.25">
      <c r="A33" s="1" t="s">
        <v>32</v>
      </c>
      <c r="B33" s="1">
        <v>79.900000000000006</v>
      </c>
      <c r="C33" s="1">
        <v>74.680000000000007</v>
      </c>
      <c r="D33" s="1">
        <v>76.47</v>
      </c>
      <c r="E33" s="1">
        <v>81.459999999999994</v>
      </c>
      <c r="F33" s="1">
        <v>84.6</v>
      </c>
      <c r="G33" s="1">
        <v>86.37</v>
      </c>
      <c r="H33" s="1">
        <v>87.16</v>
      </c>
      <c r="I33" s="1">
        <v>79.87</v>
      </c>
      <c r="J33" s="1">
        <v>83.8</v>
      </c>
    </row>
    <row r="34" spans="1:10" x14ac:dyDescent="0.25">
      <c r="A34" s="1" t="s">
        <v>33</v>
      </c>
      <c r="B34" s="1">
        <v>225.36</v>
      </c>
      <c r="C34" s="1">
        <v>225.8</v>
      </c>
      <c r="D34" s="1">
        <v>228.38</v>
      </c>
      <c r="E34" s="1">
        <v>214.47</v>
      </c>
      <c r="F34" s="1">
        <v>211.5</v>
      </c>
      <c r="G34" s="1">
        <v>208.58</v>
      </c>
      <c r="H34" s="1">
        <v>219.07</v>
      </c>
      <c r="I34" s="1">
        <v>218.78</v>
      </c>
      <c r="J34" s="1">
        <v>214.98</v>
      </c>
    </row>
    <row r="35" spans="1:10" x14ac:dyDescent="0.25">
      <c r="A35" s="1" t="s">
        <v>34</v>
      </c>
      <c r="B35" s="1">
        <v>859.15</v>
      </c>
      <c r="C35" s="1">
        <v>911.33</v>
      </c>
      <c r="D35" s="1">
        <v>897.69</v>
      </c>
      <c r="E35" s="1">
        <v>917.63</v>
      </c>
      <c r="F35" s="1">
        <v>926.36</v>
      </c>
      <c r="G35" s="1">
        <v>911.37</v>
      </c>
      <c r="H35" s="1">
        <v>920.44</v>
      </c>
      <c r="I35" s="1">
        <v>922.12</v>
      </c>
      <c r="J35" s="1">
        <v>915.15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7400C-1C7A-4251-A3E4-DB3136D947CD}">
  <dimension ref="A3:K39"/>
  <sheetViews>
    <sheetView topLeftCell="A28" workbookViewId="0">
      <selection activeCell="B5" sqref="B5:J38"/>
    </sheetView>
  </sheetViews>
  <sheetFormatPr defaultRowHeight="15" x14ac:dyDescent="0.25"/>
  <cols>
    <col min="1" max="1" width="13.140625" bestFit="1" customWidth="1"/>
    <col min="2" max="2" width="16.28515625" bestFit="1" customWidth="1"/>
    <col min="3" max="10" width="8" bestFit="1" customWidth="1"/>
    <col min="11" max="11" width="11.28515625" bestFit="1" customWidth="1"/>
    <col min="12" max="12" width="10.42578125" bestFit="1" customWidth="1"/>
    <col min="13" max="13" width="11.42578125" bestFit="1" customWidth="1"/>
    <col min="14" max="14" width="10.42578125" bestFit="1" customWidth="1"/>
    <col min="15" max="15" width="11.42578125" bestFit="1" customWidth="1"/>
    <col min="16" max="16" width="10.42578125" bestFit="1" customWidth="1"/>
    <col min="17" max="17" width="11.42578125" bestFit="1" customWidth="1"/>
    <col min="18" max="18" width="10.42578125" bestFit="1" customWidth="1"/>
    <col min="19" max="19" width="11.42578125" bestFit="1" customWidth="1"/>
    <col min="20" max="20" width="15.42578125" bestFit="1" customWidth="1"/>
    <col min="21" max="21" width="16.42578125" bestFit="1" customWidth="1"/>
    <col min="22" max="34" width="16.28515625" bestFit="1" customWidth="1"/>
    <col min="35" max="35" width="11.28515625" bestFit="1" customWidth="1"/>
  </cols>
  <sheetData>
    <row r="3" spans="1:11" x14ac:dyDescent="0.25">
      <c r="A3" s="4" t="s">
        <v>59</v>
      </c>
      <c r="B3" s="4" t="s">
        <v>53</v>
      </c>
    </row>
    <row r="4" spans="1:11" x14ac:dyDescent="0.25">
      <c r="A4" s="4" t="s">
        <v>55</v>
      </c>
      <c r="B4">
        <v>2015</v>
      </c>
      <c r="C4">
        <v>2016</v>
      </c>
      <c r="D4">
        <v>2017</v>
      </c>
      <c r="E4">
        <v>2018</v>
      </c>
      <c r="F4">
        <v>2019</v>
      </c>
      <c r="G4">
        <v>2020</v>
      </c>
      <c r="H4">
        <v>2021</v>
      </c>
      <c r="I4">
        <v>2022</v>
      </c>
      <c r="J4">
        <v>2023</v>
      </c>
      <c r="K4" t="s">
        <v>54</v>
      </c>
    </row>
    <row r="5" spans="1:11" x14ac:dyDescent="0.25">
      <c r="A5" s="5">
        <v>11</v>
      </c>
      <c r="B5" s="1">
        <v>139967</v>
      </c>
      <c r="C5" s="1">
        <v>165904</v>
      </c>
      <c r="D5" s="1">
        <v>166790</v>
      </c>
      <c r="E5" s="1">
        <v>163543</v>
      </c>
      <c r="F5" s="1">
        <v>165221</v>
      </c>
      <c r="G5" s="1">
        <v>164988</v>
      </c>
      <c r="H5" s="1">
        <v>159489</v>
      </c>
      <c r="I5" s="1">
        <v>158120</v>
      </c>
      <c r="J5" s="1">
        <v>153733</v>
      </c>
      <c r="K5" s="1">
        <v>1437755</v>
      </c>
    </row>
    <row r="6" spans="1:11" x14ac:dyDescent="0.25">
      <c r="A6" s="5">
        <v>12</v>
      </c>
      <c r="B6" s="1">
        <v>213764</v>
      </c>
      <c r="C6" s="1">
        <v>241604</v>
      </c>
      <c r="D6" s="1">
        <v>238789</v>
      </c>
      <c r="E6" s="1">
        <v>230957</v>
      </c>
      <c r="F6" s="1">
        <v>232100</v>
      </c>
      <c r="G6" s="1">
        <v>227602</v>
      </c>
      <c r="H6" s="1">
        <v>216619</v>
      </c>
      <c r="I6" s="1">
        <v>208606</v>
      </c>
      <c r="J6" s="1">
        <v>200846</v>
      </c>
      <c r="K6" s="1">
        <v>2010887</v>
      </c>
    </row>
    <row r="7" spans="1:11" x14ac:dyDescent="0.25">
      <c r="A7" s="5">
        <v>13</v>
      </c>
      <c r="B7" s="1">
        <v>114357</v>
      </c>
      <c r="C7" s="1">
        <v>134784</v>
      </c>
      <c r="D7" s="1">
        <v>131976</v>
      </c>
      <c r="E7" s="1">
        <v>128211</v>
      </c>
      <c r="F7" s="1">
        <v>129595</v>
      </c>
      <c r="G7" s="1">
        <v>128680</v>
      </c>
      <c r="H7" s="1">
        <v>123316</v>
      </c>
      <c r="I7" s="1">
        <v>120156</v>
      </c>
      <c r="J7" s="1">
        <v>115185</v>
      </c>
      <c r="K7" s="1">
        <v>1126260</v>
      </c>
    </row>
    <row r="8" spans="1:11" x14ac:dyDescent="0.25">
      <c r="A8" s="5">
        <v>14</v>
      </c>
      <c r="B8" s="1">
        <v>92985</v>
      </c>
      <c r="C8" s="1">
        <v>105339</v>
      </c>
      <c r="D8" s="1">
        <v>104232</v>
      </c>
      <c r="E8" s="1">
        <v>102367</v>
      </c>
      <c r="F8" s="1">
        <v>103370</v>
      </c>
      <c r="G8" s="1">
        <v>103231</v>
      </c>
      <c r="H8" s="1">
        <v>99510</v>
      </c>
      <c r="I8" s="1">
        <v>97247</v>
      </c>
      <c r="J8" s="1">
        <v>93980</v>
      </c>
      <c r="K8" s="1">
        <v>902261</v>
      </c>
    </row>
    <row r="9" spans="1:11" x14ac:dyDescent="0.25">
      <c r="A9" s="5">
        <v>15</v>
      </c>
      <c r="B9" s="1">
        <v>69255</v>
      </c>
      <c r="C9" s="1">
        <v>79684</v>
      </c>
      <c r="D9" s="1">
        <v>78777</v>
      </c>
      <c r="E9" s="1">
        <v>76639</v>
      </c>
      <c r="F9" s="1">
        <v>76674</v>
      </c>
      <c r="G9" s="1">
        <v>76331</v>
      </c>
      <c r="H9" s="1">
        <v>73054</v>
      </c>
      <c r="I9" s="1">
        <v>70299</v>
      </c>
      <c r="J9" s="1">
        <v>68021</v>
      </c>
      <c r="K9" s="1">
        <v>668734</v>
      </c>
    </row>
    <row r="10" spans="1:11" x14ac:dyDescent="0.25">
      <c r="A10" s="5">
        <v>16</v>
      </c>
      <c r="B10" s="1">
        <v>121880</v>
      </c>
      <c r="C10" s="1">
        <v>139225</v>
      </c>
      <c r="D10" s="1">
        <v>136328</v>
      </c>
      <c r="E10" s="1">
        <v>132044</v>
      </c>
      <c r="F10" s="1">
        <v>132106</v>
      </c>
      <c r="G10" s="1">
        <v>132056</v>
      </c>
      <c r="H10" s="1">
        <v>126642</v>
      </c>
      <c r="I10" s="1">
        <v>123545</v>
      </c>
      <c r="J10" s="1">
        <v>118773</v>
      </c>
      <c r="K10" s="1">
        <v>1162599</v>
      </c>
    </row>
    <row r="11" spans="1:11" x14ac:dyDescent="0.25">
      <c r="A11" s="5">
        <v>17</v>
      </c>
      <c r="B11" s="1">
        <v>53625</v>
      </c>
      <c r="C11" s="1">
        <v>61053</v>
      </c>
      <c r="D11" s="1">
        <v>60271</v>
      </c>
      <c r="E11" s="1">
        <v>58481</v>
      </c>
      <c r="F11" s="1">
        <v>59176</v>
      </c>
      <c r="G11" s="1">
        <v>57685</v>
      </c>
      <c r="H11" s="1">
        <v>55758</v>
      </c>
      <c r="I11" s="1">
        <v>54176</v>
      </c>
      <c r="J11" s="1">
        <v>52418</v>
      </c>
      <c r="K11" s="1">
        <v>512643</v>
      </c>
    </row>
    <row r="12" spans="1:11" x14ac:dyDescent="0.25">
      <c r="A12" s="5">
        <v>18</v>
      </c>
      <c r="B12" s="1">
        <v>110443</v>
      </c>
      <c r="C12" s="1">
        <v>123753</v>
      </c>
      <c r="D12" s="1">
        <v>122332</v>
      </c>
      <c r="E12" s="1">
        <v>118234</v>
      </c>
      <c r="F12" s="1">
        <v>119544</v>
      </c>
      <c r="G12" s="1">
        <v>119038</v>
      </c>
      <c r="H12" s="1">
        <v>113466</v>
      </c>
      <c r="I12" s="1">
        <v>110393</v>
      </c>
      <c r="J12" s="1">
        <v>105734</v>
      </c>
      <c r="K12" s="1">
        <v>1042937</v>
      </c>
    </row>
    <row r="13" spans="1:11" x14ac:dyDescent="0.25">
      <c r="A13" s="5">
        <v>19</v>
      </c>
      <c r="B13" s="1">
        <v>28374</v>
      </c>
      <c r="C13" s="1">
        <v>31991</v>
      </c>
      <c r="D13" s="1">
        <v>31739</v>
      </c>
      <c r="E13" s="1">
        <v>30988</v>
      </c>
      <c r="F13" s="1">
        <v>32363</v>
      </c>
      <c r="G13" s="1">
        <v>33010</v>
      </c>
      <c r="H13" s="1">
        <v>32047</v>
      </c>
      <c r="I13" s="1">
        <v>32205</v>
      </c>
      <c r="J13" s="1">
        <v>31366</v>
      </c>
      <c r="K13" s="1">
        <v>284083</v>
      </c>
    </row>
    <row r="14" spans="1:11" x14ac:dyDescent="0.25">
      <c r="A14" s="5">
        <v>21</v>
      </c>
      <c r="B14" s="1">
        <v>28967</v>
      </c>
      <c r="C14" s="1">
        <v>37675</v>
      </c>
      <c r="D14" s="1">
        <v>37972</v>
      </c>
      <c r="E14" s="1">
        <v>37365</v>
      </c>
      <c r="F14" s="1">
        <v>39038</v>
      </c>
      <c r="G14" s="1">
        <v>39555</v>
      </c>
      <c r="H14" s="1">
        <v>38898</v>
      </c>
      <c r="I14" s="1">
        <v>39933</v>
      </c>
      <c r="J14" s="1">
        <v>39038</v>
      </c>
      <c r="K14" s="1">
        <v>338441</v>
      </c>
    </row>
    <row r="15" spans="1:11" x14ac:dyDescent="0.25">
      <c r="A15" s="5">
        <v>31</v>
      </c>
      <c r="B15" s="1">
        <v>1035276</v>
      </c>
      <c r="C15" s="1">
        <v>269131</v>
      </c>
      <c r="D15" s="1">
        <v>264357</v>
      </c>
      <c r="E15" s="1">
        <v>268680</v>
      </c>
      <c r="F15" s="1">
        <v>271621</v>
      </c>
      <c r="G15" s="1">
        <v>271690</v>
      </c>
      <c r="H15" s="1">
        <v>263930</v>
      </c>
      <c r="I15" s="1">
        <v>258181</v>
      </c>
      <c r="J15" s="1">
        <v>241855</v>
      </c>
      <c r="K15" s="1">
        <v>3144721</v>
      </c>
    </row>
    <row r="16" spans="1:11" x14ac:dyDescent="0.25">
      <c r="A16" s="5">
        <v>32</v>
      </c>
      <c r="B16" s="1">
        <v>350729</v>
      </c>
      <c r="C16" s="1">
        <v>428741</v>
      </c>
      <c r="D16" s="1">
        <v>417232</v>
      </c>
      <c r="E16" s="1">
        <v>401296</v>
      </c>
      <c r="F16" s="1">
        <v>393718</v>
      </c>
      <c r="G16" s="1">
        <v>384859</v>
      </c>
      <c r="H16" s="1">
        <v>361805</v>
      </c>
      <c r="I16" s="1">
        <v>344118</v>
      </c>
      <c r="J16" s="1">
        <v>327676</v>
      </c>
      <c r="K16" s="1">
        <v>3410174</v>
      </c>
    </row>
    <row r="17" spans="1:11" x14ac:dyDescent="0.25">
      <c r="A17" s="5">
        <v>33</v>
      </c>
      <c r="B17" s="1">
        <v>375503</v>
      </c>
      <c r="C17" s="1">
        <v>432857</v>
      </c>
      <c r="D17" s="1">
        <v>418587</v>
      </c>
      <c r="E17" s="1">
        <v>401283</v>
      </c>
      <c r="F17" s="1">
        <v>397115</v>
      </c>
      <c r="G17" s="1">
        <v>391561</v>
      </c>
      <c r="H17" s="1">
        <v>367199</v>
      </c>
      <c r="I17" s="1">
        <v>354004</v>
      </c>
      <c r="J17" s="1">
        <v>336097</v>
      </c>
      <c r="K17" s="1">
        <v>3474206</v>
      </c>
    </row>
    <row r="18" spans="1:11" x14ac:dyDescent="0.25">
      <c r="A18" s="5">
        <v>34</v>
      </c>
      <c r="B18" s="1">
        <v>57102</v>
      </c>
      <c r="C18" s="1">
        <v>82007</v>
      </c>
      <c r="D18" s="1">
        <v>78391</v>
      </c>
      <c r="E18" s="1">
        <v>75275</v>
      </c>
      <c r="F18" s="1">
        <v>74758</v>
      </c>
      <c r="G18" s="1">
        <v>73876</v>
      </c>
      <c r="H18" s="1">
        <v>69973</v>
      </c>
      <c r="I18" s="1">
        <v>67561</v>
      </c>
      <c r="J18" s="1">
        <v>65117</v>
      </c>
      <c r="K18" s="1">
        <v>644060</v>
      </c>
    </row>
    <row r="19" spans="1:11" x14ac:dyDescent="0.25">
      <c r="A19" s="5">
        <v>35</v>
      </c>
      <c r="B19" s="1">
        <v>412982</v>
      </c>
      <c r="C19" s="1">
        <v>473920</v>
      </c>
      <c r="D19" s="1">
        <v>456194</v>
      </c>
      <c r="E19" s="1">
        <v>440629</v>
      </c>
      <c r="F19" s="1">
        <v>439002</v>
      </c>
      <c r="G19" s="1">
        <v>432732</v>
      </c>
      <c r="H19" s="1">
        <v>403754</v>
      </c>
      <c r="I19" s="1">
        <v>383805</v>
      </c>
      <c r="J19" s="1">
        <v>363512</v>
      </c>
      <c r="K19" s="1">
        <v>3806530</v>
      </c>
    </row>
    <row r="20" spans="1:11" x14ac:dyDescent="0.25">
      <c r="A20" s="5">
        <v>36</v>
      </c>
      <c r="B20" s="1">
        <v>79883</v>
      </c>
      <c r="C20" s="1">
        <v>97092</v>
      </c>
      <c r="D20" s="1">
        <v>96236</v>
      </c>
      <c r="E20" s="1">
        <v>93502</v>
      </c>
      <c r="F20" s="1">
        <v>93857</v>
      </c>
      <c r="G20" s="1">
        <v>93154</v>
      </c>
      <c r="H20" s="1">
        <v>88859</v>
      </c>
      <c r="I20" s="1">
        <v>87171</v>
      </c>
      <c r="J20" s="1">
        <v>85161</v>
      </c>
      <c r="K20" s="1">
        <v>814915</v>
      </c>
    </row>
    <row r="21" spans="1:11" x14ac:dyDescent="0.25">
      <c r="A21" s="5">
        <v>51</v>
      </c>
      <c r="B21" s="1">
        <v>74668</v>
      </c>
      <c r="C21" s="1">
        <v>93610</v>
      </c>
      <c r="D21" s="1">
        <v>90035</v>
      </c>
      <c r="E21" s="1">
        <v>88232</v>
      </c>
      <c r="F21" s="1">
        <v>86011</v>
      </c>
      <c r="G21" s="1">
        <v>85575</v>
      </c>
      <c r="H21" s="1">
        <v>80891</v>
      </c>
      <c r="I21" s="1">
        <v>77615</v>
      </c>
      <c r="J21" s="1">
        <v>73166</v>
      </c>
      <c r="K21" s="1">
        <v>749803</v>
      </c>
    </row>
    <row r="22" spans="1:11" x14ac:dyDescent="0.25">
      <c r="A22" s="5">
        <v>52</v>
      </c>
      <c r="B22" s="1">
        <v>81463</v>
      </c>
      <c r="C22" s="1">
        <v>93513</v>
      </c>
      <c r="D22" s="1">
        <v>90823</v>
      </c>
      <c r="E22" s="1">
        <v>89209</v>
      </c>
      <c r="F22" s="1">
        <v>87766</v>
      </c>
      <c r="G22" s="1">
        <v>89319</v>
      </c>
      <c r="H22" s="1">
        <v>85470</v>
      </c>
      <c r="I22" s="1">
        <v>84200</v>
      </c>
      <c r="J22" s="1">
        <v>80890</v>
      </c>
      <c r="K22" s="1">
        <v>782653</v>
      </c>
    </row>
    <row r="23" spans="1:11" x14ac:dyDescent="0.25">
      <c r="A23" s="5">
        <v>53</v>
      </c>
      <c r="B23" s="1">
        <v>115522</v>
      </c>
      <c r="C23" s="1">
        <v>126369</v>
      </c>
      <c r="D23" s="1">
        <v>124583</v>
      </c>
      <c r="E23" s="1">
        <v>121089</v>
      </c>
      <c r="F23" s="1">
        <v>122830</v>
      </c>
      <c r="G23" s="1">
        <v>123146</v>
      </c>
      <c r="H23" s="1">
        <v>118336</v>
      </c>
      <c r="I23" s="1">
        <v>117429</v>
      </c>
      <c r="J23" s="1">
        <v>113014</v>
      </c>
      <c r="K23" s="1">
        <v>1082318</v>
      </c>
    </row>
    <row r="24" spans="1:11" x14ac:dyDescent="0.25">
      <c r="A24" s="5">
        <v>61</v>
      </c>
      <c r="B24" s="1">
        <v>81597</v>
      </c>
      <c r="C24" s="1">
        <v>92457</v>
      </c>
      <c r="D24" s="1">
        <v>91409</v>
      </c>
      <c r="E24" s="1">
        <v>88544</v>
      </c>
      <c r="F24" s="1">
        <v>88761</v>
      </c>
      <c r="G24" s="1">
        <v>89231</v>
      </c>
      <c r="H24" s="1">
        <v>85653</v>
      </c>
      <c r="I24" s="1">
        <v>84691</v>
      </c>
      <c r="J24" s="1">
        <v>80898</v>
      </c>
      <c r="K24" s="1">
        <v>783241</v>
      </c>
    </row>
    <row r="25" spans="1:11" x14ac:dyDescent="0.25">
      <c r="A25" s="5">
        <v>62</v>
      </c>
      <c r="B25" s="1">
        <v>68967</v>
      </c>
      <c r="C25" s="1">
        <v>76465</v>
      </c>
      <c r="D25" s="1">
        <v>75107</v>
      </c>
      <c r="E25" s="1">
        <v>73096</v>
      </c>
      <c r="F25" s="1">
        <v>74781</v>
      </c>
      <c r="G25" s="1">
        <v>74931</v>
      </c>
      <c r="H25" s="1">
        <v>72650</v>
      </c>
      <c r="I25" s="1">
        <v>72318</v>
      </c>
      <c r="J25" s="1">
        <v>69775</v>
      </c>
      <c r="K25" s="1">
        <v>658090</v>
      </c>
    </row>
    <row r="26" spans="1:11" x14ac:dyDescent="0.25">
      <c r="A26" s="5">
        <v>63</v>
      </c>
      <c r="B26" s="1">
        <v>78841</v>
      </c>
      <c r="C26" s="1">
        <v>93730</v>
      </c>
      <c r="D26" s="1">
        <v>91917</v>
      </c>
      <c r="E26" s="1">
        <v>89048</v>
      </c>
      <c r="F26" s="1">
        <v>89483</v>
      </c>
      <c r="G26" s="1">
        <v>88522</v>
      </c>
      <c r="H26" s="1">
        <v>85328</v>
      </c>
      <c r="I26" s="1">
        <v>84236</v>
      </c>
      <c r="J26" s="1">
        <v>81306</v>
      </c>
      <c r="K26" s="1">
        <v>782411</v>
      </c>
    </row>
    <row r="27" spans="1:11" x14ac:dyDescent="0.25">
      <c r="A27" s="5">
        <v>64</v>
      </c>
      <c r="B27" s="1">
        <v>71903</v>
      </c>
      <c r="C27" s="1">
        <v>82099</v>
      </c>
      <c r="D27" s="1">
        <v>80877</v>
      </c>
      <c r="E27" s="1">
        <v>79216</v>
      </c>
      <c r="F27" s="1">
        <v>79621</v>
      </c>
      <c r="G27" s="1">
        <v>78815</v>
      </c>
      <c r="H27" s="1">
        <v>76259</v>
      </c>
      <c r="I27" s="1">
        <v>75216</v>
      </c>
      <c r="J27" s="1">
        <v>72301</v>
      </c>
      <c r="K27" s="1">
        <v>696307</v>
      </c>
    </row>
    <row r="28" spans="1:11" x14ac:dyDescent="0.25">
      <c r="A28" s="5">
        <v>65</v>
      </c>
      <c r="B28" s="1">
        <v>18980</v>
      </c>
      <c r="C28" s="1">
        <v>21287</v>
      </c>
      <c r="D28" s="1">
        <v>21234</v>
      </c>
      <c r="E28" s="1">
        <v>21341</v>
      </c>
      <c r="F28" s="1">
        <v>22431</v>
      </c>
      <c r="G28" s="1">
        <v>22478</v>
      </c>
      <c r="H28" s="1">
        <v>22238</v>
      </c>
      <c r="I28" s="1">
        <v>22755</v>
      </c>
      <c r="J28" s="1">
        <v>22187</v>
      </c>
      <c r="K28" s="1">
        <v>194931</v>
      </c>
    </row>
    <row r="29" spans="1:11" x14ac:dyDescent="0.25">
      <c r="A29" s="5">
        <v>71</v>
      </c>
      <c r="B29" s="1">
        <v>64753</v>
      </c>
      <c r="C29" s="1">
        <v>76539</v>
      </c>
      <c r="D29" s="1">
        <v>74496</v>
      </c>
      <c r="E29" s="1">
        <v>72362</v>
      </c>
      <c r="F29" s="1">
        <v>74154</v>
      </c>
      <c r="G29" s="1">
        <v>74104</v>
      </c>
      <c r="H29" s="1">
        <v>71540</v>
      </c>
      <c r="I29" s="1">
        <v>70926</v>
      </c>
      <c r="J29" s="1">
        <v>68313</v>
      </c>
      <c r="K29" s="1">
        <v>647187</v>
      </c>
    </row>
    <row r="30" spans="1:11" x14ac:dyDescent="0.25">
      <c r="A30" s="5">
        <v>72</v>
      </c>
      <c r="B30" s="1">
        <v>80597</v>
      </c>
      <c r="C30" s="1">
        <v>90234</v>
      </c>
      <c r="D30" s="1">
        <v>89381</v>
      </c>
      <c r="E30" s="1">
        <v>87906</v>
      </c>
      <c r="F30" s="1">
        <v>89241</v>
      </c>
      <c r="G30" s="1">
        <v>88554</v>
      </c>
      <c r="H30" s="1">
        <v>86031</v>
      </c>
      <c r="I30" s="1">
        <v>84353</v>
      </c>
      <c r="J30" s="1">
        <v>81192</v>
      </c>
      <c r="K30" s="1">
        <v>777489</v>
      </c>
    </row>
    <row r="31" spans="1:11" x14ac:dyDescent="0.25">
      <c r="A31" s="5">
        <v>73</v>
      </c>
      <c r="B31" s="1">
        <v>171503</v>
      </c>
      <c r="C31" s="1">
        <v>204728</v>
      </c>
      <c r="D31" s="1">
        <v>200416</v>
      </c>
      <c r="E31" s="1">
        <v>197062</v>
      </c>
      <c r="F31" s="1">
        <v>197109</v>
      </c>
      <c r="G31" s="1">
        <v>197244</v>
      </c>
      <c r="H31" s="1">
        <v>189671</v>
      </c>
      <c r="I31" s="1">
        <v>185021</v>
      </c>
      <c r="J31" s="1">
        <v>178741</v>
      </c>
      <c r="K31" s="1">
        <v>1721495</v>
      </c>
    </row>
    <row r="32" spans="1:11" x14ac:dyDescent="0.25">
      <c r="A32" s="5">
        <v>74</v>
      </c>
      <c r="B32" s="1">
        <v>75882</v>
      </c>
      <c r="C32" s="1">
        <v>85160</v>
      </c>
      <c r="D32" s="1">
        <v>83716</v>
      </c>
      <c r="E32" s="1">
        <v>83035</v>
      </c>
      <c r="F32" s="1">
        <v>85001</v>
      </c>
      <c r="G32" s="1">
        <v>85650</v>
      </c>
      <c r="H32" s="1">
        <v>83081</v>
      </c>
      <c r="I32" s="1">
        <v>82349</v>
      </c>
      <c r="J32" s="1">
        <v>80337</v>
      </c>
      <c r="K32" s="1">
        <v>744211</v>
      </c>
    </row>
    <row r="33" spans="1:11" x14ac:dyDescent="0.25">
      <c r="A33" s="5">
        <v>75</v>
      </c>
      <c r="B33" s="1">
        <v>30330</v>
      </c>
      <c r="C33" s="1">
        <v>34980</v>
      </c>
      <c r="D33" s="1">
        <v>34985</v>
      </c>
      <c r="E33" s="1">
        <v>34221</v>
      </c>
      <c r="F33" s="1">
        <v>34988</v>
      </c>
      <c r="G33" s="1">
        <v>34873</v>
      </c>
      <c r="H33" s="1">
        <v>33835</v>
      </c>
      <c r="I33" s="1">
        <v>33806</v>
      </c>
      <c r="J33" s="1">
        <v>32725</v>
      </c>
      <c r="K33" s="1">
        <v>304743</v>
      </c>
    </row>
    <row r="34" spans="1:11" x14ac:dyDescent="0.25">
      <c r="A34" s="5">
        <v>76</v>
      </c>
      <c r="B34" s="1">
        <v>32677</v>
      </c>
      <c r="C34" s="1">
        <v>36920</v>
      </c>
      <c r="D34" s="1">
        <v>36749</v>
      </c>
      <c r="E34" s="1">
        <v>36210</v>
      </c>
      <c r="F34" s="1">
        <v>37237</v>
      </c>
      <c r="G34" s="1">
        <v>37303</v>
      </c>
      <c r="H34" s="1">
        <v>36284</v>
      </c>
      <c r="I34" s="1">
        <v>35990</v>
      </c>
      <c r="J34" s="1">
        <v>34944</v>
      </c>
      <c r="K34" s="1">
        <v>324314</v>
      </c>
    </row>
    <row r="35" spans="1:11" x14ac:dyDescent="0.25">
      <c r="A35" s="5">
        <v>81</v>
      </c>
      <c r="B35" s="1">
        <v>58348</v>
      </c>
      <c r="C35" s="1">
        <v>68732</v>
      </c>
      <c r="D35" s="1">
        <v>67428</v>
      </c>
      <c r="E35" s="1">
        <v>66218</v>
      </c>
      <c r="F35" s="1">
        <v>67494</v>
      </c>
      <c r="G35" s="1">
        <v>67741</v>
      </c>
      <c r="H35" s="1">
        <v>65696</v>
      </c>
      <c r="I35" s="1">
        <v>64498</v>
      </c>
      <c r="J35" s="1">
        <v>62798</v>
      </c>
      <c r="K35" s="1">
        <v>588953</v>
      </c>
    </row>
    <row r="36" spans="1:11" x14ac:dyDescent="0.25">
      <c r="A36" s="5">
        <v>82</v>
      </c>
      <c r="B36" s="1">
        <v>40257</v>
      </c>
      <c r="C36" s="1">
        <v>46415</v>
      </c>
      <c r="D36" s="1">
        <v>46584</v>
      </c>
      <c r="E36" s="1">
        <v>45820</v>
      </c>
      <c r="F36" s="1">
        <v>47395</v>
      </c>
      <c r="G36" s="1">
        <v>47762</v>
      </c>
      <c r="H36" s="1">
        <v>46869</v>
      </c>
      <c r="I36" s="1">
        <v>47288</v>
      </c>
      <c r="J36" s="1">
        <v>46255</v>
      </c>
      <c r="K36" s="1">
        <v>414645</v>
      </c>
    </row>
    <row r="37" spans="1:11" x14ac:dyDescent="0.25">
      <c r="A37" s="5">
        <v>91</v>
      </c>
      <c r="B37" s="1">
        <v>37912</v>
      </c>
      <c r="C37" s="1">
        <v>43151</v>
      </c>
      <c r="D37" s="1">
        <v>42748</v>
      </c>
      <c r="E37" s="1">
        <v>43973</v>
      </c>
      <c r="F37" s="1">
        <v>43872</v>
      </c>
      <c r="G37" s="1">
        <v>45905</v>
      </c>
      <c r="H37" s="1">
        <v>49986</v>
      </c>
      <c r="I37" s="1">
        <v>49380</v>
      </c>
      <c r="J37" s="1">
        <v>27529</v>
      </c>
      <c r="K37" s="1">
        <v>384456</v>
      </c>
    </row>
    <row r="38" spans="1:11" x14ac:dyDescent="0.25">
      <c r="A38" s="5">
        <v>94</v>
      </c>
      <c r="B38" s="1">
        <v>89133</v>
      </c>
      <c r="C38" s="1">
        <v>103200</v>
      </c>
      <c r="D38" s="1">
        <v>101159</v>
      </c>
      <c r="E38" s="1">
        <v>101915</v>
      </c>
      <c r="F38" s="1">
        <v>101619</v>
      </c>
      <c r="G38" s="1">
        <v>106857</v>
      </c>
      <c r="H38" s="1">
        <v>111439</v>
      </c>
      <c r="I38" s="1">
        <v>108938</v>
      </c>
      <c r="J38" s="1">
        <v>45010</v>
      </c>
      <c r="K38" s="1">
        <v>869270</v>
      </c>
    </row>
    <row r="39" spans="1:11" x14ac:dyDescent="0.25">
      <c r="A39" s="5" t="s">
        <v>54</v>
      </c>
      <c r="B39" s="1">
        <v>4558425</v>
      </c>
      <c r="C39" s="1">
        <v>4374349</v>
      </c>
      <c r="D39" s="1">
        <v>4283850</v>
      </c>
      <c r="E39" s="1">
        <v>4177991</v>
      </c>
      <c r="F39" s="1">
        <v>4189052</v>
      </c>
      <c r="G39" s="1">
        <v>4168058</v>
      </c>
      <c r="H39" s="1">
        <v>3995576</v>
      </c>
      <c r="I39" s="1">
        <v>3890529</v>
      </c>
      <c r="J39" s="1">
        <v>3649893</v>
      </c>
      <c r="K39" s="1">
        <v>37287723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91377-D8B0-4405-BF66-32091A01B705}">
  <dimension ref="A1:AL35"/>
  <sheetViews>
    <sheetView topLeftCell="U1" workbookViewId="0">
      <selection activeCell="AJ7" sqref="AJ7"/>
    </sheetView>
  </sheetViews>
  <sheetFormatPr defaultRowHeight="15" x14ac:dyDescent="0.25"/>
  <sheetData>
    <row r="1" spans="1:38" x14ac:dyDescent="0.25">
      <c r="A1" t="s">
        <v>56</v>
      </c>
      <c r="B1" t="s">
        <v>0</v>
      </c>
      <c r="C1" s="1" t="str">
        <f>"pdrb"&amp;15</f>
        <v>pdrb15</v>
      </c>
      <c r="D1" s="1" t="str">
        <f>"pdrb"&amp;(RIGHT(C1,2)+1)</f>
        <v>pdrb16</v>
      </c>
      <c r="E1" s="1" t="str">
        <f t="shared" ref="E1:J1" si="0">"pdrb"&amp;(RIGHT(D1,2)+1)</f>
        <v>pdrb17</v>
      </c>
      <c r="F1" s="1" t="str">
        <f t="shared" si="0"/>
        <v>pdrb18</v>
      </c>
      <c r="G1" s="1" t="str">
        <f t="shared" si="0"/>
        <v>pdrb19</v>
      </c>
      <c r="H1" s="1" t="str">
        <f t="shared" si="0"/>
        <v>pdrb20</v>
      </c>
      <c r="I1" s="1" t="str">
        <f t="shared" si="0"/>
        <v>pdrb21</v>
      </c>
      <c r="J1" s="1" t="str">
        <f t="shared" si="0"/>
        <v>pdrb22</v>
      </c>
      <c r="K1" s="1" t="str">
        <f>"pdrb"&amp;(RIGHT(J1,2)+1)</f>
        <v>pdrb23</v>
      </c>
      <c r="L1" s="1" t="s">
        <v>57</v>
      </c>
      <c r="M1" s="1" t="str">
        <f>"lpdrb"&amp;(RIGHT(L1,2)+1)</f>
        <v>lpdrb16</v>
      </c>
      <c r="N1" s="1" t="str">
        <f t="shared" ref="N1:T1" si="1">"lpdrb"&amp;(RIGHT(M1,2)+1)</f>
        <v>lpdrb17</v>
      </c>
      <c r="O1" s="1" t="str">
        <f t="shared" si="1"/>
        <v>lpdrb18</v>
      </c>
      <c r="P1" s="1" t="str">
        <f t="shared" si="1"/>
        <v>lpdrb19</v>
      </c>
      <c r="Q1" s="1" t="str">
        <f t="shared" si="1"/>
        <v>lpdrb20</v>
      </c>
      <c r="R1" s="1" t="str">
        <f>"lpdrb"&amp;(RIGHT(Q1,2)+1)</f>
        <v>lpdrb21</v>
      </c>
      <c r="S1" s="1" t="str">
        <f t="shared" si="1"/>
        <v>lpdrb22</v>
      </c>
      <c r="T1" s="1" t="str">
        <f t="shared" si="1"/>
        <v>lpdrb23</v>
      </c>
      <c r="U1" t="s">
        <v>58</v>
      </c>
      <c r="V1" s="1" t="str">
        <f>"bljr"&amp;(RIGHT(U1,2)+1)</f>
        <v>bljr16</v>
      </c>
      <c r="W1" s="1" t="str">
        <f t="shared" ref="W1:AE1" si="2">"bljr"&amp;(RIGHT(V1,2)+1)</f>
        <v>bljr17</v>
      </c>
      <c r="X1" s="1" t="str">
        <f t="shared" si="2"/>
        <v>bljr18</v>
      </c>
      <c r="Y1" s="1" t="str">
        <f t="shared" si="2"/>
        <v>bljr19</v>
      </c>
      <c r="Z1" s="1" t="str">
        <f t="shared" si="2"/>
        <v>bljr20</v>
      </c>
      <c r="AA1" s="1" t="str">
        <f t="shared" si="2"/>
        <v>bljr21</v>
      </c>
      <c r="AB1" s="1" t="str">
        <f t="shared" si="2"/>
        <v>bljr22</v>
      </c>
      <c r="AC1" s="1" t="str">
        <f t="shared" si="2"/>
        <v>bljr23</v>
      </c>
      <c r="AD1" t="s">
        <v>60</v>
      </c>
      <c r="AE1" s="1" t="str">
        <f>"pns"&amp;(RIGHT(AD1,2)+1)</f>
        <v>pns16</v>
      </c>
      <c r="AF1" s="1" t="str">
        <f t="shared" ref="AF1:AL1" si="3">"pns"&amp;(RIGHT(AE1,2)+1)</f>
        <v>pns17</v>
      </c>
      <c r="AG1" s="1" t="str">
        <f t="shared" si="3"/>
        <v>pns18</v>
      </c>
      <c r="AH1" s="1" t="str">
        <f t="shared" si="3"/>
        <v>pns19</v>
      </c>
      <c r="AI1" s="1" t="str">
        <f t="shared" si="3"/>
        <v>pns20</v>
      </c>
      <c r="AJ1" s="1" t="str">
        <f t="shared" si="3"/>
        <v>pns21</v>
      </c>
      <c r="AK1" s="1" t="str">
        <f t="shared" si="3"/>
        <v>pns22</v>
      </c>
      <c r="AL1" s="1" t="str">
        <f t="shared" si="3"/>
        <v>pns23</v>
      </c>
    </row>
    <row r="2" spans="1:38" x14ac:dyDescent="0.25">
      <c r="A2">
        <v>11</v>
      </c>
      <c r="B2" s="1" t="s">
        <v>1</v>
      </c>
      <c r="C2" s="1">
        <v>21.2</v>
      </c>
      <c r="D2" s="1">
        <v>134.5</v>
      </c>
      <c r="E2" s="1">
        <v>23.2</v>
      </c>
      <c r="F2" s="1">
        <v>71.2</v>
      </c>
      <c r="G2" s="1">
        <v>137.5</v>
      </c>
      <c r="H2" s="1">
        <v>51.1</v>
      </c>
      <c r="I2" s="1">
        <v>203.3</v>
      </c>
      <c r="J2" s="1">
        <v>127.6</v>
      </c>
      <c r="K2" s="1">
        <v>248.6</v>
      </c>
      <c r="L2" s="6">
        <f>LN(C2)</f>
        <v>3.0540011816779669</v>
      </c>
      <c r="M2" s="6">
        <f t="shared" ref="M2:T2" si="4">LN(D2)</f>
        <v>4.9015641990418937</v>
      </c>
      <c r="N2" s="6">
        <f t="shared" si="4"/>
        <v>3.1441522786722644</v>
      </c>
      <c r="O2" s="6">
        <f t="shared" si="4"/>
        <v>4.2654928184179299</v>
      </c>
      <c r="P2" s="6">
        <f t="shared" si="4"/>
        <v>4.9236239171066263</v>
      </c>
      <c r="Q2" s="6">
        <f t="shared" si="4"/>
        <v>3.9337844972096589</v>
      </c>
      <c r="R2" s="6">
        <f t="shared" si="4"/>
        <v>5.314682720634301</v>
      </c>
      <c r="S2" s="6">
        <f t="shared" si="4"/>
        <v>4.8489003709106893</v>
      </c>
      <c r="T2" s="6">
        <f t="shared" si="4"/>
        <v>5.515845179076611</v>
      </c>
      <c r="U2" s="1">
        <v>8.7100000000000009</v>
      </c>
      <c r="V2" s="1">
        <v>8.77</v>
      </c>
      <c r="W2" s="1">
        <v>8.86</v>
      </c>
      <c r="X2" s="1">
        <v>8.98</v>
      </c>
      <c r="Y2" s="1">
        <v>9.09</v>
      </c>
      <c r="Z2" s="1">
        <v>9.18</v>
      </c>
      <c r="AA2" s="1">
        <v>9.33</v>
      </c>
      <c r="AB2" s="1">
        <v>9.3699999999999992</v>
      </c>
      <c r="AC2" s="1">
        <v>9.44</v>
      </c>
      <c r="AD2" s="1">
        <v>139967</v>
      </c>
      <c r="AE2" s="1">
        <v>165904</v>
      </c>
      <c r="AF2" s="1">
        <v>166790</v>
      </c>
      <c r="AG2" s="1">
        <v>163543</v>
      </c>
      <c r="AH2" s="1">
        <v>165221</v>
      </c>
      <c r="AI2" s="1">
        <v>164988</v>
      </c>
      <c r="AJ2" s="1">
        <v>159489</v>
      </c>
      <c r="AK2" s="1">
        <v>158120</v>
      </c>
      <c r="AL2" s="1">
        <v>153733</v>
      </c>
    </row>
    <row r="3" spans="1:38" x14ac:dyDescent="0.25">
      <c r="A3">
        <v>12</v>
      </c>
      <c r="B3" s="1" t="s">
        <v>2</v>
      </c>
      <c r="C3" s="1">
        <v>1246.0999999999999</v>
      </c>
      <c r="D3" s="1">
        <v>1014.7</v>
      </c>
      <c r="E3" s="1">
        <v>1514.9</v>
      </c>
      <c r="F3" s="1">
        <v>1227.5999999999999</v>
      </c>
      <c r="G3" s="1">
        <v>379.5</v>
      </c>
      <c r="H3" s="1">
        <v>974.8</v>
      </c>
      <c r="I3" s="1">
        <v>580.4</v>
      </c>
      <c r="J3" s="1">
        <v>1316.1</v>
      </c>
      <c r="K3" s="1">
        <v>1181.3</v>
      </c>
      <c r="L3" s="6">
        <f t="shared" ref="L3:L35" si="5">LN(C3)</f>
        <v>7.1277739529488215</v>
      </c>
      <c r="M3" s="6">
        <f t="shared" ref="M3:M35" si="6">LN(D3)</f>
        <v>6.9223482812850374</v>
      </c>
      <c r="N3" s="6">
        <f t="shared" ref="N3:N35" si="7">LN(E3)</f>
        <v>7.3231047091642782</v>
      </c>
      <c r="O3" s="6">
        <f t="shared" ref="O3:O35" si="8">LN(F3)</f>
        <v>7.112816322745581</v>
      </c>
      <c r="P3" s="6">
        <f t="shared" ref="P3:P35" si="9">LN(G3)</f>
        <v>5.938854596835685</v>
      </c>
      <c r="Q3" s="6">
        <f t="shared" ref="Q3:Q35" si="10">LN(H3)</f>
        <v>6.8822323217510508</v>
      </c>
      <c r="R3" s="6">
        <f t="shared" ref="R3:R35" si="11">LN(I3)</f>
        <v>6.3637175210100327</v>
      </c>
      <c r="S3" s="6">
        <f t="shared" ref="S3:S35" si="12">LN(J3)</f>
        <v>7.1824280968402778</v>
      </c>
      <c r="T3" s="6">
        <f t="shared" ref="T3:T35" si="13">LN(K3)</f>
        <v>7.0743708059544739</v>
      </c>
      <c r="U3" s="1">
        <v>8.7899999999999991</v>
      </c>
      <c r="V3" s="1">
        <v>9.0299999999999994</v>
      </c>
      <c r="W3" s="1">
        <v>9.1199999999999992</v>
      </c>
      <c r="X3" s="1">
        <v>9.25</v>
      </c>
      <c r="Y3" s="1">
        <v>9.34</v>
      </c>
      <c r="Z3" s="1">
        <v>9.4499999999999993</v>
      </c>
      <c r="AA3" s="1">
        <v>9.5399999999999991</v>
      </c>
      <c r="AB3" s="1">
        <v>9.58</v>
      </c>
      <c r="AC3" s="1">
        <v>9.7100000000000009</v>
      </c>
      <c r="AD3" s="1">
        <v>213764</v>
      </c>
      <c r="AE3" s="1">
        <v>241604</v>
      </c>
      <c r="AF3" s="1">
        <v>238789</v>
      </c>
      <c r="AG3" s="1">
        <v>230957</v>
      </c>
      <c r="AH3" s="1">
        <v>232100</v>
      </c>
      <c r="AI3" s="1">
        <v>227602</v>
      </c>
      <c r="AJ3" s="1">
        <v>216619</v>
      </c>
      <c r="AK3" s="1">
        <v>208606</v>
      </c>
      <c r="AL3" s="1">
        <v>200846</v>
      </c>
    </row>
    <row r="4" spans="1:38" x14ac:dyDescent="0.25">
      <c r="A4">
        <v>13</v>
      </c>
      <c r="B4" s="1" t="s">
        <v>3</v>
      </c>
      <c r="C4" s="1">
        <v>57.1</v>
      </c>
      <c r="D4" s="1">
        <v>79.3</v>
      </c>
      <c r="E4" s="1">
        <v>194.4</v>
      </c>
      <c r="F4" s="1">
        <v>180.8</v>
      </c>
      <c r="G4" s="1">
        <v>157.1</v>
      </c>
      <c r="H4" s="1">
        <v>125.6</v>
      </c>
      <c r="I4" s="1">
        <v>67</v>
      </c>
      <c r="J4" s="1">
        <v>95.6</v>
      </c>
      <c r="K4" s="1">
        <v>120.7</v>
      </c>
      <c r="L4" s="6">
        <f t="shared" si="5"/>
        <v>4.0448041166619646</v>
      </c>
      <c r="M4" s="6">
        <f t="shared" si="6"/>
        <v>4.3732381286408026</v>
      </c>
      <c r="N4" s="6">
        <f t="shared" si="7"/>
        <v>5.2699178920263385</v>
      </c>
      <c r="O4" s="6">
        <f t="shared" si="8"/>
        <v>5.1973914479580765</v>
      </c>
      <c r="P4" s="6">
        <f t="shared" si="9"/>
        <v>5.0568825452615753</v>
      </c>
      <c r="Q4" s="6">
        <f t="shared" si="10"/>
        <v>4.833102254034098</v>
      </c>
      <c r="R4" s="6">
        <f t="shared" si="11"/>
        <v>4.2046926193909657</v>
      </c>
      <c r="S4" s="6">
        <f t="shared" si="12"/>
        <v>4.5601728200573559</v>
      </c>
      <c r="T4" s="6">
        <f t="shared" si="13"/>
        <v>4.7933081281034857</v>
      </c>
      <c r="U4" s="1">
        <v>8.2799999999999994</v>
      </c>
      <c r="V4" s="1">
        <v>8.42</v>
      </c>
      <c r="W4" s="1">
        <v>8.59</v>
      </c>
      <c r="X4" s="1">
        <v>8.7200000000000006</v>
      </c>
      <c r="Y4" s="1">
        <v>8.76</v>
      </c>
      <c r="Z4" s="1">
        <v>8.92</v>
      </c>
      <c r="AA4" s="1">
        <v>8.99</v>
      </c>
      <c r="AB4" s="1">
        <v>9.07</v>
      </c>
      <c r="AC4" s="1">
        <v>9.18</v>
      </c>
      <c r="AD4" s="1">
        <v>114357</v>
      </c>
      <c r="AE4" s="1">
        <v>134784</v>
      </c>
      <c r="AF4" s="1">
        <v>131976</v>
      </c>
      <c r="AG4" s="1">
        <v>128211</v>
      </c>
      <c r="AH4" s="1">
        <v>129595</v>
      </c>
      <c r="AI4" s="1">
        <v>128680</v>
      </c>
      <c r="AJ4" s="1">
        <v>123316</v>
      </c>
      <c r="AK4" s="1">
        <v>120156</v>
      </c>
      <c r="AL4" s="1">
        <v>115185</v>
      </c>
    </row>
    <row r="5" spans="1:38" x14ac:dyDescent="0.25">
      <c r="A5">
        <v>14</v>
      </c>
      <c r="B5" s="1" t="s">
        <v>4</v>
      </c>
      <c r="C5" s="1">
        <v>653.4</v>
      </c>
      <c r="D5" s="1">
        <v>869.1</v>
      </c>
      <c r="E5" s="1">
        <v>1061.0999999999999</v>
      </c>
      <c r="F5" s="1">
        <v>1032.9000000000001</v>
      </c>
      <c r="G5" s="1">
        <v>1034</v>
      </c>
      <c r="H5" s="1">
        <v>1078</v>
      </c>
      <c r="I5" s="1">
        <v>1921.4</v>
      </c>
      <c r="J5" s="1">
        <v>2748.7</v>
      </c>
      <c r="K5" s="1">
        <v>2042.3</v>
      </c>
      <c r="L5" s="6">
        <f t="shared" si="5"/>
        <v>6.48218949916697</v>
      </c>
      <c r="M5" s="6">
        <f t="shared" si="6"/>
        <v>6.7674581934434146</v>
      </c>
      <c r="N5" s="6">
        <f t="shared" si="7"/>
        <v>6.9670613848795444</v>
      </c>
      <c r="O5" s="6">
        <f t="shared" si="8"/>
        <v>6.9401256590125877</v>
      </c>
      <c r="P5" s="6">
        <f t="shared" si="9"/>
        <v>6.9411900550683745</v>
      </c>
      <c r="Q5" s="6">
        <f t="shared" si="10"/>
        <v>6.9828627514689421</v>
      </c>
      <c r="R5" s="6">
        <f t="shared" si="11"/>
        <v>7.5608093659756381</v>
      </c>
      <c r="S5" s="6">
        <f t="shared" si="12"/>
        <v>7.9188833516171266</v>
      </c>
      <c r="T5" s="6">
        <f t="shared" si="13"/>
        <v>7.6218319027231125</v>
      </c>
      <c r="U5" s="1">
        <v>8.3800000000000008</v>
      </c>
      <c r="V5" s="1">
        <v>8.49</v>
      </c>
      <c r="W5" s="1">
        <v>8.59</v>
      </c>
      <c r="X5" s="1">
        <v>8.76</v>
      </c>
      <c r="Y5" s="1">
        <v>8.92</v>
      </c>
      <c r="Z5" s="1">
        <v>9.0299999999999994</v>
      </c>
      <c r="AA5" s="1">
        <v>9.14</v>
      </c>
      <c r="AB5" s="1">
        <v>9.19</v>
      </c>
      <c r="AC5" s="1">
        <v>9.2200000000000006</v>
      </c>
      <c r="AD5" s="1">
        <v>92985</v>
      </c>
      <c r="AE5" s="1">
        <v>105339</v>
      </c>
      <c r="AF5" s="1">
        <v>104232</v>
      </c>
      <c r="AG5" s="1">
        <v>102367</v>
      </c>
      <c r="AH5" s="1">
        <v>103370</v>
      </c>
      <c r="AI5" s="1">
        <v>103231</v>
      </c>
      <c r="AJ5" s="1">
        <v>99510</v>
      </c>
      <c r="AK5" s="1">
        <v>97247</v>
      </c>
      <c r="AL5" s="1">
        <v>93980</v>
      </c>
    </row>
    <row r="6" spans="1:38" x14ac:dyDescent="0.25">
      <c r="A6">
        <v>15</v>
      </c>
      <c r="B6" s="1" t="s">
        <v>5</v>
      </c>
      <c r="C6" s="1">
        <v>107.7</v>
      </c>
      <c r="D6" s="1">
        <v>61</v>
      </c>
      <c r="E6" s="1">
        <v>76.8</v>
      </c>
      <c r="F6" s="1">
        <v>101.9</v>
      </c>
      <c r="G6" s="1">
        <v>54.6</v>
      </c>
      <c r="H6" s="1">
        <v>27</v>
      </c>
      <c r="I6" s="1">
        <v>50.9</v>
      </c>
      <c r="J6" s="1">
        <v>39.200000000000003</v>
      </c>
      <c r="K6" s="1">
        <v>45.1</v>
      </c>
      <c r="L6" s="6">
        <f t="shared" si="5"/>
        <v>4.6793495841623427</v>
      </c>
      <c r="M6" s="6">
        <f t="shared" si="6"/>
        <v>4.1108738641733114</v>
      </c>
      <c r="N6" s="6">
        <f t="shared" si="7"/>
        <v>4.3412046401536264</v>
      </c>
      <c r="O6" s="6">
        <f t="shared" si="8"/>
        <v>4.6239919402286791</v>
      </c>
      <c r="P6" s="6">
        <f t="shared" si="9"/>
        <v>4.0000338827508592</v>
      </c>
      <c r="Q6" s="6">
        <f t="shared" si="10"/>
        <v>3.2958368660043291</v>
      </c>
      <c r="R6" s="6">
        <f t="shared" si="11"/>
        <v>3.929862923556477</v>
      </c>
      <c r="S6" s="6">
        <f t="shared" si="12"/>
        <v>3.6686767467964168</v>
      </c>
      <c r="T6" s="6">
        <f t="shared" si="13"/>
        <v>3.8088822465086327</v>
      </c>
      <c r="U6" s="1">
        <v>7.8</v>
      </c>
      <c r="V6" s="1">
        <v>7.96</v>
      </c>
      <c r="W6" s="1">
        <v>8.07</v>
      </c>
      <c r="X6" s="1">
        <v>8.15</v>
      </c>
      <c r="Y6" s="1">
        <v>8.23</v>
      </c>
      <c r="Z6" s="1">
        <v>8.4499999999999993</v>
      </c>
      <c r="AA6" s="1">
        <v>8.5500000000000007</v>
      </c>
      <c r="AB6" s="1">
        <v>8.6</v>
      </c>
      <c r="AC6" s="1">
        <v>8.68</v>
      </c>
      <c r="AD6" s="1">
        <v>69255</v>
      </c>
      <c r="AE6" s="1">
        <v>79684</v>
      </c>
      <c r="AF6" s="1">
        <v>78777</v>
      </c>
      <c r="AG6" s="1">
        <v>76639</v>
      </c>
      <c r="AH6" s="1">
        <v>76674</v>
      </c>
      <c r="AI6" s="1">
        <v>76331</v>
      </c>
      <c r="AJ6" s="1">
        <v>73054</v>
      </c>
      <c r="AK6" s="1">
        <v>70299</v>
      </c>
      <c r="AL6" s="1">
        <v>68021</v>
      </c>
    </row>
    <row r="7" spans="1:38" x14ac:dyDescent="0.25">
      <c r="A7">
        <v>16</v>
      </c>
      <c r="B7" s="1" t="s">
        <v>6</v>
      </c>
      <c r="C7" s="1">
        <v>645.79999999999995</v>
      </c>
      <c r="D7" s="1">
        <v>2793.5</v>
      </c>
      <c r="E7" s="1">
        <v>1182.9000000000001</v>
      </c>
      <c r="F7" s="1">
        <v>1078.5999999999999</v>
      </c>
      <c r="G7" s="1">
        <v>736.5</v>
      </c>
      <c r="H7" s="1">
        <v>1543.9</v>
      </c>
      <c r="I7" s="1">
        <v>1259.7</v>
      </c>
      <c r="J7" s="1">
        <v>1226.3</v>
      </c>
      <c r="K7" s="1">
        <v>1478.6</v>
      </c>
      <c r="L7" s="6">
        <f t="shared" si="5"/>
        <v>6.470489858324175</v>
      </c>
      <c r="M7" s="6">
        <f t="shared" si="6"/>
        <v>7.9350505688992037</v>
      </c>
      <c r="N7" s="6">
        <f t="shared" si="7"/>
        <v>7.0757243295516909</v>
      </c>
      <c r="O7" s="6">
        <f t="shared" si="8"/>
        <v>6.9834191829031269</v>
      </c>
      <c r="P7" s="6">
        <f t="shared" si="9"/>
        <v>6.601909235902685</v>
      </c>
      <c r="Q7" s="6">
        <f t="shared" si="10"/>
        <v>7.3420669616478813</v>
      </c>
      <c r="R7" s="6">
        <f t="shared" si="11"/>
        <v>7.1386288763582577</v>
      </c>
      <c r="S7" s="6">
        <f t="shared" si="12"/>
        <v>7.1117567847679801</v>
      </c>
      <c r="T7" s="6">
        <f t="shared" si="13"/>
        <v>7.2988509731229998</v>
      </c>
      <c r="U7" s="1">
        <v>7.53</v>
      </c>
      <c r="V7" s="1">
        <v>7.77</v>
      </c>
      <c r="W7" s="1">
        <v>7.83</v>
      </c>
      <c r="X7" s="1">
        <v>7.99</v>
      </c>
      <c r="Y7" s="1">
        <v>8</v>
      </c>
      <c r="Z7" s="1">
        <v>8.18</v>
      </c>
      <c r="AA7" s="1">
        <v>8.24</v>
      </c>
      <c r="AB7" s="1">
        <v>8.3000000000000007</v>
      </c>
      <c r="AC7" s="1">
        <v>8.3699999999999992</v>
      </c>
      <c r="AD7" s="1">
        <v>121880</v>
      </c>
      <c r="AE7" s="1">
        <v>139225</v>
      </c>
      <c r="AF7" s="1">
        <v>136328</v>
      </c>
      <c r="AG7" s="1">
        <v>132044</v>
      </c>
      <c r="AH7" s="1">
        <v>132106</v>
      </c>
      <c r="AI7" s="1">
        <v>132056</v>
      </c>
      <c r="AJ7" s="1">
        <v>126642</v>
      </c>
      <c r="AK7" s="1">
        <v>123545</v>
      </c>
      <c r="AL7" s="1">
        <v>118773</v>
      </c>
    </row>
    <row r="8" spans="1:38" x14ac:dyDescent="0.25">
      <c r="A8">
        <v>17</v>
      </c>
      <c r="B8" s="1" t="s">
        <v>7</v>
      </c>
      <c r="C8" s="1">
        <v>20.6</v>
      </c>
      <c r="D8" s="1">
        <v>55.7</v>
      </c>
      <c r="E8" s="1">
        <v>138.69999999999999</v>
      </c>
      <c r="F8" s="1">
        <v>136.6</v>
      </c>
      <c r="G8" s="1">
        <v>144.80000000000001</v>
      </c>
      <c r="H8" s="1">
        <v>192.3</v>
      </c>
      <c r="I8" s="1">
        <v>23.7</v>
      </c>
      <c r="J8" s="1">
        <v>52.2</v>
      </c>
      <c r="K8" s="1">
        <v>76.099999999999994</v>
      </c>
      <c r="L8" s="6">
        <f t="shared" si="5"/>
        <v>3.0252910757955354</v>
      </c>
      <c r="M8" s="6">
        <f t="shared" si="6"/>
        <v>4.0199801469332384</v>
      </c>
      <c r="N8" s="6">
        <f t="shared" si="7"/>
        <v>4.9323133273207862</v>
      </c>
      <c r="O8" s="6">
        <f t="shared" si="8"/>
        <v>4.9170569471366896</v>
      </c>
      <c r="P8" s="6">
        <f t="shared" si="9"/>
        <v>4.9753534799516164</v>
      </c>
      <c r="Q8" s="6">
        <f t="shared" si="10"/>
        <v>5.259056652594734</v>
      </c>
      <c r="R8" s="6">
        <f t="shared" si="11"/>
        <v>3.1654750481410856</v>
      </c>
      <c r="S8" s="6">
        <f t="shared" si="12"/>
        <v>3.9550824948885932</v>
      </c>
      <c r="T8" s="6">
        <f t="shared" si="13"/>
        <v>4.3320482648676402</v>
      </c>
      <c r="U8" s="1">
        <v>8.09</v>
      </c>
      <c r="V8" s="1">
        <v>8.2899999999999991</v>
      </c>
      <c r="W8" s="1">
        <v>8.3699999999999992</v>
      </c>
      <c r="X8" s="1">
        <v>8.4700000000000006</v>
      </c>
      <c r="Y8" s="1">
        <v>8.61</v>
      </c>
      <c r="Z8" s="1">
        <v>8.73</v>
      </c>
      <c r="AA8" s="1">
        <v>8.84</v>
      </c>
      <c r="AB8" s="1">
        <v>8.8699999999999992</v>
      </c>
      <c r="AC8" s="1">
        <v>8.91</v>
      </c>
      <c r="AD8" s="1">
        <v>53625</v>
      </c>
      <c r="AE8" s="1">
        <v>61053</v>
      </c>
      <c r="AF8" s="1">
        <v>60271</v>
      </c>
      <c r="AG8" s="1">
        <v>58481</v>
      </c>
      <c r="AH8" s="1">
        <v>59176</v>
      </c>
      <c r="AI8" s="1">
        <v>57685</v>
      </c>
      <c r="AJ8" s="1">
        <v>55758</v>
      </c>
      <c r="AK8" s="1">
        <v>54176</v>
      </c>
      <c r="AL8" s="1">
        <v>52418</v>
      </c>
    </row>
    <row r="9" spans="1:38" x14ac:dyDescent="0.25">
      <c r="A9">
        <v>18</v>
      </c>
      <c r="B9" s="1" t="s">
        <v>8</v>
      </c>
      <c r="C9" s="1">
        <v>257.7</v>
      </c>
      <c r="D9" s="1">
        <v>85.7</v>
      </c>
      <c r="E9" s="1">
        <v>120.6</v>
      </c>
      <c r="F9" s="1">
        <v>132.30000000000001</v>
      </c>
      <c r="G9" s="1">
        <v>155.19999999999999</v>
      </c>
      <c r="H9" s="1">
        <v>498.4</v>
      </c>
      <c r="I9" s="1">
        <v>173.8</v>
      </c>
      <c r="J9" s="1">
        <v>247.8</v>
      </c>
      <c r="K9" s="1">
        <v>220.6</v>
      </c>
      <c r="L9" s="6">
        <f t="shared" si="5"/>
        <v>5.551796117658319</v>
      </c>
      <c r="M9" s="6">
        <f t="shared" si="6"/>
        <v>4.4508528256037341</v>
      </c>
      <c r="N9" s="6">
        <f t="shared" si="7"/>
        <v>4.7924792842930852</v>
      </c>
      <c r="O9" s="6">
        <f t="shared" si="8"/>
        <v>4.8850720711209101</v>
      </c>
      <c r="P9" s="6">
        <f t="shared" si="9"/>
        <v>5.0447146077491185</v>
      </c>
      <c r="Q9" s="6">
        <f t="shared" si="10"/>
        <v>6.2114029674732434</v>
      </c>
      <c r="R9" s="6">
        <f t="shared" si="11"/>
        <v>5.1579052128312917</v>
      </c>
      <c r="S9" s="6">
        <f t="shared" si="12"/>
        <v>5.5126219691950418</v>
      </c>
      <c r="T9" s="6">
        <f t="shared" si="13"/>
        <v>5.3963511068194023</v>
      </c>
      <c r="U9" s="1">
        <v>7.32</v>
      </c>
      <c r="V9" s="1">
        <v>7.56</v>
      </c>
      <c r="W9" s="1">
        <v>7.63</v>
      </c>
      <c r="X9" s="1">
        <v>7.79</v>
      </c>
      <c r="Y9" s="1">
        <v>7.82</v>
      </c>
      <c r="Z9" s="1">
        <v>7.92</v>
      </c>
      <c r="AA9" s="1">
        <v>8.0500000000000007</v>
      </c>
      <c r="AB9" s="1">
        <v>8.08</v>
      </c>
      <c r="AC9" s="1">
        <v>8.18</v>
      </c>
      <c r="AD9" s="1">
        <v>110443</v>
      </c>
      <c r="AE9" s="1">
        <v>123753</v>
      </c>
      <c r="AF9" s="1">
        <v>122332</v>
      </c>
      <c r="AG9" s="1">
        <v>118234</v>
      </c>
      <c r="AH9" s="1">
        <v>119544</v>
      </c>
      <c r="AI9" s="1">
        <v>119038</v>
      </c>
      <c r="AJ9" s="1">
        <v>113466</v>
      </c>
      <c r="AK9" s="1">
        <v>110393</v>
      </c>
      <c r="AL9" s="1">
        <v>105734</v>
      </c>
    </row>
    <row r="10" spans="1:38" x14ac:dyDescent="0.25">
      <c r="A10">
        <v>19</v>
      </c>
      <c r="B10" s="1" t="s">
        <v>9</v>
      </c>
      <c r="C10" s="1">
        <v>82.7</v>
      </c>
      <c r="D10" s="1">
        <v>52.7</v>
      </c>
      <c r="E10" s="1">
        <v>153.1</v>
      </c>
      <c r="F10" s="1">
        <v>46.3</v>
      </c>
      <c r="G10" s="1">
        <v>88.7</v>
      </c>
      <c r="H10" s="1">
        <v>48.4</v>
      </c>
      <c r="I10" s="1">
        <v>44.7</v>
      </c>
      <c r="J10" s="1">
        <v>129.69999999999999</v>
      </c>
      <c r="K10" s="1">
        <v>72.5</v>
      </c>
      <c r="L10" s="6">
        <f t="shared" si="5"/>
        <v>4.4152196020296453</v>
      </c>
      <c r="M10" s="6">
        <f t="shared" si="6"/>
        <v>3.9646154555473165</v>
      </c>
      <c r="N10" s="6">
        <f t="shared" si="7"/>
        <v>5.0310913026636381</v>
      </c>
      <c r="O10" s="6">
        <f t="shared" si="8"/>
        <v>3.8351419610921882</v>
      </c>
      <c r="P10" s="6">
        <f t="shared" si="9"/>
        <v>4.4852598893155342</v>
      </c>
      <c r="Q10" s="6">
        <f t="shared" si="10"/>
        <v>3.8794998137225858</v>
      </c>
      <c r="R10" s="6">
        <f t="shared" si="11"/>
        <v>3.7999735016195233</v>
      </c>
      <c r="S10" s="6">
        <f t="shared" si="12"/>
        <v>4.8652240913223981</v>
      </c>
      <c r="T10" s="6">
        <f t="shared" si="13"/>
        <v>4.2835865618606288</v>
      </c>
      <c r="U10" s="1">
        <v>7.32</v>
      </c>
      <c r="V10" s="1">
        <v>7.46</v>
      </c>
      <c r="W10" s="1">
        <v>7.62</v>
      </c>
      <c r="X10" s="1">
        <v>7.78</v>
      </c>
      <c r="Y10" s="1">
        <v>7.84</v>
      </c>
      <c r="Z10" s="1">
        <v>7.98</v>
      </c>
      <c r="AA10" s="1">
        <v>8.06</v>
      </c>
      <c r="AB10" s="1">
        <v>8.08</v>
      </c>
      <c r="AC10" s="1">
        <v>8.11</v>
      </c>
      <c r="AD10" s="1">
        <v>28374</v>
      </c>
      <c r="AE10" s="1">
        <v>31991</v>
      </c>
      <c r="AF10" s="1">
        <v>31739</v>
      </c>
      <c r="AG10" s="1">
        <v>30988</v>
      </c>
      <c r="AH10" s="1">
        <v>32363</v>
      </c>
      <c r="AI10" s="1">
        <v>33010</v>
      </c>
      <c r="AJ10" s="1">
        <v>32047</v>
      </c>
      <c r="AK10" s="1">
        <v>32205</v>
      </c>
      <c r="AL10" s="1">
        <v>31366</v>
      </c>
    </row>
    <row r="11" spans="1:38" x14ac:dyDescent="0.25">
      <c r="A11">
        <v>21</v>
      </c>
      <c r="B11" s="1" t="s">
        <v>10</v>
      </c>
      <c r="C11" s="1">
        <v>640.4</v>
      </c>
      <c r="D11" s="1">
        <v>519.1</v>
      </c>
      <c r="E11" s="1">
        <v>1031.5</v>
      </c>
      <c r="F11" s="1">
        <v>831.3</v>
      </c>
      <c r="G11" s="1">
        <v>1363.4</v>
      </c>
      <c r="H11" s="1">
        <v>1649.4</v>
      </c>
      <c r="I11" s="1">
        <v>1043.7</v>
      </c>
      <c r="J11" s="1">
        <v>934</v>
      </c>
      <c r="K11" s="1">
        <v>764.1</v>
      </c>
      <c r="L11" s="6">
        <f t="shared" si="5"/>
        <v>6.4620929811225594</v>
      </c>
      <c r="M11" s="6">
        <f t="shared" si="6"/>
        <v>6.2520965428331836</v>
      </c>
      <c r="N11" s="6">
        <f t="shared" si="7"/>
        <v>6.9387693325113062</v>
      </c>
      <c r="O11" s="6">
        <f t="shared" si="8"/>
        <v>6.7229907405370426</v>
      </c>
      <c r="P11" s="6">
        <f t="shared" si="9"/>
        <v>7.217736858928685</v>
      </c>
      <c r="Q11" s="6">
        <f t="shared" si="10"/>
        <v>7.4081668643992549</v>
      </c>
      <c r="R11" s="6">
        <f t="shared" si="11"/>
        <v>6.9505273708260065</v>
      </c>
      <c r="S11" s="6">
        <f t="shared" si="12"/>
        <v>6.8394764382288429</v>
      </c>
      <c r="T11" s="6">
        <f t="shared" si="13"/>
        <v>6.6386986706535209</v>
      </c>
      <c r="U11" s="1">
        <v>9.6300000000000008</v>
      </c>
      <c r="V11" s="1">
        <v>9.65</v>
      </c>
      <c r="W11" s="1">
        <v>9.67</v>
      </c>
      <c r="X11" s="1">
        <v>9.7899999999999991</v>
      </c>
      <c r="Y11" s="1">
        <v>9.81</v>
      </c>
      <c r="Z11" s="1">
        <v>9.99</v>
      </c>
      <c r="AA11" s="1">
        <v>10.119999999999999</v>
      </c>
      <c r="AB11" s="1">
        <v>10.18</v>
      </c>
      <c r="AC11" s="1">
        <v>10.37</v>
      </c>
      <c r="AD11" s="1">
        <v>28967</v>
      </c>
      <c r="AE11" s="1">
        <v>37675</v>
      </c>
      <c r="AF11" s="1">
        <v>37972</v>
      </c>
      <c r="AG11" s="1">
        <v>37365</v>
      </c>
      <c r="AH11" s="1">
        <v>39038</v>
      </c>
      <c r="AI11" s="1">
        <v>39555</v>
      </c>
      <c r="AJ11" s="1">
        <v>38898</v>
      </c>
      <c r="AK11" s="1">
        <v>39933</v>
      </c>
      <c r="AL11" s="1">
        <v>39038</v>
      </c>
    </row>
    <row r="12" spans="1:38" x14ac:dyDescent="0.25">
      <c r="A12">
        <v>31</v>
      </c>
      <c r="B12" s="1" t="s">
        <v>11</v>
      </c>
      <c r="C12" s="1">
        <v>3619.4</v>
      </c>
      <c r="D12" s="1">
        <v>3398.2</v>
      </c>
      <c r="E12" s="1">
        <v>4595</v>
      </c>
      <c r="F12" s="1">
        <v>4857.7</v>
      </c>
      <c r="G12" s="1">
        <v>4123</v>
      </c>
      <c r="H12" s="1">
        <v>3613.3</v>
      </c>
      <c r="I12" s="1">
        <v>3330.6</v>
      </c>
      <c r="J12" s="1">
        <v>3744.1</v>
      </c>
      <c r="K12" s="1">
        <v>4830</v>
      </c>
      <c r="L12" s="6">
        <f t="shared" si="5"/>
        <v>8.1940635452261006</v>
      </c>
      <c r="M12" s="6">
        <f t="shared" si="6"/>
        <v>8.1310011586516584</v>
      </c>
      <c r="N12" s="6">
        <f t="shared" si="7"/>
        <v>8.4327240347897874</v>
      </c>
      <c r="O12" s="6">
        <f t="shared" si="8"/>
        <v>8.4883203538471221</v>
      </c>
      <c r="P12" s="6">
        <f t="shared" si="9"/>
        <v>8.3243363327069009</v>
      </c>
      <c r="Q12" s="6">
        <f t="shared" si="10"/>
        <v>8.1923767611907259</v>
      </c>
      <c r="R12" s="6">
        <f t="shared" si="11"/>
        <v>8.1109077469241697</v>
      </c>
      <c r="S12" s="6">
        <f t="shared" si="12"/>
        <v>8.2279365466425016</v>
      </c>
      <c r="T12" s="6">
        <f t="shared" si="13"/>
        <v>8.482601746646619</v>
      </c>
      <c r="U12" s="1">
        <v>10.47</v>
      </c>
      <c r="V12" s="1">
        <v>10.7</v>
      </c>
      <c r="W12" s="1">
        <v>10.88</v>
      </c>
      <c r="X12" s="1">
        <v>11.02</v>
      </c>
      <c r="Y12" s="1">
        <v>11.05</v>
      </c>
      <c r="Z12" s="1">
        <v>11.06</v>
      </c>
      <c r="AA12" s="1">
        <v>11.13</v>
      </c>
      <c r="AB12" s="1">
        <v>11.17</v>
      </c>
      <c r="AC12" s="1">
        <v>11.31</v>
      </c>
      <c r="AD12" s="1">
        <v>1035276</v>
      </c>
      <c r="AE12" s="1">
        <v>269131</v>
      </c>
      <c r="AF12" s="1">
        <v>264357</v>
      </c>
      <c r="AG12" s="1">
        <v>268680</v>
      </c>
      <c r="AH12" s="1">
        <v>271621</v>
      </c>
      <c r="AI12" s="1">
        <v>271690</v>
      </c>
      <c r="AJ12" s="1">
        <v>263930</v>
      </c>
      <c r="AK12" s="1">
        <v>258181</v>
      </c>
      <c r="AL12" s="1">
        <v>241855</v>
      </c>
    </row>
    <row r="13" spans="1:38" x14ac:dyDescent="0.25">
      <c r="A13">
        <v>32</v>
      </c>
      <c r="B13" s="1" t="s">
        <v>12</v>
      </c>
      <c r="C13" s="1">
        <v>5738.7</v>
      </c>
      <c r="D13" s="1">
        <v>5470.9</v>
      </c>
      <c r="E13" s="1">
        <v>5142.8999999999996</v>
      </c>
      <c r="F13" s="1">
        <v>5573.5</v>
      </c>
      <c r="G13" s="1">
        <v>5881</v>
      </c>
      <c r="H13" s="1">
        <v>4793.7</v>
      </c>
      <c r="I13" s="1">
        <v>5217.7</v>
      </c>
      <c r="J13" s="1">
        <v>6534.5</v>
      </c>
      <c r="K13" s="1">
        <v>8283.7000000000007</v>
      </c>
      <c r="L13" s="6">
        <f t="shared" si="5"/>
        <v>8.654987982826718</v>
      </c>
      <c r="M13" s="6">
        <f t="shared" si="6"/>
        <v>8.6071984157026638</v>
      </c>
      <c r="N13" s="6">
        <f t="shared" si="7"/>
        <v>8.5453724016815453</v>
      </c>
      <c r="O13" s="6">
        <f t="shared" si="8"/>
        <v>8.6257785018296786</v>
      </c>
      <c r="P13" s="6">
        <f t="shared" si="9"/>
        <v>8.6794820944599564</v>
      </c>
      <c r="Q13" s="6">
        <f t="shared" si="10"/>
        <v>8.4750578348134518</v>
      </c>
      <c r="R13" s="6">
        <f t="shared" si="11"/>
        <v>8.5598119707514222</v>
      </c>
      <c r="S13" s="6">
        <f t="shared" si="12"/>
        <v>8.7848511120370905</v>
      </c>
      <c r="T13" s="6">
        <f t="shared" si="13"/>
        <v>9.0220450074705347</v>
      </c>
      <c r="U13" s="1">
        <v>7.58</v>
      </c>
      <c r="V13" s="1">
        <v>7.86</v>
      </c>
      <c r="W13" s="1">
        <v>7.95</v>
      </c>
      <c r="X13" s="1">
        <v>8.14</v>
      </c>
      <c r="Y13" s="1">
        <v>8.15</v>
      </c>
      <c r="Z13" s="1">
        <v>8.3699999999999992</v>
      </c>
      <c r="AA13" s="1">
        <v>8.5500000000000007</v>
      </c>
      <c r="AB13" s="1">
        <v>8.61</v>
      </c>
      <c r="AC13" s="1">
        <v>8.7799999999999994</v>
      </c>
      <c r="AD13" s="1">
        <v>350729</v>
      </c>
      <c r="AE13" s="1">
        <v>428741</v>
      </c>
      <c r="AF13" s="1">
        <v>417232</v>
      </c>
      <c r="AG13" s="1">
        <v>401296</v>
      </c>
      <c r="AH13" s="1">
        <v>393718</v>
      </c>
      <c r="AI13" s="1">
        <v>384859</v>
      </c>
      <c r="AJ13" s="1">
        <v>361805</v>
      </c>
      <c r="AK13" s="1">
        <v>344118</v>
      </c>
      <c r="AL13" s="1">
        <v>327676</v>
      </c>
    </row>
    <row r="14" spans="1:38" x14ac:dyDescent="0.25">
      <c r="A14">
        <v>33</v>
      </c>
      <c r="B14" s="1" t="s">
        <v>13</v>
      </c>
      <c r="C14" s="1">
        <v>850.4</v>
      </c>
      <c r="D14" s="1">
        <v>1030.8</v>
      </c>
      <c r="E14" s="1">
        <v>2372.5</v>
      </c>
      <c r="F14" s="1">
        <v>2372.6999999999998</v>
      </c>
      <c r="G14" s="1">
        <v>2723.2</v>
      </c>
      <c r="H14" s="1">
        <v>1363.6</v>
      </c>
      <c r="I14" s="1">
        <v>1465.9</v>
      </c>
      <c r="J14" s="1">
        <v>2362</v>
      </c>
      <c r="K14" s="1">
        <v>1563.7</v>
      </c>
      <c r="L14" s="6">
        <f t="shared" si="5"/>
        <v>6.7457068270277381</v>
      </c>
      <c r="M14" s="6">
        <f t="shared" si="6"/>
        <v>6.9380904787782098</v>
      </c>
      <c r="N14" s="6">
        <f t="shared" si="7"/>
        <v>7.7716995304840832</v>
      </c>
      <c r="O14" s="6">
        <f t="shared" si="8"/>
        <v>7.7717838261934808</v>
      </c>
      <c r="P14" s="6">
        <f t="shared" si="9"/>
        <v>7.9095629383790547</v>
      </c>
      <c r="Q14" s="6">
        <f t="shared" si="10"/>
        <v>7.217883540263748</v>
      </c>
      <c r="R14" s="6">
        <f t="shared" si="11"/>
        <v>7.2902246672959858</v>
      </c>
      <c r="S14" s="6">
        <f t="shared" si="12"/>
        <v>7.7672639967573076</v>
      </c>
      <c r="T14" s="6">
        <f t="shared" si="13"/>
        <v>7.354810086849465</v>
      </c>
      <c r="U14" s="1">
        <v>6.8</v>
      </c>
      <c r="V14" s="1">
        <v>7.03</v>
      </c>
      <c r="W14" s="1">
        <v>7.15</v>
      </c>
      <c r="X14" s="1">
        <v>7.27</v>
      </c>
      <c r="Y14" s="1">
        <v>7.35</v>
      </c>
      <c r="Z14" s="1">
        <v>7.53</v>
      </c>
      <c r="AA14" s="1">
        <v>7.69</v>
      </c>
      <c r="AB14" s="1">
        <v>7.75</v>
      </c>
      <c r="AC14" s="1">
        <v>7.93</v>
      </c>
      <c r="AD14" s="1">
        <v>375503</v>
      </c>
      <c r="AE14" s="1">
        <v>432857</v>
      </c>
      <c r="AF14" s="1">
        <v>418587</v>
      </c>
      <c r="AG14" s="1">
        <v>401283</v>
      </c>
      <c r="AH14" s="1">
        <v>397115</v>
      </c>
      <c r="AI14" s="1">
        <v>391561</v>
      </c>
      <c r="AJ14" s="1">
        <v>367199</v>
      </c>
      <c r="AK14" s="1">
        <v>354004</v>
      </c>
      <c r="AL14" s="1">
        <v>336097</v>
      </c>
    </row>
    <row r="15" spans="1:38" x14ac:dyDescent="0.25">
      <c r="A15">
        <v>34</v>
      </c>
      <c r="B15" s="1" t="s">
        <v>14</v>
      </c>
      <c r="C15" s="1">
        <v>89.1</v>
      </c>
      <c r="D15" s="1">
        <v>19.600000000000001</v>
      </c>
      <c r="E15" s="1">
        <v>36.5</v>
      </c>
      <c r="F15" s="1">
        <v>81.3</v>
      </c>
      <c r="G15" s="1">
        <v>14.6</v>
      </c>
      <c r="H15" s="1">
        <v>9.6999999999999993</v>
      </c>
      <c r="I15" s="1">
        <v>21.8</v>
      </c>
      <c r="J15" s="1">
        <v>113.9</v>
      </c>
      <c r="K15" s="1">
        <v>46</v>
      </c>
      <c r="L15" s="6">
        <f t="shared" si="5"/>
        <v>4.4897593344767639</v>
      </c>
      <c r="M15" s="6">
        <f t="shared" si="6"/>
        <v>2.9755295662364718</v>
      </c>
      <c r="N15" s="6">
        <f t="shared" si="7"/>
        <v>3.597312260588446</v>
      </c>
      <c r="O15" s="6">
        <f t="shared" si="8"/>
        <v>4.3981460165537651</v>
      </c>
      <c r="P15" s="6">
        <f t="shared" si="9"/>
        <v>2.6810215287142909</v>
      </c>
      <c r="Q15" s="6">
        <f t="shared" si="10"/>
        <v>2.2721258855093369</v>
      </c>
      <c r="R15" s="6">
        <f t="shared" si="11"/>
        <v>3.0819099697950434</v>
      </c>
      <c r="S15" s="6">
        <f t="shared" si="12"/>
        <v>4.7353208704531369</v>
      </c>
      <c r="T15" s="6">
        <f t="shared" si="13"/>
        <v>3.8286413964890951</v>
      </c>
      <c r="U15" s="1">
        <v>8.7200000000000006</v>
      </c>
      <c r="V15" s="1">
        <v>9</v>
      </c>
      <c r="W15" s="1">
        <v>9.1199999999999992</v>
      </c>
      <c r="X15" s="1">
        <v>9.19</v>
      </c>
      <c r="Y15" s="1">
        <v>9.32</v>
      </c>
      <c r="Z15" s="1">
        <v>9.3800000000000008</v>
      </c>
      <c r="AA15" s="1">
        <v>9.5500000000000007</v>
      </c>
      <c r="AB15" s="1">
        <v>9.64</v>
      </c>
      <c r="AC15" s="1">
        <v>9.75</v>
      </c>
      <c r="AD15" s="1">
        <v>57102</v>
      </c>
      <c r="AE15" s="1">
        <v>82007</v>
      </c>
      <c r="AF15" s="1">
        <v>78391</v>
      </c>
      <c r="AG15" s="1">
        <v>75275</v>
      </c>
      <c r="AH15" s="1">
        <v>74758</v>
      </c>
      <c r="AI15" s="1">
        <v>73876</v>
      </c>
      <c r="AJ15" s="1">
        <v>69973</v>
      </c>
      <c r="AK15" s="1">
        <v>67561</v>
      </c>
      <c r="AL15" s="1">
        <v>65117</v>
      </c>
    </row>
    <row r="16" spans="1:38" x14ac:dyDescent="0.25">
      <c r="A16">
        <v>35</v>
      </c>
      <c r="B16" s="1" t="s">
        <v>15</v>
      </c>
      <c r="C16" s="1">
        <v>2593.4</v>
      </c>
      <c r="D16" s="1">
        <v>1941</v>
      </c>
      <c r="E16" s="1">
        <v>1566.7</v>
      </c>
      <c r="F16" s="1">
        <v>1333.4</v>
      </c>
      <c r="G16" s="1">
        <v>866.3</v>
      </c>
      <c r="H16" s="1">
        <v>1575.5</v>
      </c>
      <c r="I16" s="1">
        <v>1849.2</v>
      </c>
      <c r="J16" s="1">
        <v>3134</v>
      </c>
      <c r="K16" s="1">
        <v>4741</v>
      </c>
      <c r="L16" s="6">
        <f t="shared" si="5"/>
        <v>7.8607250351147835</v>
      </c>
      <c r="M16" s="6">
        <f t="shared" si="6"/>
        <v>7.57095858316901</v>
      </c>
      <c r="N16" s="6">
        <f t="shared" si="7"/>
        <v>7.3567267753994416</v>
      </c>
      <c r="O16" s="6">
        <f t="shared" si="8"/>
        <v>7.19548735018396</v>
      </c>
      <c r="P16" s="6">
        <f t="shared" si="9"/>
        <v>6.7642312688960944</v>
      </c>
      <c r="Q16" s="6">
        <f t="shared" si="10"/>
        <v>7.3623279611973294</v>
      </c>
      <c r="R16" s="6">
        <f t="shared" si="11"/>
        <v>7.5225083921140703</v>
      </c>
      <c r="S16" s="6">
        <f t="shared" si="12"/>
        <v>8.0500654229159654</v>
      </c>
      <c r="T16" s="6">
        <f t="shared" si="13"/>
        <v>8.464003362902119</v>
      </c>
      <c r="U16" s="1">
        <v>6.9</v>
      </c>
      <c r="V16" s="1">
        <v>7.14</v>
      </c>
      <c r="W16" s="1">
        <v>7.23</v>
      </c>
      <c r="X16" s="1">
        <v>7.34</v>
      </c>
      <c r="Y16" s="1">
        <v>7.39</v>
      </c>
      <c r="Z16" s="1">
        <v>7.59</v>
      </c>
      <c r="AA16" s="1">
        <v>7.78</v>
      </c>
      <c r="AB16" s="1">
        <v>7.88</v>
      </c>
      <c r="AC16" s="1">
        <v>8.0299999999999994</v>
      </c>
      <c r="AD16" s="1">
        <v>412982</v>
      </c>
      <c r="AE16" s="1">
        <v>473920</v>
      </c>
      <c r="AF16" s="1">
        <v>456194</v>
      </c>
      <c r="AG16" s="1">
        <v>440629</v>
      </c>
      <c r="AH16" s="1">
        <v>439002</v>
      </c>
      <c r="AI16" s="1">
        <v>432732</v>
      </c>
      <c r="AJ16" s="1">
        <v>403754</v>
      </c>
      <c r="AK16" s="1">
        <v>383805</v>
      </c>
      <c r="AL16" s="1">
        <v>363512</v>
      </c>
    </row>
    <row r="17" spans="1:38" x14ac:dyDescent="0.25">
      <c r="A17">
        <v>36</v>
      </c>
      <c r="B17" s="1" t="s">
        <v>16</v>
      </c>
      <c r="C17" s="1">
        <v>2542</v>
      </c>
      <c r="D17" s="1">
        <v>2912.1</v>
      </c>
      <c r="E17" s="1">
        <v>3047.5</v>
      </c>
      <c r="F17" s="1">
        <v>2827.3</v>
      </c>
      <c r="G17" s="1">
        <v>1868.2</v>
      </c>
      <c r="H17" s="1">
        <v>2143.6</v>
      </c>
      <c r="I17" s="1">
        <v>2190</v>
      </c>
      <c r="J17" s="1">
        <v>3410.7</v>
      </c>
      <c r="K17" s="1">
        <v>4451.6000000000004</v>
      </c>
      <c r="L17" s="6">
        <f t="shared" si="5"/>
        <v>7.8407064517493996</v>
      </c>
      <c r="M17" s="6">
        <f t="shared" si="6"/>
        <v>7.9766297493862899</v>
      </c>
      <c r="N17" s="6">
        <f t="shared" si="7"/>
        <v>8.0220768613554263</v>
      </c>
      <c r="O17" s="6">
        <f t="shared" si="8"/>
        <v>7.9470774716246808</v>
      </c>
      <c r="P17" s="6">
        <f t="shared" si="9"/>
        <v>7.5327306794387487</v>
      </c>
      <c r="Q17" s="6">
        <f t="shared" si="10"/>
        <v>7.6702419376206947</v>
      </c>
      <c r="R17" s="6">
        <f t="shared" si="11"/>
        <v>7.6916568228105469</v>
      </c>
      <c r="S17" s="6">
        <f t="shared" si="12"/>
        <v>8.1346728278031701</v>
      </c>
      <c r="T17" s="6">
        <f t="shared" si="13"/>
        <v>8.4010188610992707</v>
      </c>
      <c r="U17" s="1">
        <v>8.17</v>
      </c>
      <c r="V17" s="1">
        <v>8.27</v>
      </c>
      <c r="W17" s="1">
        <v>8.3699999999999992</v>
      </c>
      <c r="X17" s="1">
        <v>8.5299999999999994</v>
      </c>
      <c r="Y17" s="1">
        <v>8.6199999999999992</v>
      </c>
      <c r="Z17" s="1">
        <v>8.74</v>
      </c>
      <c r="AA17" s="1">
        <v>8.89</v>
      </c>
      <c r="AB17" s="1">
        <v>8.93</v>
      </c>
      <c r="AC17" s="1">
        <v>9.1300000000000008</v>
      </c>
      <c r="AD17" s="1">
        <v>79883</v>
      </c>
      <c r="AE17" s="1">
        <v>97092</v>
      </c>
      <c r="AF17" s="1">
        <v>96236</v>
      </c>
      <c r="AG17" s="1">
        <v>93502</v>
      </c>
      <c r="AH17" s="1">
        <v>93857</v>
      </c>
      <c r="AI17" s="1">
        <v>93154</v>
      </c>
      <c r="AJ17" s="1">
        <v>88859</v>
      </c>
      <c r="AK17" s="1">
        <v>87171</v>
      </c>
      <c r="AL17" s="1">
        <v>85161</v>
      </c>
    </row>
    <row r="18" spans="1:38" x14ac:dyDescent="0.25">
      <c r="A18">
        <v>51</v>
      </c>
      <c r="B18" s="1" t="s">
        <v>17</v>
      </c>
      <c r="C18" s="1">
        <v>495.8</v>
      </c>
      <c r="D18" s="1">
        <v>450.6</v>
      </c>
      <c r="E18" s="1">
        <v>886.9</v>
      </c>
      <c r="F18" s="1">
        <v>1002.5</v>
      </c>
      <c r="G18" s="1">
        <v>426</v>
      </c>
      <c r="H18" s="1">
        <v>293.3</v>
      </c>
      <c r="I18" s="1">
        <v>452</v>
      </c>
      <c r="J18" s="1">
        <v>449.5</v>
      </c>
      <c r="K18" s="1">
        <v>808.5</v>
      </c>
      <c r="L18" s="6">
        <f t="shared" si="5"/>
        <v>6.20617261960109</v>
      </c>
      <c r="M18" s="6">
        <f t="shared" si="6"/>
        <v>6.1105800279981439</v>
      </c>
      <c r="N18" s="6">
        <f t="shared" si="7"/>
        <v>6.7877322363824071</v>
      </c>
      <c r="O18" s="6">
        <f t="shared" si="8"/>
        <v>6.9102521591807244</v>
      </c>
      <c r="P18" s="6">
        <f t="shared" si="9"/>
        <v>6.0544393462693709</v>
      </c>
      <c r="Q18" s="6">
        <f t="shared" si="10"/>
        <v>5.681195975983405</v>
      </c>
      <c r="R18" s="6">
        <f t="shared" si="11"/>
        <v>6.1136821798322316</v>
      </c>
      <c r="S18" s="6">
        <f t="shared" si="12"/>
        <v>6.1081358539116746</v>
      </c>
      <c r="T18" s="6">
        <f t="shared" si="13"/>
        <v>6.6951806790171613</v>
      </c>
      <c r="U18" s="1">
        <v>8.1</v>
      </c>
      <c r="V18" s="1">
        <v>8.26</v>
      </c>
      <c r="W18" s="1">
        <v>8.36</v>
      </c>
      <c r="X18" s="1">
        <v>8.5500000000000007</v>
      </c>
      <c r="Y18" s="1">
        <v>8.65</v>
      </c>
      <c r="Z18" s="1">
        <v>8.84</v>
      </c>
      <c r="AA18" s="1">
        <v>8.9499999999999993</v>
      </c>
      <c r="AB18" s="1">
        <v>9.06</v>
      </c>
      <c r="AC18" s="1">
        <v>9.39</v>
      </c>
      <c r="AD18" s="1">
        <v>74668</v>
      </c>
      <c r="AE18" s="1">
        <v>93610</v>
      </c>
      <c r="AF18" s="1">
        <v>90035</v>
      </c>
      <c r="AG18" s="1">
        <v>88232</v>
      </c>
      <c r="AH18" s="1">
        <v>86011</v>
      </c>
      <c r="AI18" s="1">
        <v>85575</v>
      </c>
      <c r="AJ18" s="1">
        <v>80891</v>
      </c>
      <c r="AK18" s="1">
        <v>77615</v>
      </c>
      <c r="AL18" s="1">
        <v>73166</v>
      </c>
    </row>
    <row r="19" spans="1:38" x14ac:dyDescent="0.25">
      <c r="A19">
        <v>52</v>
      </c>
      <c r="B19" s="1" t="s">
        <v>18</v>
      </c>
      <c r="C19" s="1">
        <v>699.4</v>
      </c>
      <c r="D19" s="1">
        <v>439</v>
      </c>
      <c r="E19" s="1">
        <v>132.1</v>
      </c>
      <c r="F19" s="1">
        <v>251.6</v>
      </c>
      <c r="G19" s="1">
        <v>270.7</v>
      </c>
      <c r="H19" s="1">
        <v>302.10000000000002</v>
      </c>
      <c r="I19" s="1">
        <v>244.2</v>
      </c>
      <c r="J19" s="1">
        <v>704.6</v>
      </c>
      <c r="K19" s="1">
        <v>468.4</v>
      </c>
      <c r="L19" s="6">
        <f t="shared" si="5"/>
        <v>6.5502228246292757</v>
      </c>
      <c r="M19" s="6">
        <f t="shared" si="6"/>
        <v>6.0844994130751715</v>
      </c>
      <c r="N19" s="6">
        <f t="shared" si="7"/>
        <v>4.8835592115282793</v>
      </c>
      <c r="O19" s="6">
        <f t="shared" si="8"/>
        <v>5.5278405248262859</v>
      </c>
      <c r="P19" s="6">
        <f t="shared" si="9"/>
        <v>5.6010111966202558</v>
      </c>
      <c r="Q19" s="6">
        <f t="shared" si="10"/>
        <v>5.7107580883926268</v>
      </c>
      <c r="R19" s="6">
        <f t="shared" si="11"/>
        <v>5.4979875616766041</v>
      </c>
      <c r="S19" s="6">
        <f t="shared" si="12"/>
        <v>6.5576302659071377</v>
      </c>
      <c r="T19" s="6">
        <f t="shared" si="13"/>
        <v>6.1493226317235621</v>
      </c>
      <c r="U19" s="1">
        <v>6.54</v>
      </c>
      <c r="V19" s="1">
        <v>6.71</v>
      </c>
      <c r="W19" s="1">
        <v>6.79</v>
      </c>
      <c r="X19" s="1">
        <v>6.9</v>
      </c>
      <c r="Y19" s="1">
        <v>7.03</v>
      </c>
      <c r="Z19" s="1">
        <v>7.27</v>
      </c>
      <c r="AA19" s="1">
        <v>7.31</v>
      </c>
      <c r="AB19" s="1">
        <v>7.38</v>
      </c>
      <c r="AC19" s="1">
        <v>7.61</v>
      </c>
      <c r="AD19" s="1">
        <v>81463</v>
      </c>
      <c r="AE19" s="1">
        <v>93513</v>
      </c>
      <c r="AF19" s="1">
        <v>90823</v>
      </c>
      <c r="AG19" s="1">
        <v>89209</v>
      </c>
      <c r="AH19" s="1">
        <v>87766</v>
      </c>
      <c r="AI19" s="1">
        <v>89319</v>
      </c>
      <c r="AJ19" s="1">
        <v>85470</v>
      </c>
      <c r="AK19" s="1">
        <v>84200</v>
      </c>
      <c r="AL19" s="1">
        <v>80890</v>
      </c>
    </row>
    <row r="20" spans="1:38" x14ac:dyDescent="0.25">
      <c r="A20">
        <v>53</v>
      </c>
      <c r="B20" s="1" t="s">
        <v>19</v>
      </c>
      <c r="C20" s="1">
        <v>69.900000000000006</v>
      </c>
      <c r="D20" s="1">
        <v>58.2</v>
      </c>
      <c r="E20" s="1">
        <v>139</v>
      </c>
      <c r="F20" s="1">
        <v>100.4</v>
      </c>
      <c r="G20" s="1">
        <v>126.8</v>
      </c>
      <c r="H20" s="1">
        <v>81.3</v>
      </c>
      <c r="I20" s="1">
        <v>79</v>
      </c>
      <c r="J20" s="1">
        <v>73.3</v>
      </c>
      <c r="K20" s="1">
        <v>124.3</v>
      </c>
      <c r="L20" s="6">
        <f t="shared" si="5"/>
        <v>4.2470656492397643</v>
      </c>
      <c r="M20" s="6">
        <f t="shared" si="6"/>
        <v>4.0638853547373923</v>
      </c>
      <c r="N20" s="6">
        <f t="shared" si="7"/>
        <v>4.9344739331306915</v>
      </c>
      <c r="O20" s="6">
        <f t="shared" si="8"/>
        <v>4.6091622072576293</v>
      </c>
      <c r="P20" s="6">
        <f t="shared" si="9"/>
        <v>4.8426110420031252</v>
      </c>
      <c r="Q20" s="6">
        <f t="shared" si="10"/>
        <v>4.3981460165537651</v>
      </c>
      <c r="R20" s="6">
        <f t="shared" si="11"/>
        <v>4.3694478524670215</v>
      </c>
      <c r="S20" s="6">
        <f t="shared" si="12"/>
        <v>4.2945606088926054</v>
      </c>
      <c r="T20" s="6">
        <f t="shared" si="13"/>
        <v>4.8226979985166656</v>
      </c>
      <c r="U20" s="1">
        <v>6.76</v>
      </c>
      <c r="V20" s="1">
        <v>6.93</v>
      </c>
      <c r="W20" s="1">
        <v>7.02</v>
      </c>
      <c r="X20" s="1">
        <v>7.15</v>
      </c>
      <c r="Y20" s="1">
        <v>7.3</v>
      </c>
      <c r="Z20" s="1">
        <v>7.55</v>
      </c>
      <c r="AA20" s="1">
        <v>7.63</v>
      </c>
      <c r="AB20" s="1">
        <v>7.69</v>
      </c>
      <c r="AC20" s="1">
        <v>7.7</v>
      </c>
      <c r="AD20" s="1">
        <v>115522</v>
      </c>
      <c r="AE20" s="1">
        <v>126369</v>
      </c>
      <c r="AF20" s="1">
        <v>124583</v>
      </c>
      <c r="AG20" s="1">
        <v>121089</v>
      </c>
      <c r="AH20" s="1">
        <v>122830</v>
      </c>
      <c r="AI20" s="1">
        <v>123146</v>
      </c>
      <c r="AJ20" s="1">
        <v>118336</v>
      </c>
      <c r="AK20" s="1">
        <v>117429</v>
      </c>
      <c r="AL20" s="1">
        <v>113014</v>
      </c>
    </row>
    <row r="21" spans="1:38" x14ac:dyDescent="0.25">
      <c r="A21">
        <v>61</v>
      </c>
      <c r="B21" s="1" t="s">
        <v>20</v>
      </c>
      <c r="C21" s="1">
        <v>1335.7</v>
      </c>
      <c r="D21" s="1">
        <v>630.70000000000005</v>
      </c>
      <c r="E21" s="1">
        <v>568.4</v>
      </c>
      <c r="F21" s="1">
        <v>491.9</v>
      </c>
      <c r="G21" s="1">
        <v>532.29999999999995</v>
      </c>
      <c r="H21" s="1">
        <v>759.3</v>
      </c>
      <c r="I21" s="1">
        <v>463.4</v>
      </c>
      <c r="J21" s="1">
        <v>745.5</v>
      </c>
      <c r="K21" s="1">
        <v>490.5</v>
      </c>
      <c r="L21" s="6">
        <f t="shared" si="5"/>
        <v>7.1972107779830594</v>
      </c>
      <c r="M21" s="6">
        <f t="shared" si="6"/>
        <v>6.4468303136696052</v>
      </c>
      <c r="N21" s="6">
        <f t="shared" si="7"/>
        <v>6.3428253962229455</v>
      </c>
      <c r="O21" s="6">
        <f t="shared" si="8"/>
        <v>6.1982754438012941</v>
      </c>
      <c r="P21" s="6">
        <f t="shared" si="9"/>
        <v>6.2772072401787113</v>
      </c>
      <c r="Q21" s="6">
        <f t="shared" si="10"/>
        <v>6.6323969562191882</v>
      </c>
      <c r="R21" s="6">
        <f t="shared" si="11"/>
        <v>6.1385906119982758</v>
      </c>
      <c r="S21" s="6">
        <f t="shared" si="12"/>
        <v>6.6140551342047935</v>
      </c>
      <c r="T21" s="6">
        <f t="shared" si="13"/>
        <v>6.1954252790054181</v>
      </c>
      <c r="U21" s="1">
        <v>6.69</v>
      </c>
      <c r="V21" s="1">
        <v>6.93</v>
      </c>
      <c r="W21" s="1">
        <v>6.98</v>
      </c>
      <c r="X21" s="1">
        <v>7.05</v>
      </c>
      <c r="Y21" s="1">
        <v>7.12</v>
      </c>
      <c r="Z21" s="1">
        <v>7.31</v>
      </c>
      <c r="AA21" s="1">
        <v>7.37</v>
      </c>
      <c r="AB21" s="1">
        <v>7.45</v>
      </c>
      <c r="AC21" s="1">
        <v>7.59</v>
      </c>
      <c r="AD21" s="1">
        <v>81597</v>
      </c>
      <c r="AE21" s="1">
        <v>92457</v>
      </c>
      <c r="AF21" s="1">
        <v>91409</v>
      </c>
      <c r="AG21" s="1">
        <v>88544</v>
      </c>
      <c r="AH21" s="1">
        <v>88761</v>
      </c>
      <c r="AI21" s="1">
        <v>89231</v>
      </c>
      <c r="AJ21" s="1">
        <v>85653</v>
      </c>
      <c r="AK21" s="1">
        <v>84691</v>
      </c>
      <c r="AL21" s="1">
        <v>80898</v>
      </c>
    </row>
    <row r="22" spans="1:38" x14ac:dyDescent="0.25">
      <c r="A22">
        <v>62</v>
      </c>
      <c r="B22" s="1" t="s">
        <v>21</v>
      </c>
      <c r="C22" s="1">
        <v>933.6</v>
      </c>
      <c r="D22" s="1">
        <v>408.2</v>
      </c>
      <c r="E22" s="1">
        <v>641</v>
      </c>
      <c r="F22" s="1">
        <v>678.5</v>
      </c>
      <c r="G22" s="1">
        <v>283.5</v>
      </c>
      <c r="H22" s="1">
        <v>177.6</v>
      </c>
      <c r="I22" s="1">
        <v>162.5</v>
      </c>
      <c r="J22" s="1">
        <v>548.29999999999995</v>
      </c>
      <c r="K22" s="1">
        <v>697.6</v>
      </c>
      <c r="L22" s="6">
        <f t="shared" si="5"/>
        <v>6.8390480809723462</v>
      </c>
      <c r="M22" s="6">
        <f t="shared" si="6"/>
        <v>6.0117572503757444</v>
      </c>
      <c r="N22" s="6">
        <f t="shared" si="7"/>
        <v>6.4630294569206699</v>
      </c>
      <c r="O22" s="6">
        <f t="shared" si="8"/>
        <v>6.519884479274924</v>
      </c>
      <c r="P22" s="6">
        <f t="shared" si="9"/>
        <v>5.6472121231678072</v>
      </c>
      <c r="Q22" s="6">
        <f t="shared" si="10"/>
        <v>5.1795338305580696</v>
      </c>
      <c r="R22" s="6">
        <f t="shared" si="11"/>
        <v>5.0906780017697919</v>
      </c>
      <c r="S22" s="6">
        <f t="shared" si="12"/>
        <v>6.3068225824100024</v>
      </c>
      <c r="T22" s="6">
        <f t="shared" si="13"/>
        <v>6.5476458725947699</v>
      </c>
      <c r="U22" s="1">
        <v>7.79</v>
      </c>
      <c r="V22" s="1">
        <v>8.0299999999999994</v>
      </c>
      <c r="W22" s="1">
        <v>8.1300000000000008</v>
      </c>
      <c r="X22" s="1">
        <v>8.2899999999999991</v>
      </c>
      <c r="Y22" s="1">
        <v>8.3699999999999992</v>
      </c>
      <c r="Z22" s="1">
        <v>8.51</v>
      </c>
      <c r="AA22" s="1">
        <v>8.59</v>
      </c>
      <c r="AB22" s="1">
        <v>8.64</v>
      </c>
      <c r="AC22" s="1">
        <v>8.65</v>
      </c>
      <c r="AD22" s="1">
        <v>68967</v>
      </c>
      <c r="AE22" s="1">
        <v>76465</v>
      </c>
      <c r="AF22" s="1">
        <v>75107</v>
      </c>
      <c r="AG22" s="1">
        <v>73096</v>
      </c>
      <c r="AH22" s="1">
        <v>74781</v>
      </c>
      <c r="AI22" s="1">
        <v>74931</v>
      </c>
      <c r="AJ22" s="1">
        <v>72650</v>
      </c>
      <c r="AK22" s="1">
        <v>72318</v>
      </c>
      <c r="AL22" s="1">
        <v>69775</v>
      </c>
    </row>
    <row r="23" spans="1:38" x14ac:dyDescent="0.25">
      <c r="A23">
        <v>63</v>
      </c>
      <c r="B23" s="1" t="s">
        <v>22</v>
      </c>
      <c r="C23" s="1">
        <v>961.2</v>
      </c>
      <c r="D23" s="1">
        <v>249.4</v>
      </c>
      <c r="E23" s="1">
        <v>243.8</v>
      </c>
      <c r="F23" s="1">
        <v>129.19999999999999</v>
      </c>
      <c r="G23" s="1">
        <v>372.9</v>
      </c>
      <c r="H23" s="1">
        <v>240.8</v>
      </c>
      <c r="I23" s="1">
        <v>117.2</v>
      </c>
      <c r="J23" s="1">
        <v>208.1</v>
      </c>
      <c r="K23" s="1">
        <v>327.9</v>
      </c>
      <c r="L23" s="6">
        <f t="shared" si="5"/>
        <v>6.8681825038623137</v>
      </c>
      <c r="M23" s="6">
        <f t="shared" si="6"/>
        <v>5.519058033245936</v>
      </c>
      <c r="N23" s="6">
        <f t="shared" si="7"/>
        <v>5.4963482170471716</v>
      </c>
      <c r="O23" s="6">
        <f t="shared" si="8"/>
        <v>4.8613615913485013</v>
      </c>
      <c r="P23" s="6">
        <f t="shared" si="9"/>
        <v>5.9213102871847747</v>
      </c>
      <c r="Q23" s="6">
        <f t="shared" si="10"/>
        <v>5.4839667134346657</v>
      </c>
      <c r="R23" s="6">
        <f t="shared" si="11"/>
        <v>4.7638818771429126</v>
      </c>
      <c r="S23" s="6">
        <f t="shared" si="12"/>
        <v>5.338018733399589</v>
      </c>
      <c r="T23" s="6">
        <f t="shared" si="13"/>
        <v>5.7927086838506021</v>
      </c>
      <c r="U23" s="1">
        <v>7.59</v>
      </c>
      <c r="V23" s="1">
        <v>7.76</v>
      </c>
      <c r="W23" s="1">
        <v>7.89</v>
      </c>
      <c r="X23" s="1">
        <v>7.99</v>
      </c>
      <c r="Y23" s="1">
        <v>8</v>
      </c>
      <c r="Z23" s="1">
        <v>8.1999999999999993</v>
      </c>
      <c r="AA23" s="1">
        <v>8.2899999999999991</v>
      </c>
      <c r="AB23" s="1">
        <v>8.34</v>
      </c>
      <c r="AC23" s="1">
        <v>8.4600000000000009</v>
      </c>
      <c r="AD23" s="1">
        <v>78841</v>
      </c>
      <c r="AE23" s="1">
        <v>93730</v>
      </c>
      <c r="AF23" s="1">
        <v>91917</v>
      </c>
      <c r="AG23" s="1">
        <v>89048</v>
      </c>
      <c r="AH23" s="1">
        <v>89483</v>
      </c>
      <c r="AI23" s="1">
        <v>88522</v>
      </c>
      <c r="AJ23" s="1">
        <v>85328</v>
      </c>
      <c r="AK23" s="1">
        <v>84236</v>
      </c>
      <c r="AL23" s="1">
        <v>81306</v>
      </c>
    </row>
    <row r="24" spans="1:38" x14ac:dyDescent="0.25">
      <c r="A24">
        <v>64</v>
      </c>
      <c r="B24" s="1" t="s">
        <v>23</v>
      </c>
      <c r="C24" s="1">
        <v>2381.4</v>
      </c>
      <c r="D24" s="1">
        <v>1139.5999999999999</v>
      </c>
      <c r="E24" s="1">
        <v>1285.2</v>
      </c>
      <c r="F24" s="1">
        <v>587.5</v>
      </c>
      <c r="G24" s="1">
        <v>861</v>
      </c>
      <c r="H24" s="1">
        <v>378</v>
      </c>
      <c r="I24" s="1">
        <v>745.2</v>
      </c>
      <c r="J24" s="1">
        <v>1266.2</v>
      </c>
      <c r="K24" s="1">
        <v>1332.7</v>
      </c>
      <c r="L24" s="6">
        <f t="shared" si="5"/>
        <v>7.7754438290170746</v>
      </c>
      <c r="M24" s="6">
        <f t="shared" si="6"/>
        <v>7.0384326026237529</v>
      </c>
      <c r="N24" s="6">
        <f t="shared" si="7"/>
        <v>7.1586696272417036</v>
      </c>
      <c r="O24" s="6">
        <f t="shared" si="8"/>
        <v>6.375876246018314</v>
      </c>
      <c r="P24" s="6">
        <f t="shared" si="9"/>
        <v>6.7580945044277305</v>
      </c>
      <c r="Q24" s="6">
        <f t="shared" si="10"/>
        <v>5.934894195619588</v>
      </c>
      <c r="R24" s="6">
        <f t="shared" si="11"/>
        <v>6.6136526387274337</v>
      </c>
      <c r="S24" s="6">
        <f t="shared" si="12"/>
        <v>7.1437755681100263</v>
      </c>
      <c r="T24" s="6">
        <f t="shared" si="13"/>
        <v>7.1949622385856813</v>
      </c>
      <c r="U24" s="1">
        <v>8.8699999999999992</v>
      </c>
      <c r="V24" s="1">
        <v>9.15</v>
      </c>
      <c r="W24" s="1">
        <v>9.24</v>
      </c>
      <c r="X24" s="1">
        <v>9.36</v>
      </c>
      <c r="Y24" s="1">
        <v>9.48</v>
      </c>
      <c r="Z24" s="1">
        <v>9.6999999999999993</v>
      </c>
      <c r="AA24" s="1">
        <v>9.77</v>
      </c>
      <c r="AB24" s="1">
        <v>9.84</v>
      </c>
      <c r="AC24" s="1">
        <v>9.92</v>
      </c>
      <c r="AD24" s="1">
        <v>71903</v>
      </c>
      <c r="AE24" s="1">
        <v>82099</v>
      </c>
      <c r="AF24" s="1">
        <v>80877</v>
      </c>
      <c r="AG24" s="1">
        <v>79216</v>
      </c>
      <c r="AH24" s="1">
        <v>79621</v>
      </c>
      <c r="AI24" s="1">
        <v>78815</v>
      </c>
      <c r="AJ24" s="1">
        <v>76259</v>
      </c>
      <c r="AK24" s="1">
        <v>75216</v>
      </c>
      <c r="AL24" s="1">
        <v>72301</v>
      </c>
    </row>
    <row r="25" spans="1:38" x14ac:dyDescent="0.25">
      <c r="A25">
        <v>65</v>
      </c>
      <c r="B25" s="1" t="s">
        <v>24</v>
      </c>
      <c r="C25" s="1">
        <v>230.9</v>
      </c>
      <c r="D25" s="1">
        <v>160.80000000000001</v>
      </c>
      <c r="E25" s="1">
        <v>149</v>
      </c>
      <c r="F25" s="1">
        <v>67.3</v>
      </c>
      <c r="G25" s="1">
        <v>81.7</v>
      </c>
      <c r="H25" s="1">
        <v>68.400000000000006</v>
      </c>
      <c r="I25" s="1">
        <v>133.5</v>
      </c>
      <c r="J25" s="1">
        <v>430.5</v>
      </c>
      <c r="K25" s="1">
        <v>1272.0999999999999</v>
      </c>
      <c r="L25" s="6">
        <f t="shared" si="5"/>
        <v>5.4419847163604498</v>
      </c>
      <c r="M25" s="6">
        <f t="shared" si="6"/>
        <v>5.080161356744866</v>
      </c>
      <c r="N25" s="6">
        <f t="shared" si="7"/>
        <v>5.0039463059454592</v>
      </c>
      <c r="O25" s="6">
        <f t="shared" si="8"/>
        <v>4.209160236650682</v>
      </c>
      <c r="P25" s="6">
        <f t="shared" si="9"/>
        <v>4.4030540018659572</v>
      </c>
      <c r="Q25" s="6">
        <f t="shared" si="10"/>
        <v>4.2253728246285052</v>
      </c>
      <c r="R25" s="6">
        <f t="shared" si="11"/>
        <v>4.8941014778403042</v>
      </c>
      <c r="S25" s="6">
        <f t="shared" si="12"/>
        <v>6.0649473238677851</v>
      </c>
      <c r="T25" s="6">
        <f t="shared" si="13"/>
        <v>7.1484243571621651</v>
      </c>
      <c r="U25" s="1">
        <v>8.1</v>
      </c>
      <c r="V25" s="1">
        <v>8.36</v>
      </c>
      <c r="W25" s="1">
        <v>8.49</v>
      </c>
      <c r="X25" s="1">
        <v>8.6199999999999992</v>
      </c>
      <c r="Y25" s="1">
        <v>8.8699999999999992</v>
      </c>
      <c r="Z25" s="1">
        <v>8.94</v>
      </c>
      <c r="AA25" s="1">
        <v>9</v>
      </c>
      <c r="AB25" s="1">
        <v>9.11</v>
      </c>
      <c r="AC25" s="1">
        <v>9.27</v>
      </c>
      <c r="AD25" s="1">
        <v>18980</v>
      </c>
      <c r="AE25" s="1">
        <v>21287</v>
      </c>
      <c r="AF25" s="1">
        <v>21234</v>
      </c>
      <c r="AG25" s="1">
        <v>21341</v>
      </c>
      <c r="AH25" s="1">
        <v>22431</v>
      </c>
      <c r="AI25" s="1">
        <v>22478</v>
      </c>
      <c r="AJ25" s="1">
        <v>22238</v>
      </c>
      <c r="AK25" s="1">
        <v>22755</v>
      </c>
      <c r="AL25" s="1">
        <v>22187</v>
      </c>
    </row>
    <row r="26" spans="1:38" x14ac:dyDescent="0.25">
      <c r="A26">
        <v>71</v>
      </c>
      <c r="B26" s="1" t="s">
        <v>25</v>
      </c>
      <c r="C26" s="1">
        <v>88</v>
      </c>
      <c r="D26" s="1">
        <v>382.8</v>
      </c>
      <c r="E26" s="1">
        <v>482.9</v>
      </c>
      <c r="F26" s="1">
        <v>295.89999999999998</v>
      </c>
      <c r="G26" s="1">
        <v>220.5</v>
      </c>
      <c r="H26" s="1">
        <v>155.69999999999999</v>
      </c>
      <c r="I26" s="1">
        <v>169.1</v>
      </c>
      <c r="J26" s="1">
        <v>105.1</v>
      </c>
      <c r="K26" s="1">
        <v>203.7</v>
      </c>
      <c r="L26" s="6">
        <f t="shared" si="5"/>
        <v>4.4773368144782069</v>
      </c>
      <c r="M26" s="6">
        <f t="shared" si="6"/>
        <v>5.9475126595787993</v>
      </c>
      <c r="N26" s="6">
        <f t="shared" si="7"/>
        <v>6.1798095928794963</v>
      </c>
      <c r="O26" s="6">
        <f t="shared" si="8"/>
        <v>5.6900215594061638</v>
      </c>
      <c r="P26" s="6">
        <f t="shared" si="9"/>
        <v>5.3958976948869006</v>
      </c>
      <c r="Q26" s="6">
        <f t="shared" si="10"/>
        <v>5.0479310788399525</v>
      </c>
      <c r="R26" s="6">
        <f t="shared" si="11"/>
        <v>5.1304902559045349</v>
      </c>
      <c r="S26" s="6">
        <f t="shared" si="12"/>
        <v>4.6549122778829055</v>
      </c>
      <c r="T26" s="6">
        <f t="shared" si="13"/>
        <v>5.3166483232327604</v>
      </c>
      <c r="U26" s="1">
        <v>8.7899999999999991</v>
      </c>
      <c r="V26" s="1">
        <v>8.8800000000000008</v>
      </c>
      <c r="W26" s="1">
        <v>8.9600000000000009</v>
      </c>
      <c r="X26" s="1">
        <v>9.14</v>
      </c>
      <c r="Y26" s="1">
        <v>9.24</v>
      </c>
      <c r="Z26" s="1">
        <v>9.43</v>
      </c>
      <c r="AA26" s="1">
        <v>9.49</v>
      </c>
      <c r="AB26" s="1">
        <v>9.6199999999999992</v>
      </c>
      <c r="AC26" s="1">
        <v>9.68</v>
      </c>
      <c r="AD26" s="1">
        <v>64753</v>
      </c>
      <c r="AE26" s="1">
        <v>76539</v>
      </c>
      <c r="AF26" s="1">
        <v>74496</v>
      </c>
      <c r="AG26" s="1">
        <v>72362</v>
      </c>
      <c r="AH26" s="1">
        <v>74154</v>
      </c>
      <c r="AI26" s="1">
        <v>74104</v>
      </c>
      <c r="AJ26" s="1">
        <v>71540</v>
      </c>
      <c r="AK26" s="1">
        <v>70926</v>
      </c>
      <c r="AL26" s="1">
        <v>68313</v>
      </c>
    </row>
    <row r="27" spans="1:38" x14ac:dyDescent="0.25">
      <c r="A27">
        <v>72</v>
      </c>
      <c r="B27" s="1" t="s">
        <v>26</v>
      </c>
      <c r="C27" s="1">
        <v>1085.2</v>
      </c>
      <c r="D27" s="1">
        <v>1600.3</v>
      </c>
      <c r="E27" s="1">
        <v>1545.6</v>
      </c>
      <c r="F27" s="1">
        <v>672.4</v>
      </c>
      <c r="G27" s="1">
        <v>1805</v>
      </c>
      <c r="H27" s="1">
        <v>1779</v>
      </c>
      <c r="I27" s="1">
        <v>2718.1</v>
      </c>
      <c r="J27" s="1">
        <v>7486</v>
      </c>
      <c r="K27" s="1">
        <v>7244.1</v>
      </c>
      <c r="L27" s="6">
        <f t="shared" si="5"/>
        <v>6.9895195807847763</v>
      </c>
      <c r="M27" s="6">
        <f t="shared" si="6"/>
        <v>7.3779463906519442</v>
      </c>
      <c r="N27" s="6">
        <f t="shared" si="7"/>
        <v>7.3431674634582533</v>
      </c>
      <c r="O27" s="6">
        <f t="shared" si="8"/>
        <v>6.5108534015344608</v>
      </c>
      <c r="P27" s="6">
        <f t="shared" si="9"/>
        <v>7.498315870766981</v>
      </c>
      <c r="Q27" s="6">
        <f t="shared" si="10"/>
        <v>7.4838066876658349</v>
      </c>
      <c r="R27" s="6">
        <f t="shared" si="11"/>
        <v>7.9076883857929348</v>
      </c>
      <c r="S27" s="6">
        <f t="shared" si="12"/>
        <v>8.920789888464375</v>
      </c>
      <c r="T27" s="6">
        <f t="shared" si="13"/>
        <v>8.887942623435908</v>
      </c>
      <c r="U27" s="1">
        <v>7.82</v>
      </c>
      <c r="V27" s="1">
        <v>7.97</v>
      </c>
      <c r="W27" s="1">
        <v>8.1199999999999992</v>
      </c>
      <c r="X27" s="1">
        <v>8.2899999999999991</v>
      </c>
      <c r="Y27" s="1">
        <v>8.52</v>
      </c>
      <c r="Z27" s="1">
        <v>8.75</v>
      </c>
      <c r="AA27" s="1">
        <v>8.83</v>
      </c>
      <c r="AB27" s="1">
        <v>8.89</v>
      </c>
      <c r="AC27" s="1">
        <v>8.89</v>
      </c>
      <c r="AD27" s="1">
        <v>80597</v>
      </c>
      <c r="AE27" s="1">
        <v>90234</v>
      </c>
      <c r="AF27" s="1">
        <v>89381</v>
      </c>
      <c r="AG27" s="1">
        <v>87906</v>
      </c>
      <c r="AH27" s="1">
        <v>89241</v>
      </c>
      <c r="AI27" s="1">
        <v>88554</v>
      </c>
      <c r="AJ27" s="1">
        <v>86031</v>
      </c>
      <c r="AK27" s="1">
        <v>84353</v>
      </c>
      <c r="AL27" s="1">
        <v>81192</v>
      </c>
    </row>
    <row r="28" spans="1:38" x14ac:dyDescent="0.25">
      <c r="A28">
        <v>73</v>
      </c>
      <c r="B28" s="1" t="s">
        <v>27</v>
      </c>
      <c r="C28" s="1">
        <v>233.3</v>
      </c>
      <c r="D28" s="1">
        <v>372.5</v>
      </c>
      <c r="E28" s="1">
        <v>712.8</v>
      </c>
      <c r="F28" s="1">
        <v>617.20000000000005</v>
      </c>
      <c r="G28" s="1">
        <v>302.60000000000002</v>
      </c>
      <c r="H28" s="1">
        <v>236.1</v>
      </c>
      <c r="I28" s="1">
        <v>310</v>
      </c>
      <c r="J28" s="1">
        <v>469</v>
      </c>
      <c r="K28" s="1">
        <v>336.7</v>
      </c>
      <c r="L28" s="6">
        <f t="shared" si="5"/>
        <v>5.4523251790273841</v>
      </c>
      <c r="M28" s="6">
        <f t="shared" si="6"/>
        <v>5.9202370378196143</v>
      </c>
      <c r="N28" s="6">
        <f t="shared" si="7"/>
        <v>6.5692008761565992</v>
      </c>
      <c r="O28" s="6">
        <f t="shared" si="8"/>
        <v>6.4251931204890056</v>
      </c>
      <c r="P28" s="6">
        <f t="shared" si="9"/>
        <v>5.7124118013542553</v>
      </c>
      <c r="Q28" s="6">
        <f t="shared" si="10"/>
        <v>5.4642554440914672</v>
      </c>
      <c r="R28" s="6">
        <f t="shared" si="11"/>
        <v>5.7365722974791922</v>
      </c>
      <c r="S28" s="6">
        <f t="shared" si="12"/>
        <v>6.1506027684462792</v>
      </c>
      <c r="T28" s="6">
        <f t="shared" si="13"/>
        <v>5.8191923261670286</v>
      </c>
      <c r="U28" s="1">
        <v>7.45</v>
      </c>
      <c r="V28" s="1">
        <v>7.64</v>
      </c>
      <c r="W28" s="1">
        <v>7.75</v>
      </c>
      <c r="X28" s="1">
        <v>7.95</v>
      </c>
      <c r="Y28" s="1">
        <v>8.02</v>
      </c>
      <c r="Z28" s="1">
        <v>8.26</v>
      </c>
      <c r="AA28" s="1">
        <v>8.3800000000000008</v>
      </c>
      <c r="AB28" s="1">
        <v>8.4600000000000009</v>
      </c>
      <c r="AC28" s="1">
        <v>8.6300000000000008</v>
      </c>
      <c r="AD28" s="1">
        <v>171503</v>
      </c>
      <c r="AE28" s="1">
        <v>204728</v>
      </c>
      <c r="AF28" s="1">
        <v>200416</v>
      </c>
      <c r="AG28" s="1">
        <v>197062</v>
      </c>
      <c r="AH28" s="1">
        <v>197109</v>
      </c>
      <c r="AI28" s="1">
        <v>197244</v>
      </c>
      <c r="AJ28" s="1">
        <v>189671</v>
      </c>
      <c r="AK28" s="1">
        <v>185021</v>
      </c>
      <c r="AL28" s="1">
        <v>178741</v>
      </c>
    </row>
    <row r="29" spans="1:38" x14ac:dyDescent="0.25">
      <c r="A29">
        <v>74</v>
      </c>
      <c r="B29" s="1" t="s">
        <v>28</v>
      </c>
      <c r="C29" s="1">
        <v>145</v>
      </c>
      <c r="D29" s="1">
        <v>376.1</v>
      </c>
      <c r="E29" s="1">
        <v>693</v>
      </c>
      <c r="F29" s="1">
        <v>672.9</v>
      </c>
      <c r="G29" s="1">
        <v>987.7</v>
      </c>
      <c r="H29" s="1">
        <v>1268.5999999999999</v>
      </c>
      <c r="I29" s="1">
        <v>1616.5</v>
      </c>
      <c r="J29" s="1">
        <v>877.9</v>
      </c>
      <c r="K29" s="1">
        <v>448.3</v>
      </c>
      <c r="L29" s="6">
        <f t="shared" si="5"/>
        <v>4.9767337424205742</v>
      </c>
      <c r="M29" s="6">
        <f t="shared" si="6"/>
        <v>5.9298550654762909</v>
      </c>
      <c r="N29" s="6">
        <f t="shared" si="7"/>
        <v>6.5410299991899032</v>
      </c>
      <c r="O29" s="6">
        <f t="shared" si="8"/>
        <v>6.5115967301942721</v>
      </c>
      <c r="P29" s="6">
        <f t="shared" si="9"/>
        <v>6.895379007914082</v>
      </c>
      <c r="Q29" s="6">
        <f t="shared" si="10"/>
        <v>7.1456692091997969</v>
      </c>
      <c r="R29" s="6">
        <f t="shared" si="11"/>
        <v>7.3880185971654875</v>
      </c>
      <c r="S29" s="6">
        <f t="shared" si="12"/>
        <v>6.777532691932163</v>
      </c>
      <c r="T29" s="6">
        <f t="shared" si="13"/>
        <v>6.1054626511613934</v>
      </c>
      <c r="U29" s="1">
        <v>7.93</v>
      </c>
      <c r="V29" s="1">
        <v>8.18</v>
      </c>
      <c r="W29" s="1">
        <v>8.32</v>
      </c>
      <c r="X29" s="1">
        <v>8.4600000000000009</v>
      </c>
      <c r="Y29" s="1">
        <v>8.69</v>
      </c>
      <c r="Z29" s="1">
        <v>8.91</v>
      </c>
      <c r="AA29" s="1">
        <v>9.0399999999999991</v>
      </c>
      <c r="AB29" s="1">
        <v>9.1300000000000008</v>
      </c>
      <c r="AC29" s="1">
        <v>9.25</v>
      </c>
      <c r="AD29" s="1">
        <v>75882</v>
      </c>
      <c r="AE29" s="1">
        <v>85160</v>
      </c>
      <c r="AF29" s="1">
        <v>83716</v>
      </c>
      <c r="AG29" s="1">
        <v>83035</v>
      </c>
      <c r="AH29" s="1">
        <v>85001</v>
      </c>
      <c r="AI29" s="1">
        <v>85650</v>
      </c>
      <c r="AJ29" s="1">
        <v>83081</v>
      </c>
      <c r="AK29" s="1">
        <v>82349</v>
      </c>
      <c r="AL29" s="1">
        <v>80337</v>
      </c>
    </row>
    <row r="30" spans="1:38" x14ac:dyDescent="0.25">
      <c r="A30">
        <v>75</v>
      </c>
      <c r="B30" s="1" t="s">
        <v>29</v>
      </c>
      <c r="C30" s="1">
        <v>6.9</v>
      </c>
      <c r="D30" s="1">
        <v>12.7</v>
      </c>
      <c r="E30" s="1">
        <v>41.3</v>
      </c>
      <c r="F30" s="1">
        <v>40.799999999999997</v>
      </c>
      <c r="G30" s="1">
        <v>171.3</v>
      </c>
      <c r="H30" s="1">
        <v>67.599999999999994</v>
      </c>
      <c r="I30" s="1">
        <v>78</v>
      </c>
      <c r="J30" s="1">
        <v>102.9</v>
      </c>
      <c r="K30" s="1">
        <v>33.799999999999997</v>
      </c>
      <c r="L30" s="6">
        <f t="shared" si="5"/>
        <v>1.9315214116032138</v>
      </c>
      <c r="M30" s="6">
        <f t="shared" si="6"/>
        <v>2.5416019934645457</v>
      </c>
      <c r="N30" s="6">
        <f t="shared" si="7"/>
        <v>3.7208624999669868</v>
      </c>
      <c r="O30" s="6">
        <f t="shared" si="8"/>
        <v>3.708682081410116</v>
      </c>
      <c r="P30" s="6">
        <f t="shared" si="9"/>
        <v>5.1434164053300746</v>
      </c>
      <c r="Q30" s="6">
        <f t="shared" si="10"/>
        <v>4.2136079830489184</v>
      </c>
      <c r="R30" s="6">
        <f t="shared" si="11"/>
        <v>4.3567088266895917</v>
      </c>
      <c r="S30" s="6">
        <f t="shared" si="12"/>
        <v>4.6337576428400036</v>
      </c>
      <c r="T30" s="6">
        <f t="shared" si="13"/>
        <v>3.520460802488973</v>
      </c>
      <c r="U30" s="1">
        <v>6.96</v>
      </c>
      <c r="V30" s="1">
        <v>7.05</v>
      </c>
      <c r="W30" s="1">
        <v>7.12</v>
      </c>
      <c r="X30" s="1">
        <v>7.28</v>
      </c>
      <c r="Y30" s="1">
        <v>7.46</v>
      </c>
      <c r="Z30" s="1">
        <v>7.69</v>
      </c>
      <c r="AA30" s="1">
        <v>7.82</v>
      </c>
      <c r="AB30" s="1">
        <v>7.9</v>
      </c>
      <c r="AC30" s="1">
        <v>8.02</v>
      </c>
      <c r="AD30" s="1">
        <v>30330</v>
      </c>
      <c r="AE30" s="1">
        <v>34980</v>
      </c>
      <c r="AF30" s="1">
        <v>34985</v>
      </c>
      <c r="AG30" s="1">
        <v>34221</v>
      </c>
      <c r="AH30" s="1">
        <v>34988</v>
      </c>
      <c r="AI30" s="1">
        <v>34873</v>
      </c>
      <c r="AJ30" s="1">
        <v>33835</v>
      </c>
      <c r="AK30" s="1">
        <v>33806</v>
      </c>
      <c r="AL30" s="1">
        <v>32725</v>
      </c>
    </row>
    <row r="31" spans="1:38" x14ac:dyDescent="0.25">
      <c r="A31">
        <v>76</v>
      </c>
      <c r="B31" s="1" t="s">
        <v>30</v>
      </c>
      <c r="C31" s="1">
        <v>2</v>
      </c>
      <c r="D31" s="1">
        <v>20.6</v>
      </c>
      <c r="E31" s="1">
        <v>11.4</v>
      </c>
      <c r="F31" s="1">
        <v>24.7</v>
      </c>
      <c r="G31" s="1">
        <v>10.1</v>
      </c>
      <c r="H31" s="1">
        <v>6.5</v>
      </c>
      <c r="I31" s="1">
        <v>5.9</v>
      </c>
      <c r="J31" s="1">
        <v>28.3</v>
      </c>
      <c r="K31" s="1">
        <v>24.3</v>
      </c>
      <c r="L31" s="6">
        <f t="shared" si="5"/>
        <v>0.69314718055994529</v>
      </c>
      <c r="M31" s="6">
        <f t="shared" si="6"/>
        <v>3.0252910757955354</v>
      </c>
      <c r="N31" s="6">
        <f t="shared" si="7"/>
        <v>2.4336133554004498</v>
      </c>
      <c r="O31" s="6">
        <f t="shared" si="8"/>
        <v>3.2068032436339315</v>
      </c>
      <c r="P31" s="6">
        <f t="shared" si="9"/>
        <v>2.3125354238472138</v>
      </c>
      <c r="Q31" s="6">
        <f t="shared" si="10"/>
        <v>1.8718021769015913</v>
      </c>
      <c r="R31" s="6">
        <f t="shared" si="11"/>
        <v>1.7749523509116738</v>
      </c>
      <c r="S31" s="6">
        <f t="shared" si="12"/>
        <v>3.3428618046491918</v>
      </c>
      <c r="T31" s="6">
        <f t="shared" si="13"/>
        <v>3.1904763503465028</v>
      </c>
      <c r="U31" s="1">
        <v>6.87</v>
      </c>
      <c r="V31" s="1">
        <v>6.94</v>
      </c>
      <c r="W31" s="1">
        <v>7.14</v>
      </c>
      <c r="X31" s="1">
        <v>7.31</v>
      </c>
      <c r="Y31" s="1">
        <v>7.5</v>
      </c>
      <c r="Z31" s="1">
        <v>7.73</v>
      </c>
      <c r="AA31" s="1">
        <v>7.89</v>
      </c>
      <c r="AB31" s="1">
        <v>7.96</v>
      </c>
      <c r="AC31" s="1">
        <v>8.08</v>
      </c>
      <c r="AD31" s="1">
        <v>32677</v>
      </c>
      <c r="AE31" s="1">
        <v>36920</v>
      </c>
      <c r="AF31" s="1">
        <v>36749</v>
      </c>
      <c r="AG31" s="1">
        <v>36210</v>
      </c>
      <c r="AH31" s="1">
        <v>37237</v>
      </c>
      <c r="AI31" s="1">
        <v>37303</v>
      </c>
      <c r="AJ31" s="1">
        <v>36284</v>
      </c>
      <c r="AK31" s="1">
        <v>35990</v>
      </c>
      <c r="AL31" s="1">
        <v>34944</v>
      </c>
    </row>
    <row r="32" spans="1:38" x14ac:dyDescent="0.25">
      <c r="A32">
        <v>81</v>
      </c>
      <c r="B32" s="1" t="s">
        <v>31</v>
      </c>
      <c r="C32" s="1">
        <v>82.4</v>
      </c>
      <c r="D32" s="1">
        <v>102.6</v>
      </c>
      <c r="E32" s="1">
        <v>212</v>
      </c>
      <c r="F32" s="1">
        <v>8</v>
      </c>
      <c r="G32" s="1">
        <v>33</v>
      </c>
      <c r="H32" s="1">
        <v>176.7</v>
      </c>
      <c r="I32" s="1">
        <v>13.3</v>
      </c>
      <c r="J32" s="1">
        <v>73.400000000000006</v>
      </c>
      <c r="K32" s="1">
        <v>106.3</v>
      </c>
      <c r="L32" s="6">
        <f t="shared" si="5"/>
        <v>4.4115854369154262</v>
      </c>
      <c r="M32" s="6">
        <f t="shared" si="6"/>
        <v>4.6308379327366689</v>
      </c>
      <c r="N32" s="6">
        <f t="shared" si="7"/>
        <v>5.3565862746720123</v>
      </c>
      <c r="O32" s="6">
        <f t="shared" si="8"/>
        <v>2.0794415416798357</v>
      </c>
      <c r="P32" s="6">
        <f t="shared" si="9"/>
        <v>3.4965075614664802</v>
      </c>
      <c r="Q32" s="6">
        <f t="shared" si="10"/>
        <v>5.1744533793256506</v>
      </c>
      <c r="R32" s="6">
        <f t="shared" si="11"/>
        <v>2.5877640352277083</v>
      </c>
      <c r="S32" s="6">
        <f t="shared" si="12"/>
        <v>4.2959239356204701</v>
      </c>
      <c r="T32" s="6">
        <f t="shared" si="13"/>
        <v>4.6662652853479019</v>
      </c>
      <c r="U32" s="1">
        <v>8.81</v>
      </c>
      <c r="V32" s="1">
        <v>9.16</v>
      </c>
      <c r="W32" s="1">
        <v>9.27</v>
      </c>
      <c r="X32" s="1">
        <v>9.3800000000000008</v>
      </c>
      <c r="Y32" s="1">
        <v>9.58</v>
      </c>
      <c r="Z32" s="1">
        <v>9.81</v>
      </c>
      <c r="AA32" s="1">
        <v>9.93</v>
      </c>
      <c r="AB32" s="1">
        <v>10.029999999999999</v>
      </c>
      <c r="AC32" s="1">
        <v>10.19</v>
      </c>
      <c r="AD32" s="1">
        <v>58348</v>
      </c>
      <c r="AE32" s="1">
        <v>68732</v>
      </c>
      <c r="AF32" s="1">
        <v>67428</v>
      </c>
      <c r="AG32" s="1">
        <v>66218</v>
      </c>
      <c r="AH32" s="1">
        <v>67494</v>
      </c>
      <c r="AI32" s="1">
        <v>67741</v>
      </c>
      <c r="AJ32" s="1">
        <v>65696</v>
      </c>
      <c r="AK32" s="1">
        <v>64498</v>
      </c>
      <c r="AL32" s="1">
        <v>62798</v>
      </c>
    </row>
    <row r="33" spans="1:38" x14ac:dyDescent="0.25">
      <c r="A33">
        <v>82</v>
      </c>
      <c r="B33" s="1" t="s">
        <v>32</v>
      </c>
      <c r="C33" s="1">
        <v>203.8</v>
      </c>
      <c r="D33" s="1">
        <v>438.9</v>
      </c>
      <c r="E33" s="1">
        <v>228.1</v>
      </c>
      <c r="F33" s="1">
        <v>362.8</v>
      </c>
      <c r="G33" s="1">
        <v>1008.5</v>
      </c>
      <c r="H33" s="1">
        <v>2409</v>
      </c>
      <c r="I33" s="1">
        <v>2819.9</v>
      </c>
      <c r="J33" s="1">
        <v>4487.5</v>
      </c>
      <c r="K33" s="1">
        <v>4998.2</v>
      </c>
      <c r="L33" s="6">
        <f t="shared" si="5"/>
        <v>5.3171391207886245</v>
      </c>
      <c r="M33" s="6">
        <f t="shared" si="6"/>
        <v>6.0842715966941885</v>
      </c>
      <c r="N33" s="6">
        <f t="shared" si="7"/>
        <v>5.4297841292903426</v>
      </c>
      <c r="O33" s="6">
        <f t="shared" si="8"/>
        <v>5.893851718240982</v>
      </c>
      <c r="P33" s="6">
        <f t="shared" si="9"/>
        <v>6.9162193573942661</v>
      </c>
      <c r="Q33" s="6">
        <f t="shared" si="10"/>
        <v>7.7869670026148716</v>
      </c>
      <c r="R33" s="6">
        <f t="shared" si="11"/>
        <v>7.9444567023104957</v>
      </c>
      <c r="S33" s="6">
        <f t="shared" si="12"/>
        <v>8.4090510327965351</v>
      </c>
      <c r="T33" s="6">
        <f t="shared" si="13"/>
        <v>8.516833126600682</v>
      </c>
      <c r="U33" s="1">
        <v>8.27</v>
      </c>
      <c r="V33" s="1">
        <v>8.3699999999999992</v>
      </c>
      <c r="W33" s="1">
        <v>8.52</v>
      </c>
      <c r="X33" s="1">
        <v>8.61</v>
      </c>
      <c r="Y33" s="1">
        <v>8.7200000000000006</v>
      </c>
      <c r="Z33" s="1">
        <v>9</v>
      </c>
      <c r="AA33" s="1">
        <v>9.0399999999999991</v>
      </c>
      <c r="AB33" s="1">
        <v>9.09</v>
      </c>
      <c r="AC33" s="1">
        <v>9.24</v>
      </c>
      <c r="AD33" s="1">
        <v>40257</v>
      </c>
      <c r="AE33" s="1">
        <v>46415</v>
      </c>
      <c r="AF33" s="1">
        <v>46584</v>
      </c>
      <c r="AG33" s="1">
        <v>45820</v>
      </c>
      <c r="AH33" s="1">
        <v>47395</v>
      </c>
      <c r="AI33" s="1">
        <v>47762</v>
      </c>
      <c r="AJ33" s="1">
        <v>46869</v>
      </c>
      <c r="AK33" s="1">
        <v>47288</v>
      </c>
      <c r="AL33" s="1">
        <v>46255</v>
      </c>
    </row>
    <row r="34" spans="1:38" x14ac:dyDescent="0.25">
      <c r="A34">
        <v>91</v>
      </c>
      <c r="B34" s="1" t="s">
        <v>33</v>
      </c>
      <c r="C34" s="1">
        <v>258.60000000000002</v>
      </c>
      <c r="D34" s="1">
        <v>514.5</v>
      </c>
      <c r="E34" s="1">
        <v>84.7</v>
      </c>
      <c r="F34" s="1">
        <v>286.89999999999998</v>
      </c>
      <c r="G34" s="1">
        <v>46.2</v>
      </c>
      <c r="H34" s="1">
        <v>10.6</v>
      </c>
      <c r="I34" s="1">
        <v>32.5</v>
      </c>
      <c r="J34" s="1">
        <v>71.8</v>
      </c>
      <c r="K34" s="1">
        <v>28.8</v>
      </c>
      <c r="L34" s="6">
        <f t="shared" si="5"/>
        <v>5.5552824663377569</v>
      </c>
      <c r="M34" s="6">
        <f t="shared" si="6"/>
        <v>6.2431955552741041</v>
      </c>
      <c r="N34" s="6">
        <f t="shared" si="7"/>
        <v>4.4391156016580089</v>
      </c>
      <c r="O34" s="6">
        <f t="shared" si="8"/>
        <v>5.6591337229873186</v>
      </c>
      <c r="P34" s="6">
        <f t="shared" si="9"/>
        <v>3.8329797980876932</v>
      </c>
      <c r="Q34" s="6">
        <f t="shared" si="10"/>
        <v>2.3608540011180215</v>
      </c>
      <c r="R34" s="6">
        <f t="shared" si="11"/>
        <v>3.4812400893356918</v>
      </c>
      <c r="S34" s="6">
        <f t="shared" si="12"/>
        <v>4.2738844760541781</v>
      </c>
      <c r="T34" s="6">
        <f t="shared" si="13"/>
        <v>3.3603753871419002</v>
      </c>
      <c r="U34" s="1">
        <v>6.91</v>
      </c>
      <c r="V34" s="1">
        <v>7.01</v>
      </c>
      <c r="W34" s="1">
        <v>7.06</v>
      </c>
      <c r="X34" s="1">
        <v>7.15</v>
      </c>
      <c r="Y34" s="1">
        <v>7.27</v>
      </c>
      <c r="Z34" s="1">
        <v>7.44</v>
      </c>
      <c r="AA34" s="1">
        <v>7.6</v>
      </c>
      <c r="AB34" s="1">
        <v>7.69</v>
      </c>
      <c r="AC34" s="1">
        <v>7.84</v>
      </c>
      <c r="AD34" s="1">
        <v>37912</v>
      </c>
      <c r="AE34" s="1">
        <v>43151</v>
      </c>
      <c r="AF34" s="1">
        <v>42748</v>
      </c>
      <c r="AG34" s="1">
        <v>43973</v>
      </c>
      <c r="AH34" s="1">
        <v>43872</v>
      </c>
      <c r="AI34" s="1">
        <v>45905</v>
      </c>
      <c r="AJ34" s="1">
        <v>49986</v>
      </c>
      <c r="AK34" s="1">
        <v>49380</v>
      </c>
      <c r="AL34" s="1">
        <v>27529</v>
      </c>
    </row>
    <row r="35" spans="1:38" x14ac:dyDescent="0.25">
      <c r="A35">
        <v>94</v>
      </c>
      <c r="B35" s="1" t="s">
        <v>34</v>
      </c>
      <c r="C35" s="1">
        <v>897</v>
      </c>
      <c r="D35" s="1">
        <v>1168.4000000000001</v>
      </c>
      <c r="E35" s="1">
        <v>1924.1</v>
      </c>
      <c r="F35" s="1">
        <v>1132.3</v>
      </c>
      <c r="G35" s="1">
        <v>941</v>
      </c>
      <c r="H35" s="1">
        <v>567.70000000000005</v>
      </c>
      <c r="I35" s="1">
        <v>1489.1</v>
      </c>
      <c r="J35" s="1">
        <v>1260.5</v>
      </c>
      <c r="K35" s="1">
        <v>8.3000000000000007</v>
      </c>
      <c r="L35" s="6">
        <f t="shared" si="5"/>
        <v>6.799055862058796</v>
      </c>
      <c r="M35" s="6">
        <f t="shared" si="6"/>
        <v>7.0633905705135858</v>
      </c>
      <c r="N35" s="6">
        <f t="shared" si="7"/>
        <v>7.5622136049269706</v>
      </c>
      <c r="O35" s="6">
        <f t="shared" si="8"/>
        <v>7.0320062413199942</v>
      </c>
      <c r="P35" s="6">
        <f t="shared" si="9"/>
        <v>6.8469431395853793</v>
      </c>
      <c r="Q35" s="6">
        <f t="shared" si="10"/>
        <v>6.3415931101766807</v>
      </c>
      <c r="R35" s="6">
        <f t="shared" si="11"/>
        <v>7.3059271895961597</v>
      </c>
      <c r="S35" s="6">
        <f t="shared" si="12"/>
        <v>7.1392637466279742</v>
      </c>
      <c r="T35" s="6">
        <f t="shared" si="13"/>
        <v>2.1162555148025524</v>
      </c>
      <c r="U35" s="1">
        <v>5.74</v>
      </c>
      <c r="V35" s="1">
        <v>5.99</v>
      </c>
      <c r="W35" s="1">
        <v>6.15</v>
      </c>
      <c r="X35" s="1">
        <v>6.27</v>
      </c>
      <c r="Y35" s="1">
        <v>6.52</v>
      </c>
      <c r="Z35" s="1">
        <v>6.65</v>
      </c>
      <c r="AA35" s="1">
        <v>6.69</v>
      </c>
      <c r="AB35" s="1">
        <v>6.76</v>
      </c>
      <c r="AC35" s="1">
        <v>7.02</v>
      </c>
      <c r="AD35" s="1">
        <v>89133</v>
      </c>
      <c r="AE35" s="1">
        <v>103200</v>
      </c>
      <c r="AF35" s="1">
        <v>101159</v>
      </c>
      <c r="AG35" s="1">
        <v>101915</v>
      </c>
      <c r="AH35" s="1">
        <v>101619</v>
      </c>
      <c r="AI35" s="1">
        <v>106857</v>
      </c>
      <c r="AJ35" s="1">
        <v>111439</v>
      </c>
      <c r="AK35" s="1">
        <v>108938</v>
      </c>
      <c r="AL35" s="1">
        <v>45010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0B82E3-6788-4AA9-BB1C-05419EFA2B4F}">
  <dimension ref="A1:D35"/>
  <sheetViews>
    <sheetView workbookViewId="0">
      <selection activeCell="A2" sqref="A2:A35"/>
    </sheetView>
  </sheetViews>
  <sheetFormatPr defaultRowHeight="15" x14ac:dyDescent="0.25"/>
  <cols>
    <col min="2" max="2" width="29.28515625" bestFit="1" customWidth="1"/>
    <col min="3" max="3" width="12" bestFit="1" customWidth="1"/>
    <col min="4" max="4" width="10.7109375" bestFit="1" customWidth="1"/>
  </cols>
  <sheetData>
    <row r="1" spans="1:4" x14ac:dyDescent="0.25">
      <c r="A1" t="s">
        <v>40</v>
      </c>
      <c r="B1" t="s">
        <v>42</v>
      </c>
      <c r="C1" t="s">
        <v>39</v>
      </c>
      <c r="D1" t="s">
        <v>38</v>
      </c>
    </row>
    <row r="2" spans="1:4" x14ac:dyDescent="0.25">
      <c r="A2">
        <v>11</v>
      </c>
      <c r="B2" t="s">
        <v>1</v>
      </c>
      <c r="C2" s="3">
        <v>96.749399299999993</v>
      </c>
      <c r="D2" s="3">
        <v>4.6951349999999996</v>
      </c>
    </row>
    <row r="3" spans="1:4" x14ac:dyDescent="0.25">
      <c r="A3">
        <v>12</v>
      </c>
      <c r="B3" t="s">
        <v>2</v>
      </c>
      <c r="C3" s="3">
        <v>99.545097400000003</v>
      </c>
      <c r="D3" s="3">
        <v>2.1153547000000001</v>
      </c>
    </row>
    <row r="4" spans="1:4" x14ac:dyDescent="0.25">
      <c r="A4">
        <v>13</v>
      </c>
      <c r="B4" t="s">
        <v>3</v>
      </c>
      <c r="C4" s="3">
        <v>100.800005099999</v>
      </c>
      <c r="D4" s="3">
        <v>-0.73993969999999998</v>
      </c>
    </row>
    <row r="5" spans="1:4" x14ac:dyDescent="0.25">
      <c r="A5">
        <v>14</v>
      </c>
      <c r="B5" t="s">
        <v>4</v>
      </c>
      <c r="C5" s="3">
        <v>101.7068294</v>
      </c>
      <c r="D5" s="3">
        <v>0.29334690000000002</v>
      </c>
    </row>
    <row r="6" spans="1:4" x14ac:dyDescent="0.25">
      <c r="A6">
        <v>15</v>
      </c>
      <c r="B6" t="s">
        <v>5</v>
      </c>
      <c r="C6" s="3">
        <v>102.438058099999</v>
      </c>
      <c r="D6" s="3">
        <v>-1.4851831</v>
      </c>
    </row>
    <row r="7" spans="1:4" x14ac:dyDescent="0.25">
      <c r="A7">
        <v>16</v>
      </c>
      <c r="B7" t="s">
        <v>6</v>
      </c>
      <c r="C7" s="3">
        <v>103.914399</v>
      </c>
      <c r="D7" s="3">
        <v>-3.3194373999999902</v>
      </c>
    </row>
    <row r="8" spans="1:4" x14ac:dyDescent="0.25">
      <c r="A8">
        <v>17</v>
      </c>
      <c r="B8" t="s">
        <v>7</v>
      </c>
      <c r="C8" s="3">
        <v>102.34638750000001</v>
      </c>
      <c r="D8" s="3">
        <v>-3.5778470999999898</v>
      </c>
    </row>
    <row r="9" spans="1:4" x14ac:dyDescent="0.25">
      <c r="A9">
        <v>18</v>
      </c>
      <c r="B9" t="s">
        <v>8</v>
      </c>
      <c r="C9" s="3">
        <v>105.4068079</v>
      </c>
      <c r="D9" s="3">
        <v>-4.5585848999999996</v>
      </c>
    </row>
    <row r="10" spans="1:4" x14ac:dyDescent="0.25">
      <c r="A10">
        <v>19</v>
      </c>
      <c r="B10" t="s">
        <v>37</v>
      </c>
      <c r="C10" s="3">
        <v>106.4405872</v>
      </c>
      <c r="D10" s="3">
        <v>-2.7410513000000001</v>
      </c>
    </row>
    <row r="11" spans="1:4" x14ac:dyDescent="0.25">
      <c r="A11">
        <v>21</v>
      </c>
      <c r="B11" t="s">
        <v>36</v>
      </c>
      <c r="C11" s="3">
        <v>108.1428669</v>
      </c>
      <c r="D11" s="3">
        <v>3.9456513999999898</v>
      </c>
    </row>
    <row r="12" spans="1:4" x14ac:dyDescent="0.25">
      <c r="A12">
        <v>31</v>
      </c>
      <c r="B12" t="s">
        <v>11</v>
      </c>
      <c r="C12" s="3">
        <v>106.845171999999</v>
      </c>
      <c r="D12" s="3">
        <v>-6.211544</v>
      </c>
    </row>
    <row r="13" spans="1:4" x14ac:dyDescent="0.25">
      <c r="A13">
        <v>32</v>
      </c>
      <c r="B13" t="s">
        <v>12</v>
      </c>
      <c r="C13" s="3">
        <v>107.668887</v>
      </c>
      <c r="D13" s="3">
        <v>-7.0909110000000002</v>
      </c>
    </row>
    <row r="14" spans="1:4" x14ac:dyDescent="0.25">
      <c r="A14">
        <v>33</v>
      </c>
      <c r="B14" t="s">
        <v>13</v>
      </c>
      <c r="C14" s="3">
        <v>110.14025940000001</v>
      </c>
      <c r="D14" s="3">
        <v>-7.1509749999999999</v>
      </c>
    </row>
    <row r="15" spans="1:4" x14ac:dyDescent="0.25">
      <c r="A15">
        <v>34</v>
      </c>
      <c r="B15" t="s">
        <v>14</v>
      </c>
      <c r="C15" s="3">
        <v>110.4262088</v>
      </c>
      <c r="D15" s="3">
        <v>-7.8753849000000002</v>
      </c>
    </row>
    <row r="16" spans="1:4" x14ac:dyDescent="0.25">
      <c r="A16">
        <v>35</v>
      </c>
      <c r="B16" t="s">
        <v>15</v>
      </c>
      <c r="C16" s="3">
        <v>112.2384017</v>
      </c>
      <c r="D16" s="3">
        <v>-7.5360639000000003</v>
      </c>
    </row>
    <row r="17" spans="1:4" x14ac:dyDescent="0.25">
      <c r="A17">
        <v>36</v>
      </c>
      <c r="B17" t="s">
        <v>16</v>
      </c>
      <c r="C17" s="3">
        <v>106.0640179</v>
      </c>
      <c r="D17" s="3">
        <v>-6.4058171999999898</v>
      </c>
    </row>
    <row r="18" spans="1:4" x14ac:dyDescent="0.25">
      <c r="A18">
        <v>51</v>
      </c>
      <c r="B18" t="s">
        <v>17</v>
      </c>
      <c r="C18" s="3">
        <v>115.188915999999</v>
      </c>
      <c r="D18" s="3">
        <v>-8.4095177999999997</v>
      </c>
    </row>
    <row r="19" spans="1:4" x14ac:dyDescent="0.25">
      <c r="A19">
        <v>52</v>
      </c>
      <c r="B19" t="s">
        <v>18</v>
      </c>
      <c r="C19" s="3">
        <v>117.3616476</v>
      </c>
      <c r="D19" s="3">
        <v>-8.6529334000000002</v>
      </c>
    </row>
    <row r="20" spans="1:4" x14ac:dyDescent="0.25">
      <c r="A20">
        <v>53</v>
      </c>
      <c r="B20" t="s">
        <v>19</v>
      </c>
      <c r="C20" s="3">
        <v>121.0793705</v>
      </c>
      <c r="D20" s="3">
        <v>-8.6573819000000007</v>
      </c>
    </row>
    <row r="21" spans="1:4" x14ac:dyDescent="0.25">
      <c r="A21">
        <v>61</v>
      </c>
      <c r="B21" t="s">
        <v>20</v>
      </c>
      <c r="C21" s="3">
        <v>111.47528509999999</v>
      </c>
      <c r="D21" s="3">
        <v>-0.2787808</v>
      </c>
    </row>
    <row r="22" spans="1:4" x14ac:dyDescent="0.25">
      <c r="A22">
        <v>62</v>
      </c>
      <c r="B22" t="s">
        <v>21</v>
      </c>
      <c r="C22" s="3">
        <v>113.382354499999</v>
      </c>
      <c r="D22" s="3">
        <v>-1.6814878</v>
      </c>
    </row>
    <row r="23" spans="1:4" x14ac:dyDescent="0.25">
      <c r="A23">
        <v>63</v>
      </c>
      <c r="B23" t="s">
        <v>22</v>
      </c>
      <c r="C23" s="3">
        <v>115.283758499999</v>
      </c>
      <c r="D23" s="3">
        <v>-3.0926415</v>
      </c>
    </row>
    <row r="24" spans="1:4" x14ac:dyDescent="0.25">
      <c r="A24">
        <v>64</v>
      </c>
      <c r="B24" t="s">
        <v>23</v>
      </c>
      <c r="C24" s="3">
        <v>116.419389</v>
      </c>
      <c r="D24" s="3">
        <v>1.6406296</v>
      </c>
    </row>
    <row r="25" spans="1:4" x14ac:dyDescent="0.25">
      <c r="A25">
        <v>65</v>
      </c>
      <c r="B25" t="s">
        <v>24</v>
      </c>
      <c r="C25" s="3">
        <v>116.04139000000001</v>
      </c>
      <c r="D25" s="3">
        <v>3.0730900000000001</v>
      </c>
    </row>
    <row r="26" spans="1:4" x14ac:dyDescent="0.25">
      <c r="A26">
        <v>71</v>
      </c>
      <c r="B26" t="s">
        <v>25</v>
      </c>
      <c r="C26" s="3">
        <v>123.97500179999901</v>
      </c>
      <c r="D26" s="3">
        <v>0.62469319999999995</v>
      </c>
    </row>
    <row r="27" spans="1:4" x14ac:dyDescent="0.25">
      <c r="A27">
        <v>72</v>
      </c>
      <c r="B27" t="s">
        <v>26</v>
      </c>
      <c r="C27" s="3">
        <v>121.4456179</v>
      </c>
      <c r="D27" s="3">
        <v>-1.4300253999999999</v>
      </c>
    </row>
    <row r="28" spans="1:4" x14ac:dyDescent="0.25">
      <c r="A28">
        <v>73</v>
      </c>
      <c r="B28" t="s">
        <v>27</v>
      </c>
      <c r="C28" s="3">
        <v>119.9740534</v>
      </c>
      <c r="D28" s="3">
        <v>-3.6687993999999899</v>
      </c>
    </row>
    <row r="29" spans="1:4" x14ac:dyDescent="0.25">
      <c r="A29">
        <v>74</v>
      </c>
      <c r="B29" t="s">
        <v>28</v>
      </c>
      <c r="C29" s="3">
        <v>122.174605</v>
      </c>
      <c r="D29" s="3">
        <v>-4.1449099999999897</v>
      </c>
    </row>
    <row r="30" spans="1:4" x14ac:dyDescent="0.25">
      <c r="A30">
        <v>75</v>
      </c>
      <c r="B30" t="s">
        <v>29</v>
      </c>
      <c r="C30" s="3">
        <v>122.44672379999901</v>
      </c>
      <c r="D30" s="3">
        <v>0.69993719999999904</v>
      </c>
    </row>
    <row r="31" spans="1:4" x14ac:dyDescent="0.25">
      <c r="A31">
        <v>76</v>
      </c>
      <c r="B31" t="s">
        <v>30</v>
      </c>
      <c r="C31" s="3">
        <v>119.232078399999</v>
      </c>
      <c r="D31" s="3">
        <v>-2.84413709999999</v>
      </c>
    </row>
    <row r="32" spans="1:4" x14ac:dyDescent="0.25">
      <c r="A32">
        <v>81</v>
      </c>
      <c r="B32" t="s">
        <v>31</v>
      </c>
      <c r="C32" s="3">
        <v>130.14527340000001</v>
      </c>
      <c r="D32" s="3">
        <v>-3.2384615999999999</v>
      </c>
    </row>
    <row r="33" spans="1:4" x14ac:dyDescent="0.25">
      <c r="A33">
        <v>82</v>
      </c>
      <c r="B33" t="s">
        <v>32</v>
      </c>
      <c r="C33" s="3">
        <v>127.80876929999999</v>
      </c>
      <c r="D33" s="3">
        <v>1.5709993</v>
      </c>
    </row>
    <row r="34" spans="1:4" x14ac:dyDescent="0.25">
      <c r="A34">
        <v>91</v>
      </c>
      <c r="B34" t="s">
        <v>33</v>
      </c>
      <c r="C34" s="3">
        <v>133.17471620000001</v>
      </c>
      <c r="D34" s="3">
        <v>-1.3361154</v>
      </c>
    </row>
    <row r="35" spans="1:4" x14ac:dyDescent="0.25">
      <c r="A35">
        <v>94</v>
      </c>
      <c r="B35" t="s">
        <v>34</v>
      </c>
      <c r="C35" s="3">
        <v>138.08035290000001</v>
      </c>
      <c r="D35" s="3">
        <v>-4.2699280000000002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2D6CA-AFA4-455D-86E0-EB0465DA0145}">
  <dimension ref="A1:L35"/>
  <sheetViews>
    <sheetView topLeftCell="A16" workbookViewId="0">
      <selection sqref="A1:L35"/>
    </sheetView>
  </sheetViews>
  <sheetFormatPr defaultRowHeight="15" x14ac:dyDescent="0.25"/>
  <cols>
    <col min="1" max="1" width="22.85546875" bestFit="1" customWidth="1"/>
  </cols>
  <sheetData>
    <row r="1" spans="1:12" x14ac:dyDescent="0.25">
      <c r="A1" t="s">
        <v>0</v>
      </c>
      <c r="B1" s="1">
        <v>2013</v>
      </c>
      <c r="C1" s="1">
        <v>2014</v>
      </c>
      <c r="D1" s="1">
        <v>2015</v>
      </c>
      <c r="E1" s="1">
        <v>2016</v>
      </c>
      <c r="F1" s="1">
        <v>2017</v>
      </c>
      <c r="G1" s="1">
        <v>2018</v>
      </c>
      <c r="H1" s="1">
        <v>2019</v>
      </c>
      <c r="I1" s="1">
        <v>2020</v>
      </c>
      <c r="J1" s="1">
        <v>2021</v>
      </c>
      <c r="K1" s="1">
        <v>2022</v>
      </c>
      <c r="L1" s="1">
        <v>2023</v>
      </c>
    </row>
    <row r="2" spans="1:12" x14ac:dyDescent="0.25">
      <c r="A2" s="1" t="s">
        <v>1</v>
      </c>
      <c r="B2" s="1">
        <v>94.2</v>
      </c>
      <c r="C2" s="1">
        <v>31.1</v>
      </c>
      <c r="D2" s="1">
        <v>21.2</v>
      </c>
      <c r="E2" s="1">
        <v>134.5</v>
      </c>
      <c r="F2" s="1">
        <v>23.2</v>
      </c>
      <c r="G2" s="1">
        <v>71.2</v>
      </c>
      <c r="H2" s="1">
        <v>137.5</v>
      </c>
      <c r="I2" s="1">
        <v>51.1</v>
      </c>
      <c r="J2" s="1">
        <v>203.3</v>
      </c>
      <c r="K2" s="1">
        <v>127.6</v>
      </c>
      <c r="L2" s="1">
        <v>248.6</v>
      </c>
    </row>
    <row r="3" spans="1:12" x14ac:dyDescent="0.25">
      <c r="A3" s="1" t="s">
        <v>2</v>
      </c>
      <c r="B3" s="1">
        <v>887.5</v>
      </c>
      <c r="C3" s="1">
        <v>550.79999999999995</v>
      </c>
      <c r="D3" s="1">
        <v>1246.0999999999999</v>
      </c>
      <c r="E3" s="1">
        <v>1014.7</v>
      </c>
      <c r="F3" s="1">
        <v>1514.9</v>
      </c>
      <c r="G3" s="1">
        <v>1227.5999999999999</v>
      </c>
      <c r="H3" s="1">
        <v>379.5</v>
      </c>
      <c r="I3" s="1">
        <v>974.8</v>
      </c>
      <c r="J3" s="1">
        <v>580.4</v>
      </c>
      <c r="K3" s="1">
        <v>1316.1</v>
      </c>
      <c r="L3" s="1">
        <v>1181.3</v>
      </c>
    </row>
    <row r="4" spans="1:12" x14ac:dyDescent="0.25">
      <c r="A4" s="1" t="s">
        <v>3</v>
      </c>
      <c r="B4" s="1">
        <v>91.4</v>
      </c>
      <c r="C4" s="1">
        <v>112.1</v>
      </c>
      <c r="D4" s="1">
        <v>57.1</v>
      </c>
      <c r="E4" s="1">
        <v>79.3</v>
      </c>
      <c r="F4" s="1">
        <v>194.4</v>
      </c>
      <c r="G4" s="1">
        <v>180.8</v>
      </c>
      <c r="H4" s="1">
        <v>157.1</v>
      </c>
      <c r="I4" s="1">
        <v>125.6</v>
      </c>
      <c r="J4" s="1">
        <v>67</v>
      </c>
      <c r="K4" s="1">
        <v>95.6</v>
      </c>
      <c r="L4" s="1">
        <v>120.7</v>
      </c>
    </row>
    <row r="5" spans="1:12" x14ac:dyDescent="0.25">
      <c r="A5" s="1" t="s">
        <v>4</v>
      </c>
      <c r="B5" s="1">
        <v>1304.9000000000001</v>
      </c>
      <c r="C5" s="1">
        <v>1369.5</v>
      </c>
      <c r="D5" s="1">
        <v>653.4</v>
      </c>
      <c r="E5" s="1">
        <v>869.1</v>
      </c>
      <c r="F5" s="1">
        <v>1061.0999999999999</v>
      </c>
      <c r="G5" s="1">
        <v>1032.9000000000001</v>
      </c>
      <c r="H5" s="1">
        <v>1034</v>
      </c>
      <c r="I5" s="1">
        <v>1078</v>
      </c>
      <c r="J5" s="1">
        <v>1921.4</v>
      </c>
      <c r="K5" s="1">
        <v>2748.7</v>
      </c>
      <c r="L5" s="1">
        <v>2042.3</v>
      </c>
    </row>
    <row r="6" spans="1:12" x14ac:dyDescent="0.25">
      <c r="A6" s="1" t="s">
        <v>5</v>
      </c>
      <c r="B6" s="1">
        <v>34.299999999999997</v>
      </c>
      <c r="C6" s="1">
        <v>51.4</v>
      </c>
      <c r="D6" s="1">
        <v>107.7</v>
      </c>
      <c r="E6" s="1">
        <v>61</v>
      </c>
      <c r="F6" s="1">
        <v>76.8</v>
      </c>
      <c r="G6" s="1">
        <v>101.9</v>
      </c>
      <c r="H6" s="1">
        <v>54.6</v>
      </c>
      <c r="I6" s="1">
        <v>27</v>
      </c>
      <c r="J6" s="1">
        <v>50.9</v>
      </c>
      <c r="K6" s="1">
        <v>39.200000000000003</v>
      </c>
      <c r="L6" s="1">
        <v>45.1</v>
      </c>
    </row>
    <row r="7" spans="1:12" x14ac:dyDescent="0.25">
      <c r="A7" s="1" t="s">
        <v>6</v>
      </c>
      <c r="B7" s="1">
        <v>485.9</v>
      </c>
      <c r="C7" s="1">
        <v>1056.5</v>
      </c>
      <c r="D7" s="1">
        <v>645.79999999999995</v>
      </c>
      <c r="E7" s="1">
        <v>2793.5</v>
      </c>
      <c r="F7" s="1">
        <v>1182.9000000000001</v>
      </c>
      <c r="G7" s="1">
        <v>1078.5999999999999</v>
      </c>
      <c r="H7" s="1">
        <v>736.5</v>
      </c>
      <c r="I7" s="1">
        <v>1543.9</v>
      </c>
      <c r="J7" s="1">
        <v>1259.7</v>
      </c>
      <c r="K7" s="1">
        <v>1226.3</v>
      </c>
      <c r="L7" s="1">
        <v>1478.6</v>
      </c>
    </row>
    <row r="8" spans="1:12" x14ac:dyDescent="0.25">
      <c r="A8" s="1" t="s">
        <v>7</v>
      </c>
      <c r="B8" s="1">
        <v>22.3</v>
      </c>
      <c r="C8" s="1">
        <v>19.3</v>
      </c>
      <c r="D8" s="1">
        <v>20.6</v>
      </c>
      <c r="E8" s="1">
        <v>55.7</v>
      </c>
      <c r="F8" s="1">
        <v>138.69999999999999</v>
      </c>
      <c r="G8" s="1">
        <v>136.6</v>
      </c>
      <c r="H8" s="1">
        <v>144.80000000000001</v>
      </c>
      <c r="I8" s="1">
        <v>192.3</v>
      </c>
      <c r="J8" s="1">
        <v>23.7</v>
      </c>
      <c r="K8" s="1">
        <v>52.2</v>
      </c>
      <c r="L8" s="1">
        <v>76.099999999999994</v>
      </c>
    </row>
    <row r="9" spans="1:12" x14ac:dyDescent="0.25">
      <c r="A9" s="1" t="s">
        <v>8</v>
      </c>
      <c r="B9" s="1">
        <v>46.8</v>
      </c>
      <c r="C9" s="1">
        <v>156.5</v>
      </c>
      <c r="D9" s="1">
        <v>257.7</v>
      </c>
      <c r="E9" s="1">
        <v>85.7</v>
      </c>
      <c r="F9" s="1">
        <v>120.6</v>
      </c>
      <c r="G9" s="1">
        <v>132.30000000000001</v>
      </c>
      <c r="H9" s="1">
        <v>155.19999999999999</v>
      </c>
      <c r="I9" s="1">
        <v>498.4</v>
      </c>
      <c r="J9" s="1">
        <v>173.8</v>
      </c>
      <c r="K9" s="1">
        <v>247.8</v>
      </c>
      <c r="L9" s="1">
        <v>220.6</v>
      </c>
    </row>
    <row r="10" spans="1:12" x14ac:dyDescent="0.25">
      <c r="A10" s="1" t="s">
        <v>9</v>
      </c>
      <c r="B10" s="1">
        <v>112.4</v>
      </c>
      <c r="C10" s="1">
        <v>105</v>
      </c>
      <c r="D10" s="1">
        <v>82.7</v>
      </c>
      <c r="E10" s="1">
        <v>52.7</v>
      </c>
      <c r="F10" s="1">
        <v>153.1</v>
      </c>
      <c r="G10" s="1">
        <v>46.3</v>
      </c>
      <c r="H10" s="1">
        <v>88.7</v>
      </c>
      <c r="I10" s="1">
        <v>48.4</v>
      </c>
      <c r="J10" s="1">
        <v>44.7</v>
      </c>
      <c r="K10" s="1">
        <v>129.69999999999999</v>
      </c>
      <c r="L10" s="1">
        <v>72.5</v>
      </c>
    </row>
    <row r="11" spans="1:12" x14ac:dyDescent="0.25">
      <c r="A11" s="1" t="s">
        <v>10</v>
      </c>
      <c r="B11" s="1">
        <v>315.7</v>
      </c>
      <c r="C11" s="1">
        <v>392.1</v>
      </c>
      <c r="D11" s="1">
        <v>640.4</v>
      </c>
      <c r="E11" s="1">
        <v>519.1</v>
      </c>
      <c r="F11" s="1">
        <v>1031.5</v>
      </c>
      <c r="G11" s="1">
        <v>831.3</v>
      </c>
      <c r="H11" s="1">
        <v>1363.4</v>
      </c>
      <c r="I11" s="1">
        <v>1649.4</v>
      </c>
      <c r="J11" s="1">
        <v>1043.7</v>
      </c>
      <c r="K11" s="1">
        <v>934</v>
      </c>
      <c r="L11" s="1">
        <v>764.1</v>
      </c>
    </row>
    <row r="12" spans="1:12" x14ac:dyDescent="0.25">
      <c r="A12" s="1" t="s">
        <v>11</v>
      </c>
      <c r="B12" s="1">
        <v>2591.1</v>
      </c>
      <c r="C12" s="1">
        <v>4509.3999999999996</v>
      </c>
      <c r="D12" s="1">
        <v>3619.4</v>
      </c>
      <c r="E12" s="1">
        <v>3398.2</v>
      </c>
      <c r="F12" s="1">
        <v>4595</v>
      </c>
      <c r="G12" s="1">
        <v>4857.7</v>
      </c>
      <c r="H12" s="1">
        <v>4123</v>
      </c>
      <c r="I12" s="1">
        <v>3613.3</v>
      </c>
      <c r="J12" s="1">
        <v>3330.6</v>
      </c>
      <c r="K12" s="1">
        <v>3744.1</v>
      </c>
      <c r="L12" s="1">
        <v>4830</v>
      </c>
    </row>
    <row r="13" spans="1:12" x14ac:dyDescent="0.25">
      <c r="A13" s="1" t="s">
        <v>12</v>
      </c>
      <c r="B13" s="1">
        <v>7124.9</v>
      </c>
      <c r="C13" s="1">
        <v>6562</v>
      </c>
      <c r="D13" s="1">
        <v>5738.7</v>
      </c>
      <c r="E13" s="1">
        <v>5470.9</v>
      </c>
      <c r="F13" s="1">
        <v>5142.8999999999996</v>
      </c>
      <c r="G13" s="1">
        <v>5573.5</v>
      </c>
      <c r="H13" s="1">
        <v>5881</v>
      </c>
      <c r="I13" s="1">
        <v>4793.7</v>
      </c>
      <c r="J13" s="1">
        <v>5217.7</v>
      </c>
      <c r="K13" s="1">
        <v>6534.5</v>
      </c>
      <c r="L13" s="1">
        <v>8283.7000000000007</v>
      </c>
    </row>
    <row r="14" spans="1:12" x14ac:dyDescent="0.25">
      <c r="A14" s="1" t="s">
        <v>13</v>
      </c>
      <c r="B14" s="1">
        <v>464.3</v>
      </c>
      <c r="C14" s="1">
        <v>463.4</v>
      </c>
      <c r="D14" s="1">
        <v>850.4</v>
      </c>
      <c r="E14" s="1">
        <v>1030.8</v>
      </c>
      <c r="F14" s="1">
        <v>2372.5</v>
      </c>
      <c r="G14" s="1">
        <v>2372.6999999999998</v>
      </c>
      <c r="H14" s="1">
        <v>2723.2</v>
      </c>
      <c r="I14" s="1">
        <v>1363.6</v>
      </c>
      <c r="J14" s="1">
        <v>1465.9</v>
      </c>
      <c r="K14" s="1">
        <v>2362</v>
      </c>
      <c r="L14" s="1">
        <v>1563.7</v>
      </c>
    </row>
    <row r="15" spans="1:12" x14ac:dyDescent="0.25">
      <c r="A15" s="1" t="s">
        <v>14</v>
      </c>
      <c r="B15" s="1">
        <v>29.6</v>
      </c>
      <c r="C15" s="1">
        <v>64.900000000000006</v>
      </c>
      <c r="D15" s="1">
        <v>89.1</v>
      </c>
      <c r="E15" s="1">
        <v>19.600000000000001</v>
      </c>
      <c r="F15" s="1">
        <v>36.5</v>
      </c>
      <c r="G15" s="1">
        <v>81.3</v>
      </c>
      <c r="H15" s="1">
        <v>14.6</v>
      </c>
      <c r="I15" s="1">
        <v>9.6999999999999993</v>
      </c>
      <c r="J15" s="1">
        <v>21.8</v>
      </c>
      <c r="K15" s="1">
        <v>113.9</v>
      </c>
      <c r="L15" s="1">
        <v>46</v>
      </c>
    </row>
    <row r="16" spans="1:12" x14ac:dyDescent="0.25">
      <c r="A16" s="1" t="s">
        <v>15</v>
      </c>
      <c r="B16" s="1">
        <v>3396.3</v>
      </c>
      <c r="C16" s="1">
        <v>1802.5</v>
      </c>
      <c r="D16" s="1">
        <v>2593.4</v>
      </c>
      <c r="E16" s="1">
        <v>1941</v>
      </c>
      <c r="F16" s="1">
        <v>1566.7</v>
      </c>
      <c r="G16" s="1">
        <v>1333.4</v>
      </c>
      <c r="H16" s="1">
        <v>866.3</v>
      </c>
      <c r="I16" s="1">
        <v>1575.5</v>
      </c>
      <c r="J16" s="1">
        <v>1849.2</v>
      </c>
      <c r="K16" s="1">
        <v>3134</v>
      </c>
      <c r="L16" s="1">
        <v>4741</v>
      </c>
    </row>
    <row r="17" spans="1:12" x14ac:dyDescent="0.25">
      <c r="A17" s="1" t="s">
        <v>16</v>
      </c>
      <c r="B17" s="1">
        <v>3720.2</v>
      </c>
      <c r="C17" s="1">
        <v>2034.6</v>
      </c>
      <c r="D17" s="1">
        <v>2542</v>
      </c>
      <c r="E17" s="1">
        <v>2912.1</v>
      </c>
      <c r="F17" s="1">
        <v>3047.5</v>
      </c>
      <c r="G17" s="1">
        <v>2827.3</v>
      </c>
      <c r="H17" s="1">
        <v>1868.2</v>
      </c>
      <c r="I17" s="1">
        <v>2143.6</v>
      </c>
      <c r="J17" s="1">
        <v>2190</v>
      </c>
      <c r="K17" s="1">
        <v>3410.7</v>
      </c>
      <c r="L17" s="1">
        <v>4451.6000000000004</v>
      </c>
    </row>
    <row r="18" spans="1:12" x14ac:dyDescent="0.25">
      <c r="A18" s="1" t="s">
        <v>17</v>
      </c>
      <c r="B18" s="1">
        <v>390.9</v>
      </c>
      <c r="C18" s="1">
        <v>427.1</v>
      </c>
      <c r="D18" s="1">
        <v>495.8</v>
      </c>
      <c r="E18" s="1">
        <v>450.6</v>
      </c>
      <c r="F18" s="1">
        <v>886.9</v>
      </c>
      <c r="G18" s="1">
        <v>1002.5</v>
      </c>
      <c r="H18" s="1">
        <v>426</v>
      </c>
      <c r="I18" s="1">
        <v>293.3</v>
      </c>
      <c r="J18" s="1">
        <v>452</v>
      </c>
      <c r="K18" s="1">
        <v>449.5</v>
      </c>
      <c r="L18" s="1">
        <v>808.5</v>
      </c>
    </row>
    <row r="19" spans="1:12" x14ac:dyDescent="0.25">
      <c r="A19" s="1" t="s">
        <v>18</v>
      </c>
      <c r="B19" s="1">
        <v>488.2</v>
      </c>
      <c r="C19" s="1">
        <v>551.1</v>
      </c>
      <c r="D19" s="1">
        <v>699.4</v>
      </c>
      <c r="E19" s="1">
        <v>439</v>
      </c>
      <c r="F19" s="1">
        <v>132.1</v>
      </c>
      <c r="G19" s="1">
        <v>251.6</v>
      </c>
      <c r="H19" s="1">
        <v>270.7</v>
      </c>
      <c r="I19" s="1">
        <v>302.10000000000002</v>
      </c>
      <c r="J19" s="1">
        <v>244.2</v>
      </c>
      <c r="K19" s="1">
        <v>704.6</v>
      </c>
      <c r="L19" s="1">
        <v>468.4</v>
      </c>
    </row>
    <row r="20" spans="1:12" x14ac:dyDescent="0.25">
      <c r="A20" s="1" t="s">
        <v>19</v>
      </c>
      <c r="B20" s="1">
        <v>9.9</v>
      </c>
      <c r="C20" s="1">
        <v>15.1</v>
      </c>
      <c r="D20" s="1">
        <v>69.900000000000006</v>
      </c>
      <c r="E20" s="1">
        <v>58.2</v>
      </c>
      <c r="F20" s="1">
        <v>139</v>
      </c>
      <c r="G20" s="1">
        <v>100.4</v>
      </c>
      <c r="H20" s="1">
        <v>126.8</v>
      </c>
      <c r="I20" s="1">
        <v>81.3</v>
      </c>
      <c r="J20" s="1">
        <v>79</v>
      </c>
      <c r="K20" s="1">
        <v>73.3</v>
      </c>
      <c r="L20" s="1">
        <v>124.3</v>
      </c>
    </row>
    <row r="21" spans="1:12" x14ac:dyDescent="0.25">
      <c r="A21" s="1" t="s">
        <v>20</v>
      </c>
      <c r="B21" s="1">
        <v>650</v>
      </c>
      <c r="C21" s="1">
        <v>966.1</v>
      </c>
      <c r="D21" s="1">
        <v>1335.7</v>
      </c>
      <c r="E21" s="1">
        <v>630.70000000000005</v>
      </c>
      <c r="F21" s="1">
        <v>568.4</v>
      </c>
      <c r="G21" s="1">
        <v>491.9</v>
      </c>
      <c r="H21" s="1">
        <v>532.29999999999995</v>
      </c>
      <c r="I21" s="1">
        <v>759.3</v>
      </c>
      <c r="J21" s="1">
        <v>463.4</v>
      </c>
      <c r="K21" s="1">
        <v>745.5</v>
      </c>
      <c r="L21" s="1">
        <v>490.5</v>
      </c>
    </row>
    <row r="22" spans="1:12" x14ac:dyDescent="0.25">
      <c r="A22" s="1" t="s">
        <v>21</v>
      </c>
      <c r="B22" s="1">
        <v>481.6</v>
      </c>
      <c r="C22" s="1">
        <v>951</v>
      </c>
      <c r="D22" s="1">
        <v>933.6</v>
      </c>
      <c r="E22" s="1">
        <v>408.2</v>
      </c>
      <c r="F22" s="1">
        <v>641</v>
      </c>
      <c r="G22" s="1">
        <v>678.5</v>
      </c>
      <c r="H22" s="1">
        <v>283.5</v>
      </c>
      <c r="I22" s="1">
        <v>177.6</v>
      </c>
      <c r="J22" s="1">
        <v>162.5</v>
      </c>
      <c r="K22" s="1">
        <v>548.29999999999995</v>
      </c>
      <c r="L22" s="1">
        <v>697.6</v>
      </c>
    </row>
    <row r="23" spans="1:12" x14ac:dyDescent="0.25">
      <c r="A23" s="1" t="s">
        <v>22</v>
      </c>
      <c r="B23" s="1">
        <v>260.60000000000002</v>
      </c>
      <c r="C23" s="1">
        <v>502.5</v>
      </c>
      <c r="D23" s="1">
        <v>961.2</v>
      </c>
      <c r="E23" s="1">
        <v>249.4</v>
      </c>
      <c r="F23" s="1">
        <v>243.8</v>
      </c>
      <c r="G23" s="1">
        <v>129.19999999999999</v>
      </c>
      <c r="H23" s="1">
        <v>372.9</v>
      </c>
      <c r="I23" s="1">
        <v>240.8</v>
      </c>
      <c r="J23" s="1">
        <v>117.2</v>
      </c>
      <c r="K23" s="1">
        <v>208.1</v>
      </c>
      <c r="L23" s="1">
        <v>327.9</v>
      </c>
    </row>
    <row r="24" spans="1:12" x14ac:dyDescent="0.25">
      <c r="A24" s="1" t="s">
        <v>23</v>
      </c>
      <c r="B24" s="1">
        <v>1335.4</v>
      </c>
      <c r="C24" s="1">
        <v>2145.6999999999998</v>
      </c>
      <c r="D24" s="1">
        <v>2381.4</v>
      </c>
      <c r="E24" s="1">
        <v>1139.5999999999999</v>
      </c>
      <c r="F24" s="1">
        <v>1285.2</v>
      </c>
      <c r="G24" s="1">
        <v>587.5</v>
      </c>
      <c r="H24" s="1">
        <v>861</v>
      </c>
      <c r="I24" s="1">
        <v>378</v>
      </c>
      <c r="J24" s="1">
        <v>745.2</v>
      </c>
      <c r="K24" s="1">
        <v>1266.2</v>
      </c>
      <c r="L24" s="1">
        <v>1332.7</v>
      </c>
    </row>
    <row r="25" spans="1:12" x14ac:dyDescent="0.25">
      <c r="A25" s="1" t="s">
        <v>24</v>
      </c>
      <c r="B25" s="1">
        <v>45.9</v>
      </c>
      <c r="C25" s="1">
        <v>108.3</v>
      </c>
      <c r="D25" s="1">
        <v>230.9</v>
      </c>
      <c r="E25" s="1">
        <v>160.80000000000001</v>
      </c>
      <c r="F25" s="1">
        <v>149</v>
      </c>
      <c r="G25" s="1">
        <v>67.3</v>
      </c>
      <c r="H25" s="1">
        <v>81.7</v>
      </c>
      <c r="I25" s="1">
        <v>68.400000000000006</v>
      </c>
      <c r="J25" s="1">
        <v>133.5</v>
      </c>
      <c r="K25" s="1">
        <v>430.5</v>
      </c>
      <c r="L25" s="1">
        <v>1272.0999999999999</v>
      </c>
    </row>
    <row r="26" spans="1:12" x14ac:dyDescent="0.25">
      <c r="A26" s="1" t="s">
        <v>25</v>
      </c>
      <c r="B26" s="1">
        <v>65.7</v>
      </c>
      <c r="C26" s="1">
        <v>98.4</v>
      </c>
      <c r="D26" s="1">
        <v>88</v>
      </c>
      <c r="E26" s="1">
        <v>382.8</v>
      </c>
      <c r="F26" s="1">
        <v>482.9</v>
      </c>
      <c r="G26" s="1">
        <v>295.89999999999998</v>
      </c>
      <c r="H26" s="1">
        <v>220.5</v>
      </c>
      <c r="I26" s="1">
        <v>155.69999999999999</v>
      </c>
      <c r="J26" s="1">
        <v>169.1</v>
      </c>
      <c r="K26" s="1">
        <v>105.1</v>
      </c>
      <c r="L26" s="1">
        <v>203.7</v>
      </c>
    </row>
    <row r="27" spans="1:12" x14ac:dyDescent="0.25">
      <c r="A27" s="1" t="s">
        <v>26</v>
      </c>
      <c r="B27" s="1">
        <v>855</v>
      </c>
      <c r="C27" s="1">
        <v>1494.2</v>
      </c>
      <c r="D27" s="1">
        <v>1085.2</v>
      </c>
      <c r="E27" s="1">
        <v>1600.3</v>
      </c>
      <c r="F27" s="1">
        <v>1545.6</v>
      </c>
      <c r="G27" s="1">
        <v>672.4</v>
      </c>
      <c r="H27" s="1">
        <v>1805</v>
      </c>
      <c r="I27" s="1">
        <v>1779</v>
      </c>
      <c r="J27" s="1">
        <v>2718.1</v>
      </c>
      <c r="K27" s="1">
        <v>7486</v>
      </c>
      <c r="L27" s="1">
        <v>7244.1</v>
      </c>
    </row>
    <row r="28" spans="1:12" x14ac:dyDescent="0.25">
      <c r="A28" s="1" t="s">
        <v>27</v>
      </c>
      <c r="B28" s="1">
        <v>462.8</v>
      </c>
      <c r="C28" s="1">
        <v>280.89999999999998</v>
      </c>
      <c r="D28" s="1">
        <v>233.3</v>
      </c>
      <c r="E28" s="1">
        <v>372.5</v>
      </c>
      <c r="F28" s="1">
        <v>712.8</v>
      </c>
      <c r="G28" s="1">
        <v>617.20000000000005</v>
      </c>
      <c r="H28" s="1">
        <v>302.60000000000002</v>
      </c>
      <c r="I28" s="1">
        <v>236.1</v>
      </c>
      <c r="J28" s="1">
        <v>310</v>
      </c>
      <c r="K28" s="1">
        <v>469</v>
      </c>
      <c r="L28" s="1">
        <v>336.7</v>
      </c>
    </row>
    <row r="29" spans="1:12" x14ac:dyDescent="0.25">
      <c r="A29" s="1" t="s">
        <v>28</v>
      </c>
      <c r="B29" s="1">
        <v>86.4</v>
      </c>
      <c r="C29" s="1">
        <v>161.80000000000001</v>
      </c>
      <c r="D29" s="1">
        <v>145</v>
      </c>
      <c r="E29" s="1">
        <v>376.1</v>
      </c>
      <c r="F29" s="1">
        <v>693</v>
      </c>
      <c r="G29" s="1">
        <v>672.9</v>
      </c>
      <c r="H29" s="1">
        <v>987.7</v>
      </c>
      <c r="I29" s="1">
        <v>1268.5999999999999</v>
      </c>
      <c r="J29" s="1">
        <v>1616.5</v>
      </c>
      <c r="K29" s="1">
        <v>877.9</v>
      </c>
      <c r="L29" s="1">
        <v>448.3</v>
      </c>
    </row>
    <row r="30" spans="1:12" x14ac:dyDescent="0.25">
      <c r="A30" s="1" t="s">
        <v>29</v>
      </c>
      <c r="B30" s="1">
        <v>25.7</v>
      </c>
      <c r="C30" s="1">
        <v>4.0999999999999996</v>
      </c>
      <c r="D30" s="1">
        <v>6.9</v>
      </c>
      <c r="E30" s="1">
        <v>12.7</v>
      </c>
      <c r="F30" s="1">
        <v>41.3</v>
      </c>
      <c r="G30" s="1">
        <v>40.799999999999997</v>
      </c>
      <c r="H30" s="1">
        <v>171.3</v>
      </c>
      <c r="I30" s="1">
        <v>67.599999999999994</v>
      </c>
      <c r="J30" s="1">
        <v>78</v>
      </c>
      <c r="K30" s="1">
        <v>102.9</v>
      </c>
      <c r="L30" s="1">
        <v>33.799999999999997</v>
      </c>
    </row>
    <row r="31" spans="1:12" x14ac:dyDescent="0.25">
      <c r="A31" s="1" t="s">
        <v>30</v>
      </c>
      <c r="B31" s="1">
        <v>2.5</v>
      </c>
      <c r="C31" s="1">
        <v>16.3</v>
      </c>
      <c r="D31" s="1">
        <v>2</v>
      </c>
      <c r="E31" s="1">
        <v>20.6</v>
      </c>
      <c r="F31" s="1">
        <v>11.4</v>
      </c>
      <c r="G31" s="1">
        <v>24.7</v>
      </c>
      <c r="H31" s="1">
        <v>10.1</v>
      </c>
      <c r="I31" s="1">
        <v>6.5</v>
      </c>
      <c r="J31" s="1">
        <v>5.9</v>
      </c>
      <c r="K31" s="1">
        <v>28.3</v>
      </c>
      <c r="L31" s="1">
        <v>24.3</v>
      </c>
    </row>
    <row r="32" spans="1:12" x14ac:dyDescent="0.25">
      <c r="A32" s="1" t="s">
        <v>31</v>
      </c>
      <c r="B32" s="1">
        <v>52.8</v>
      </c>
      <c r="C32" s="1">
        <v>13.1</v>
      </c>
      <c r="D32" s="1">
        <v>82.4</v>
      </c>
      <c r="E32" s="1">
        <v>102.6</v>
      </c>
      <c r="F32" s="1">
        <v>212</v>
      </c>
      <c r="G32" s="1">
        <v>8</v>
      </c>
      <c r="H32" s="1">
        <v>33</v>
      </c>
      <c r="I32" s="1">
        <v>176.7</v>
      </c>
      <c r="J32" s="1">
        <v>13.3</v>
      </c>
      <c r="K32" s="1">
        <v>73.400000000000006</v>
      </c>
      <c r="L32" s="1">
        <v>106.3</v>
      </c>
    </row>
    <row r="33" spans="1:12" x14ac:dyDescent="0.25">
      <c r="A33" s="1" t="s">
        <v>32</v>
      </c>
      <c r="B33" s="1">
        <v>268.5</v>
      </c>
      <c r="C33" s="1">
        <v>98.7</v>
      </c>
      <c r="D33" s="1">
        <v>203.8</v>
      </c>
      <c r="E33" s="1">
        <v>438.9</v>
      </c>
      <c r="F33" s="1">
        <v>228.1</v>
      </c>
      <c r="G33" s="1">
        <v>362.8</v>
      </c>
      <c r="H33" s="1">
        <v>1008.5</v>
      </c>
      <c r="I33" s="1">
        <v>2409</v>
      </c>
      <c r="J33" s="1">
        <v>2819.9</v>
      </c>
      <c r="K33" s="1">
        <v>4487.5</v>
      </c>
      <c r="L33" s="1">
        <v>4998.2</v>
      </c>
    </row>
    <row r="34" spans="1:12" x14ac:dyDescent="0.25">
      <c r="A34" s="1" t="s">
        <v>33</v>
      </c>
      <c r="B34" s="1">
        <v>54.2</v>
      </c>
      <c r="C34" s="1">
        <v>153.4</v>
      </c>
      <c r="D34" s="1">
        <v>258.60000000000002</v>
      </c>
      <c r="E34" s="1">
        <v>514.5</v>
      </c>
      <c r="F34" s="1">
        <v>84.7</v>
      </c>
      <c r="G34" s="1">
        <v>286.89999999999998</v>
      </c>
      <c r="H34" s="1">
        <v>46.2</v>
      </c>
      <c r="I34" s="1">
        <v>10.6</v>
      </c>
      <c r="J34" s="1">
        <v>32.5</v>
      </c>
      <c r="K34" s="1">
        <v>71.8</v>
      </c>
      <c r="L34" s="1">
        <v>28.8</v>
      </c>
    </row>
    <row r="35" spans="1:12" x14ac:dyDescent="0.25">
      <c r="A35" s="1" t="s">
        <v>34</v>
      </c>
      <c r="B35" s="1">
        <v>2360</v>
      </c>
      <c r="C35" s="1">
        <v>1260.5999999999999</v>
      </c>
      <c r="D35" s="1">
        <v>897</v>
      </c>
      <c r="E35" s="1">
        <v>1168.4000000000001</v>
      </c>
      <c r="F35" s="1">
        <v>1924.1</v>
      </c>
      <c r="G35" s="1">
        <v>1132.3</v>
      </c>
      <c r="H35" s="1">
        <v>941</v>
      </c>
      <c r="I35" s="1">
        <v>567.70000000000005</v>
      </c>
      <c r="J35" s="1">
        <v>1489.1</v>
      </c>
      <c r="K35" s="1">
        <v>1260.5</v>
      </c>
      <c r="L35" s="1">
        <v>8.3000000000000007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A6C6A-9BE9-48AE-B9AD-F6239A862910}">
  <dimension ref="A1:L35"/>
  <sheetViews>
    <sheetView workbookViewId="0">
      <selection activeCell="L1" sqref="L1"/>
    </sheetView>
  </sheetViews>
  <sheetFormatPr defaultRowHeight="15" x14ac:dyDescent="0.25"/>
  <cols>
    <col min="1" max="1" width="22.85546875" bestFit="1" customWidth="1"/>
  </cols>
  <sheetData>
    <row r="1" spans="1:12" x14ac:dyDescent="0.25">
      <c r="A1" t="s">
        <v>0</v>
      </c>
      <c r="B1" s="1">
        <v>2013</v>
      </c>
      <c r="C1" s="1">
        <v>2014</v>
      </c>
      <c r="D1" s="1">
        <v>2015</v>
      </c>
      <c r="E1" s="1">
        <v>2016</v>
      </c>
      <c r="F1" s="1">
        <v>2017</v>
      </c>
      <c r="G1" s="1">
        <v>2018</v>
      </c>
      <c r="H1" s="1">
        <v>2019</v>
      </c>
      <c r="I1" s="1">
        <v>2020</v>
      </c>
      <c r="J1" s="1">
        <v>2021</v>
      </c>
      <c r="K1" s="1">
        <v>2022</v>
      </c>
      <c r="L1" s="1">
        <v>2023</v>
      </c>
    </row>
    <row r="2" spans="1:12" x14ac:dyDescent="0.25">
      <c r="A2" s="1" t="s">
        <v>1</v>
      </c>
      <c r="B2" s="1">
        <v>111755.83</v>
      </c>
      <c r="C2" s="1">
        <v>113490.36</v>
      </c>
      <c r="D2" s="1">
        <v>112665.53</v>
      </c>
      <c r="E2" s="1">
        <v>116374.3</v>
      </c>
      <c r="F2" s="1">
        <v>121240.98</v>
      </c>
      <c r="G2" s="1">
        <v>126824.37</v>
      </c>
      <c r="H2" s="1">
        <v>132069.62</v>
      </c>
      <c r="I2" s="1">
        <v>131580.97</v>
      </c>
      <c r="J2" s="1">
        <v>135274.04</v>
      </c>
      <c r="K2" s="1">
        <v>140971.72</v>
      </c>
      <c r="L2" s="1">
        <v>146932.42000000001</v>
      </c>
    </row>
    <row r="3" spans="1:12" x14ac:dyDescent="0.25">
      <c r="A3" s="1" t="s">
        <v>2</v>
      </c>
      <c r="B3" s="1">
        <v>398727.14</v>
      </c>
      <c r="C3" s="1">
        <v>419573.31</v>
      </c>
      <c r="D3" s="1">
        <v>440955.85</v>
      </c>
      <c r="E3" s="1">
        <v>463775.46</v>
      </c>
      <c r="F3" s="1">
        <v>487531.23</v>
      </c>
      <c r="G3" s="1">
        <v>512762.63</v>
      </c>
      <c r="H3" s="1">
        <v>539513.85</v>
      </c>
      <c r="I3" s="1">
        <v>533746.36</v>
      </c>
      <c r="J3" s="1">
        <v>547651.81999999995</v>
      </c>
      <c r="K3" s="1">
        <v>573528.77</v>
      </c>
      <c r="L3" s="1">
        <v>602235.94999999995</v>
      </c>
    </row>
    <row r="4" spans="1:12" x14ac:dyDescent="0.25">
      <c r="A4" s="1" t="s">
        <v>3</v>
      </c>
      <c r="B4" s="1">
        <v>125940.63</v>
      </c>
      <c r="C4" s="1">
        <v>133340.84</v>
      </c>
      <c r="D4" s="1">
        <v>140719.47</v>
      </c>
      <c r="E4" s="1">
        <v>148134.24</v>
      </c>
      <c r="F4" s="1">
        <v>155984.35999999999</v>
      </c>
      <c r="G4" s="1">
        <v>163996.19</v>
      </c>
      <c r="H4" s="1">
        <v>172205.57</v>
      </c>
      <c r="I4" s="1">
        <v>169426.61</v>
      </c>
      <c r="J4" s="1">
        <v>174999.89</v>
      </c>
      <c r="K4" s="1">
        <v>182628.34</v>
      </c>
      <c r="L4" s="1">
        <v>191070.55</v>
      </c>
    </row>
    <row r="5" spans="1:12" x14ac:dyDescent="0.25">
      <c r="A5" s="1" t="s">
        <v>4</v>
      </c>
      <c r="B5" s="1">
        <v>436187.51</v>
      </c>
      <c r="C5" s="1">
        <v>447986.78</v>
      </c>
      <c r="D5" s="1">
        <v>448991.96</v>
      </c>
      <c r="E5" s="1">
        <v>458769.34</v>
      </c>
      <c r="F5" s="1">
        <v>470983.51</v>
      </c>
      <c r="G5" s="1">
        <v>482064.63</v>
      </c>
      <c r="H5" s="1">
        <v>495607.05</v>
      </c>
      <c r="I5" s="1">
        <v>489995.75</v>
      </c>
      <c r="J5" s="1">
        <v>506471.91</v>
      </c>
      <c r="K5" s="1">
        <v>529532.98</v>
      </c>
      <c r="L5" s="1">
        <v>551828.49</v>
      </c>
    </row>
    <row r="6" spans="1:12" x14ac:dyDescent="0.25">
      <c r="A6" s="1" t="s">
        <v>5</v>
      </c>
      <c r="B6" s="1">
        <v>111766.13</v>
      </c>
      <c r="C6" s="1">
        <v>119991.44</v>
      </c>
      <c r="D6" s="1">
        <v>125037.4</v>
      </c>
      <c r="E6" s="1">
        <v>130501.13</v>
      </c>
      <c r="F6" s="1">
        <v>136501.71</v>
      </c>
      <c r="G6" s="1">
        <v>142902</v>
      </c>
      <c r="H6" s="1">
        <v>149111.09</v>
      </c>
      <c r="I6" s="1">
        <v>148354.25</v>
      </c>
      <c r="J6" s="1">
        <v>153850.63</v>
      </c>
      <c r="K6" s="1">
        <v>161731.95000000001</v>
      </c>
      <c r="L6" s="1">
        <v>169277.62</v>
      </c>
    </row>
    <row r="7" spans="1:12" x14ac:dyDescent="0.25">
      <c r="A7" s="1" t="s">
        <v>6</v>
      </c>
      <c r="B7" s="1">
        <v>232175.05</v>
      </c>
      <c r="C7" s="1">
        <v>243297.77</v>
      </c>
      <c r="D7" s="1">
        <v>254044.88</v>
      </c>
      <c r="E7" s="1">
        <v>266857.40000000002</v>
      </c>
      <c r="F7" s="1">
        <v>281571.01</v>
      </c>
      <c r="G7" s="1">
        <v>298484.07</v>
      </c>
      <c r="H7" s="1">
        <v>315464.75</v>
      </c>
      <c r="I7" s="1">
        <v>315129.21999999997</v>
      </c>
      <c r="J7" s="1">
        <v>326405.18</v>
      </c>
      <c r="K7" s="1">
        <v>343503.62</v>
      </c>
      <c r="L7" s="1">
        <v>360967.45</v>
      </c>
    </row>
    <row r="8" spans="1:12" x14ac:dyDescent="0.25">
      <c r="A8" s="1" t="s">
        <v>7</v>
      </c>
      <c r="B8" s="1">
        <v>34326.370000000003</v>
      </c>
      <c r="C8" s="1">
        <v>36207.15</v>
      </c>
      <c r="D8" s="1">
        <v>38066.01</v>
      </c>
      <c r="E8" s="1">
        <v>40076.54</v>
      </c>
      <c r="F8" s="1">
        <v>42073.52</v>
      </c>
      <c r="G8" s="1">
        <v>44164.11</v>
      </c>
      <c r="H8" s="1">
        <v>46345.45</v>
      </c>
      <c r="I8" s="1">
        <v>46338.43</v>
      </c>
      <c r="J8" s="1">
        <v>47853.78</v>
      </c>
      <c r="K8" s="1">
        <v>49916.06</v>
      </c>
      <c r="L8" s="1">
        <v>52051.56</v>
      </c>
    </row>
    <row r="9" spans="1:12" x14ac:dyDescent="0.25">
      <c r="A9" s="1" t="s">
        <v>8</v>
      </c>
      <c r="B9" s="1">
        <v>180620.01</v>
      </c>
      <c r="C9" s="1">
        <v>189797.49</v>
      </c>
      <c r="D9" s="1">
        <v>199536.92</v>
      </c>
      <c r="E9" s="1">
        <v>209793.73</v>
      </c>
      <c r="F9" s="1">
        <v>220626.1</v>
      </c>
      <c r="G9" s="1">
        <v>232165.99</v>
      </c>
      <c r="H9" s="1">
        <v>244378.31</v>
      </c>
      <c r="I9" s="1">
        <v>240319.59</v>
      </c>
      <c r="J9" s="1">
        <v>246966.49</v>
      </c>
      <c r="K9" s="1">
        <v>257534.19</v>
      </c>
      <c r="L9" s="1">
        <v>269240.53999999998</v>
      </c>
    </row>
    <row r="10" spans="1:12" x14ac:dyDescent="0.25">
      <c r="A10" s="1" t="s">
        <v>9</v>
      </c>
      <c r="B10" s="1">
        <v>42190.86</v>
      </c>
      <c r="C10" s="1">
        <v>44159.44</v>
      </c>
      <c r="D10" s="1">
        <v>45962.3</v>
      </c>
      <c r="E10" s="1">
        <v>47848.37</v>
      </c>
      <c r="F10" s="1">
        <v>49985.15</v>
      </c>
      <c r="G10" s="1">
        <v>52208.04</v>
      </c>
      <c r="H10" s="1">
        <v>53941.9</v>
      </c>
      <c r="I10" s="1">
        <v>52705.94</v>
      </c>
      <c r="J10" s="1">
        <v>55369.65</v>
      </c>
      <c r="K10" s="1">
        <v>57804.21</v>
      </c>
      <c r="L10" s="1">
        <v>60336.51</v>
      </c>
    </row>
    <row r="11" spans="1:12" x14ac:dyDescent="0.25">
      <c r="A11" s="1" t="s">
        <v>10</v>
      </c>
      <c r="B11" s="1">
        <v>137263.85</v>
      </c>
      <c r="C11" s="1">
        <v>146325.23000000001</v>
      </c>
      <c r="D11" s="1">
        <v>155131.35</v>
      </c>
      <c r="E11" s="1">
        <v>162853.04</v>
      </c>
      <c r="F11" s="1">
        <v>166081.68</v>
      </c>
      <c r="G11" s="1">
        <v>173498.75</v>
      </c>
      <c r="H11" s="1">
        <v>181877.67</v>
      </c>
      <c r="I11" s="1">
        <v>174959.21</v>
      </c>
      <c r="J11" s="1">
        <v>180952.44</v>
      </c>
      <c r="K11" s="1">
        <v>190111.09</v>
      </c>
      <c r="L11" s="1">
        <v>199912.83</v>
      </c>
    </row>
    <row r="12" spans="1:12" x14ac:dyDescent="0.25">
      <c r="A12" s="1" t="s">
        <v>11</v>
      </c>
      <c r="B12" s="1">
        <v>1296694.57</v>
      </c>
      <c r="C12" s="1">
        <v>1373389.13</v>
      </c>
      <c r="D12" s="1">
        <v>1454563.85</v>
      </c>
      <c r="E12" s="1">
        <v>1539916.88</v>
      </c>
      <c r="F12" s="1">
        <v>1635359.15</v>
      </c>
      <c r="G12" s="1">
        <v>1735208.29</v>
      </c>
      <c r="H12" s="1">
        <v>1836240.55</v>
      </c>
      <c r="I12" s="1">
        <v>1792291.09</v>
      </c>
      <c r="J12" s="1">
        <v>1856000.69</v>
      </c>
      <c r="K12" s="1">
        <v>1953488.99</v>
      </c>
      <c r="L12" s="1">
        <v>2050472.97</v>
      </c>
    </row>
    <row r="13" spans="1:12" x14ac:dyDescent="0.25">
      <c r="A13" s="1" t="s">
        <v>12</v>
      </c>
      <c r="B13" s="1">
        <v>1093543.55</v>
      </c>
      <c r="C13" s="1">
        <v>1149216.06</v>
      </c>
      <c r="D13" s="1">
        <v>1207232.3400000001</v>
      </c>
      <c r="E13" s="1">
        <v>1275619.24</v>
      </c>
      <c r="F13" s="1">
        <v>1343662.14</v>
      </c>
      <c r="G13" s="1">
        <v>1419624.14</v>
      </c>
      <c r="H13" s="1">
        <v>1490959.69</v>
      </c>
      <c r="I13" s="1">
        <v>1453380.72</v>
      </c>
      <c r="J13" s="1">
        <v>1507746.39</v>
      </c>
      <c r="K13" s="1">
        <v>1589984.93</v>
      </c>
      <c r="L13" s="1">
        <v>1669421.49</v>
      </c>
    </row>
    <row r="14" spans="1:12" x14ac:dyDescent="0.25">
      <c r="A14" s="1" t="s">
        <v>13</v>
      </c>
      <c r="B14" s="1">
        <v>726655.12</v>
      </c>
      <c r="C14" s="1">
        <v>764959.15</v>
      </c>
      <c r="D14" s="1">
        <v>806765.09</v>
      </c>
      <c r="E14" s="1">
        <v>849099.35</v>
      </c>
      <c r="F14" s="1">
        <v>893750.3</v>
      </c>
      <c r="G14" s="1">
        <v>941091.14</v>
      </c>
      <c r="H14" s="1">
        <v>991516.54</v>
      </c>
      <c r="I14" s="1">
        <v>965227.27</v>
      </c>
      <c r="J14" s="1">
        <v>997321.13</v>
      </c>
      <c r="K14" s="1">
        <v>1050278.0900000001</v>
      </c>
      <c r="L14" s="1">
        <v>1102473.58</v>
      </c>
    </row>
    <row r="15" spans="1:12" x14ac:dyDescent="0.25">
      <c r="A15" s="1" t="s">
        <v>14</v>
      </c>
      <c r="B15" s="1">
        <v>75627.45</v>
      </c>
      <c r="C15" s="1">
        <v>79536.08</v>
      </c>
      <c r="D15" s="1">
        <v>83474.45</v>
      </c>
      <c r="E15" s="1">
        <v>87685.81</v>
      </c>
      <c r="F15" s="1">
        <v>92300.24</v>
      </c>
      <c r="G15" s="1">
        <v>98024.01</v>
      </c>
      <c r="H15" s="1">
        <v>104485.46</v>
      </c>
      <c r="I15" s="1">
        <v>101698.52</v>
      </c>
      <c r="J15" s="1">
        <v>107372.56</v>
      </c>
      <c r="K15" s="1">
        <v>112901.32</v>
      </c>
      <c r="L15" s="1">
        <v>118625.54</v>
      </c>
    </row>
    <row r="16" spans="1:12" x14ac:dyDescent="0.25">
      <c r="A16" s="1" t="s">
        <v>15</v>
      </c>
      <c r="B16" s="1">
        <v>1192789.8</v>
      </c>
      <c r="C16" s="1">
        <v>1262684.5</v>
      </c>
      <c r="D16" s="1">
        <v>1331376.1000000001</v>
      </c>
      <c r="E16" s="1">
        <v>1405563.51</v>
      </c>
      <c r="F16" s="1">
        <v>1482299.58</v>
      </c>
      <c r="G16" s="1">
        <v>1563441.82</v>
      </c>
      <c r="H16" s="1">
        <v>1649895.64</v>
      </c>
      <c r="I16" s="1">
        <v>1611392.55</v>
      </c>
      <c r="J16" s="1">
        <v>1668754.36</v>
      </c>
      <c r="K16" s="1">
        <v>1757874.9</v>
      </c>
      <c r="L16" s="1">
        <v>1844808.68</v>
      </c>
    </row>
    <row r="17" spans="1:12" x14ac:dyDescent="0.25">
      <c r="A17" s="1" t="s">
        <v>16</v>
      </c>
      <c r="B17" s="1">
        <v>331099.11</v>
      </c>
      <c r="C17" s="1">
        <v>349351.23</v>
      </c>
      <c r="D17" s="1">
        <v>368377.2</v>
      </c>
      <c r="E17" s="1">
        <v>387835.09</v>
      </c>
      <c r="F17" s="1">
        <v>410137</v>
      </c>
      <c r="G17" s="1">
        <v>433782.71</v>
      </c>
      <c r="H17" s="1">
        <v>456620.03</v>
      </c>
      <c r="I17" s="1">
        <v>441148.58</v>
      </c>
      <c r="J17" s="1">
        <v>460952.79</v>
      </c>
      <c r="K17" s="1">
        <v>484129.42</v>
      </c>
      <c r="L17" s="1">
        <v>507425.74</v>
      </c>
    </row>
    <row r="18" spans="1:12" x14ac:dyDescent="0.25">
      <c r="A18" s="1" t="s">
        <v>17</v>
      </c>
      <c r="B18" s="1">
        <v>114103.58</v>
      </c>
      <c r="C18" s="1">
        <v>121787.57</v>
      </c>
      <c r="D18" s="1">
        <v>129126.56</v>
      </c>
      <c r="E18" s="1">
        <v>137296.45000000001</v>
      </c>
      <c r="F18" s="1">
        <v>144933.31</v>
      </c>
      <c r="G18" s="1">
        <v>154072.66</v>
      </c>
      <c r="H18" s="1">
        <v>162693.35999999999</v>
      </c>
      <c r="I18" s="1">
        <v>147498.94</v>
      </c>
      <c r="J18" s="1">
        <v>143871.67999999999</v>
      </c>
      <c r="K18" s="1">
        <v>150830.76999999999</v>
      </c>
      <c r="L18" s="1">
        <v>159447.66</v>
      </c>
    </row>
    <row r="19" spans="1:12" x14ac:dyDescent="0.25">
      <c r="A19" s="1" t="s">
        <v>18</v>
      </c>
      <c r="B19" s="1">
        <v>69766.710000000006</v>
      </c>
      <c r="C19" s="1">
        <v>73372.960000000006</v>
      </c>
      <c r="D19" s="1">
        <v>89337.99</v>
      </c>
      <c r="E19" s="1">
        <v>94524.29</v>
      </c>
      <c r="F19" s="1">
        <v>94608.21</v>
      </c>
      <c r="G19" s="1">
        <v>90349.13</v>
      </c>
      <c r="H19" s="1">
        <v>93872.44</v>
      </c>
      <c r="I19" s="1">
        <v>93288.87</v>
      </c>
      <c r="J19" s="1">
        <v>95437.86</v>
      </c>
      <c r="K19" s="1">
        <v>102073.66</v>
      </c>
      <c r="L19" s="1">
        <v>103906.22</v>
      </c>
    </row>
    <row r="20" spans="1:12" x14ac:dyDescent="0.25">
      <c r="A20" s="1" t="s">
        <v>19</v>
      </c>
      <c r="B20" s="1">
        <v>51505.19</v>
      </c>
      <c r="C20" s="1">
        <v>54107.97</v>
      </c>
      <c r="D20" s="1">
        <v>56770.79</v>
      </c>
      <c r="E20" s="1">
        <v>59678.01</v>
      </c>
      <c r="F20" s="1">
        <v>62725.41</v>
      </c>
      <c r="G20" s="1">
        <v>65929.19</v>
      </c>
      <c r="H20" s="1">
        <v>69389.02</v>
      </c>
      <c r="I20" s="1">
        <v>68809.61</v>
      </c>
      <c r="J20" s="1">
        <v>70540.56</v>
      </c>
      <c r="K20" s="1">
        <v>72711.28</v>
      </c>
      <c r="L20" s="1">
        <v>75234.570000000007</v>
      </c>
    </row>
    <row r="21" spans="1:12" x14ac:dyDescent="0.25">
      <c r="A21" s="1" t="s">
        <v>20</v>
      </c>
      <c r="B21" s="1">
        <v>101980.34</v>
      </c>
      <c r="C21" s="1">
        <v>107114.96</v>
      </c>
      <c r="D21" s="1">
        <v>112346.76</v>
      </c>
      <c r="E21" s="1">
        <v>118183.27</v>
      </c>
      <c r="F21" s="1">
        <v>124289.17</v>
      </c>
      <c r="G21" s="1">
        <v>130596.32</v>
      </c>
      <c r="H21" s="1">
        <v>137243.09</v>
      </c>
      <c r="I21" s="1">
        <v>134743.38</v>
      </c>
      <c r="J21" s="1">
        <v>141212.04</v>
      </c>
      <c r="K21" s="1">
        <v>148368.94</v>
      </c>
      <c r="L21" s="1">
        <v>154980.81</v>
      </c>
    </row>
    <row r="22" spans="1:12" x14ac:dyDescent="0.25">
      <c r="A22" s="1" t="s">
        <v>21</v>
      </c>
      <c r="B22" s="1">
        <v>69410.990000000005</v>
      </c>
      <c r="C22" s="1">
        <v>73724.52</v>
      </c>
      <c r="D22" s="1">
        <v>78890.97</v>
      </c>
      <c r="E22" s="1">
        <v>83900.24</v>
      </c>
      <c r="F22" s="1">
        <v>89544.9</v>
      </c>
      <c r="G22" s="1">
        <v>94566.25</v>
      </c>
      <c r="H22" s="1">
        <v>100349.29</v>
      </c>
      <c r="I22" s="1">
        <v>98933.61</v>
      </c>
      <c r="J22" s="1">
        <v>102481.47</v>
      </c>
      <c r="K22" s="1">
        <v>109094.72</v>
      </c>
      <c r="L22" s="1">
        <v>113611.53</v>
      </c>
    </row>
    <row r="23" spans="1:12" x14ac:dyDescent="0.25">
      <c r="A23" s="1" t="s">
        <v>22</v>
      </c>
      <c r="B23" s="1">
        <v>101850.54</v>
      </c>
      <c r="C23" s="1">
        <v>106779.4</v>
      </c>
      <c r="D23" s="1">
        <v>110863.12</v>
      </c>
      <c r="E23" s="1">
        <v>115743.57</v>
      </c>
      <c r="F23" s="1">
        <v>121858.52</v>
      </c>
      <c r="G23" s="1">
        <v>128052.58</v>
      </c>
      <c r="H23" s="1">
        <v>133283.85</v>
      </c>
      <c r="I23" s="1">
        <v>130864.32000000001</v>
      </c>
      <c r="J23" s="1">
        <v>135424.59</v>
      </c>
      <c r="K23" s="1">
        <v>142339.22</v>
      </c>
      <c r="L23" s="1">
        <v>149226.1</v>
      </c>
    </row>
    <row r="24" spans="1:12" x14ac:dyDescent="0.25">
      <c r="A24" s="1" t="s">
        <v>23</v>
      </c>
      <c r="B24" s="1">
        <v>438532.91</v>
      </c>
      <c r="C24" s="1">
        <v>446029.05</v>
      </c>
      <c r="D24" s="1">
        <v>440676.36</v>
      </c>
      <c r="E24" s="1">
        <v>439003.83</v>
      </c>
      <c r="F24" s="1">
        <v>452741.91</v>
      </c>
      <c r="G24" s="1">
        <v>464694.43</v>
      </c>
      <c r="H24" s="1">
        <v>486523.18</v>
      </c>
      <c r="I24" s="1">
        <v>472393.33</v>
      </c>
      <c r="J24" s="1">
        <v>484439.61</v>
      </c>
      <c r="K24" s="1">
        <v>506158.91</v>
      </c>
      <c r="L24" s="1">
        <v>537630.01</v>
      </c>
    </row>
    <row r="25" spans="1:12" x14ac:dyDescent="0.25">
      <c r="A25" s="1" t="s">
        <v>24</v>
      </c>
      <c r="B25" s="1">
        <v>44091.7</v>
      </c>
      <c r="C25" s="1">
        <v>47696.35</v>
      </c>
      <c r="D25" s="1">
        <v>49315.75</v>
      </c>
      <c r="E25" s="1">
        <v>51064.74</v>
      </c>
      <c r="F25" s="1">
        <v>54537.31</v>
      </c>
      <c r="G25" s="1">
        <v>57459.31</v>
      </c>
      <c r="H25" s="1">
        <v>61417.79</v>
      </c>
      <c r="I25" s="1">
        <v>60746.21</v>
      </c>
      <c r="J25" s="1">
        <v>63168.43</v>
      </c>
      <c r="K25" s="1">
        <v>66528.39</v>
      </c>
      <c r="L25" s="1">
        <v>69816.759999999995</v>
      </c>
    </row>
    <row r="26" spans="1:12" x14ac:dyDescent="0.25">
      <c r="A26" s="1" t="s">
        <v>25</v>
      </c>
      <c r="B26" s="1">
        <v>62422.5</v>
      </c>
      <c r="C26" s="1">
        <v>66360.759999999995</v>
      </c>
      <c r="D26" s="1">
        <v>70425.33</v>
      </c>
      <c r="E26" s="1">
        <v>74764.66</v>
      </c>
      <c r="F26" s="1">
        <v>79484.03</v>
      </c>
      <c r="G26" s="1">
        <v>84249.72</v>
      </c>
      <c r="H26" s="1">
        <v>89009.26</v>
      </c>
      <c r="I26" s="1">
        <v>88126.37</v>
      </c>
      <c r="J26" s="1">
        <v>91790.69</v>
      </c>
      <c r="K26" s="1">
        <v>96768.15</v>
      </c>
      <c r="L26" s="1">
        <v>102070.48</v>
      </c>
    </row>
    <row r="27" spans="1:12" x14ac:dyDescent="0.25">
      <c r="A27" s="1" t="s">
        <v>26</v>
      </c>
      <c r="B27" s="1">
        <v>68219.320000000007</v>
      </c>
      <c r="C27" s="1">
        <v>71677.53</v>
      </c>
      <c r="D27" s="1">
        <v>82787.199999999997</v>
      </c>
      <c r="E27" s="1">
        <v>91014.56</v>
      </c>
      <c r="F27" s="1">
        <v>97474.86</v>
      </c>
      <c r="G27" s="1">
        <v>117555.83</v>
      </c>
      <c r="H27" s="1">
        <v>127935.06</v>
      </c>
      <c r="I27" s="1">
        <v>134152.69</v>
      </c>
      <c r="J27" s="1">
        <v>149815.85999999999</v>
      </c>
      <c r="K27" s="1">
        <v>172624.82</v>
      </c>
      <c r="L27" s="1">
        <v>193181.36</v>
      </c>
    </row>
    <row r="28" spans="1:12" x14ac:dyDescent="0.25">
      <c r="A28" s="1" t="s">
        <v>27</v>
      </c>
      <c r="B28" s="1">
        <v>217589.13</v>
      </c>
      <c r="C28" s="1">
        <v>233988.05</v>
      </c>
      <c r="D28" s="1">
        <v>250802.99</v>
      </c>
      <c r="E28" s="1">
        <v>269401.31</v>
      </c>
      <c r="F28" s="1">
        <v>288814.17</v>
      </c>
      <c r="G28" s="1">
        <v>309156.19</v>
      </c>
      <c r="H28" s="1">
        <v>330506.38</v>
      </c>
      <c r="I28" s="1">
        <v>328154.57</v>
      </c>
      <c r="J28" s="1">
        <v>343395.41</v>
      </c>
      <c r="K28" s="1">
        <v>360912.82</v>
      </c>
      <c r="L28" s="1">
        <v>377207.78</v>
      </c>
    </row>
    <row r="29" spans="1:12" x14ac:dyDescent="0.25">
      <c r="A29" s="1" t="s">
        <v>28</v>
      </c>
      <c r="B29" s="1">
        <v>64268.71</v>
      </c>
      <c r="C29" s="1">
        <v>68291.78</v>
      </c>
      <c r="D29" s="1">
        <v>72993.33</v>
      </c>
      <c r="E29" s="1">
        <v>77745.509999999995</v>
      </c>
      <c r="F29" s="1">
        <v>83001.69</v>
      </c>
      <c r="G29" s="1">
        <v>88310.05</v>
      </c>
      <c r="H29" s="1">
        <v>94053.52</v>
      </c>
      <c r="I29" s="1">
        <v>93445.72</v>
      </c>
      <c r="J29" s="1">
        <v>97275.32</v>
      </c>
      <c r="K29" s="1">
        <v>102656.43</v>
      </c>
      <c r="L29" s="1">
        <v>108152.98</v>
      </c>
    </row>
    <row r="30" spans="1:12" x14ac:dyDescent="0.25">
      <c r="A30" s="1" t="s">
        <v>29</v>
      </c>
      <c r="B30" s="1">
        <v>19367.57</v>
      </c>
      <c r="C30" s="1">
        <v>20775.8</v>
      </c>
      <c r="D30" s="1">
        <v>22068.799999999999</v>
      </c>
      <c r="E30" s="1">
        <v>23507.21</v>
      </c>
      <c r="F30" s="1">
        <v>25090.13</v>
      </c>
      <c r="G30" s="1">
        <v>26719.27</v>
      </c>
      <c r="H30" s="1">
        <v>28429.97</v>
      </c>
      <c r="I30" s="1">
        <v>28425.38</v>
      </c>
      <c r="J30" s="1">
        <v>29107.91</v>
      </c>
      <c r="K30" s="1">
        <v>30282.21</v>
      </c>
      <c r="L30" s="1">
        <v>31643.79</v>
      </c>
    </row>
    <row r="31" spans="1:12" x14ac:dyDescent="0.25">
      <c r="A31" s="1" t="s">
        <v>30</v>
      </c>
      <c r="B31" s="1">
        <v>22227.39</v>
      </c>
      <c r="C31" s="1">
        <v>24195.65</v>
      </c>
      <c r="D31" s="1">
        <v>25964.43</v>
      </c>
      <c r="E31" s="1">
        <v>27524.77</v>
      </c>
      <c r="F31" s="1">
        <v>29282.49</v>
      </c>
      <c r="G31" s="1">
        <v>31114.14</v>
      </c>
      <c r="H31" s="1">
        <v>32843.81</v>
      </c>
      <c r="I31" s="1">
        <v>32074.02</v>
      </c>
      <c r="J31" s="1">
        <v>32898.300000000003</v>
      </c>
      <c r="K31" s="1">
        <v>33643.019999999997</v>
      </c>
      <c r="L31" s="1">
        <v>35402.559999999998</v>
      </c>
    </row>
    <row r="32" spans="1:12" x14ac:dyDescent="0.25">
      <c r="A32" s="1" t="s">
        <v>31</v>
      </c>
      <c r="B32" s="1">
        <v>22100.94</v>
      </c>
      <c r="C32" s="1">
        <v>23567.73</v>
      </c>
      <c r="D32" s="1">
        <v>24859.200000000001</v>
      </c>
      <c r="E32" s="1">
        <v>26284.23</v>
      </c>
      <c r="F32" s="1">
        <v>27814.05</v>
      </c>
      <c r="G32" s="1">
        <v>29457.13</v>
      </c>
      <c r="H32" s="1">
        <v>31049.45</v>
      </c>
      <c r="I32" s="1">
        <v>30765.89</v>
      </c>
      <c r="J32" s="1">
        <v>31881.23</v>
      </c>
      <c r="K32" s="1">
        <v>33575.07</v>
      </c>
      <c r="L32" s="1">
        <v>35322.9</v>
      </c>
    </row>
    <row r="33" spans="1:12" x14ac:dyDescent="0.25">
      <c r="A33" s="1" t="s">
        <v>32</v>
      </c>
      <c r="B33" s="1">
        <v>18208.740000000002</v>
      </c>
      <c r="C33" s="1">
        <v>19208.759999999998</v>
      </c>
      <c r="D33" s="1">
        <v>20380.3</v>
      </c>
      <c r="E33" s="1">
        <v>21556.68</v>
      </c>
      <c r="F33" s="1">
        <v>23210.86</v>
      </c>
      <c r="G33" s="1">
        <v>25034.080000000002</v>
      </c>
      <c r="H33" s="1">
        <v>26597.55</v>
      </c>
      <c r="I33" s="1">
        <v>28031.439999999999</v>
      </c>
      <c r="J33" s="1">
        <v>32738.67</v>
      </c>
      <c r="K33" s="1">
        <v>40248.379999999997</v>
      </c>
      <c r="L33" s="1">
        <v>48494.74</v>
      </c>
    </row>
    <row r="34" spans="1:12" x14ac:dyDescent="0.25">
      <c r="A34" s="1" t="s">
        <v>33</v>
      </c>
      <c r="B34" s="1">
        <v>47694.23</v>
      </c>
      <c r="C34" s="1">
        <v>50259.91</v>
      </c>
      <c r="D34" s="1">
        <v>52346.49</v>
      </c>
      <c r="E34" s="1">
        <v>54711.28</v>
      </c>
      <c r="F34" s="1">
        <v>56907.96</v>
      </c>
      <c r="G34" s="1">
        <v>60465.52</v>
      </c>
      <c r="H34" s="1">
        <v>62074.52</v>
      </c>
      <c r="I34" s="1">
        <v>61604.13</v>
      </c>
      <c r="J34" s="1">
        <v>61289.4</v>
      </c>
      <c r="K34" s="1">
        <v>62530.53</v>
      </c>
      <c r="L34" s="1">
        <v>40965.89</v>
      </c>
    </row>
    <row r="35" spans="1:12" x14ac:dyDescent="0.25">
      <c r="A35" s="1" t="s">
        <v>34</v>
      </c>
      <c r="B35" s="1">
        <v>117118.82</v>
      </c>
      <c r="C35" s="1">
        <v>121391.23</v>
      </c>
      <c r="D35" s="1">
        <v>130311.6</v>
      </c>
      <c r="E35" s="1">
        <v>142224.93</v>
      </c>
      <c r="F35" s="1">
        <v>148818.29</v>
      </c>
      <c r="G35" s="1">
        <v>159711.85</v>
      </c>
      <c r="H35" s="1">
        <v>134565.89000000001</v>
      </c>
      <c r="I35" s="1">
        <v>137787.29</v>
      </c>
      <c r="J35" s="1">
        <v>158675.15</v>
      </c>
      <c r="K35" s="1">
        <v>172907.29</v>
      </c>
      <c r="L35" s="1">
        <v>49549.83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7740A-9BA4-4A95-B0AE-18A79C77327A}">
  <dimension ref="A1:L35"/>
  <sheetViews>
    <sheetView workbookViewId="0">
      <selection sqref="A1:A1048576"/>
    </sheetView>
  </sheetViews>
  <sheetFormatPr defaultRowHeight="15" x14ac:dyDescent="0.25"/>
  <cols>
    <col min="1" max="1" width="22.85546875" bestFit="1" customWidth="1"/>
  </cols>
  <sheetData>
    <row r="1" spans="1:12" x14ac:dyDescent="0.25">
      <c r="A1" t="s">
        <v>0</v>
      </c>
      <c r="B1" s="1">
        <v>2013</v>
      </c>
      <c r="C1" s="1">
        <v>2014</v>
      </c>
      <c r="D1" s="1">
        <v>2015</v>
      </c>
      <c r="E1" s="1">
        <v>2016</v>
      </c>
      <c r="F1" s="1">
        <v>2017</v>
      </c>
      <c r="G1" s="1">
        <v>2018</v>
      </c>
      <c r="H1" s="1">
        <v>2019</v>
      </c>
      <c r="I1" s="1">
        <v>2020</v>
      </c>
      <c r="J1" s="1">
        <v>2021</v>
      </c>
      <c r="K1" s="1">
        <v>2022</v>
      </c>
      <c r="L1" s="1">
        <v>2023</v>
      </c>
    </row>
    <row r="2" spans="1:12" x14ac:dyDescent="0.25">
      <c r="A2" s="1" t="s">
        <v>1</v>
      </c>
      <c r="B2" s="1">
        <v>23228.59</v>
      </c>
      <c r="C2" s="1">
        <v>23129.040000000001</v>
      </c>
      <c r="D2" s="1">
        <v>22524.31</v>
      </c>
      <c r="E2" s="1">
        <v>22835.29</v>
      </c>
      <c r="F2" s="1">
        <v>23362.9</v>
      </c>
      <c r="G2" s="1">
        <v>24013.79</v>
      </c>
      <c r="H2" s="1">
        <v>24842.3</v>
      </c>
      <c r="I2" s="1">
        <v>25018.28</v>
      </c>
      <c r="J2" s="1">
        <v>25356.45</v>
      </c>
      <c r="K2" s="1">
        <v>26061.53</v>
      </c>
      <c r="L2" s="1">
        <v>26800.13</v>
      </c>
    </row>
    <row r="3" spans="1:12" x14ac:dyDescent="0.25">
      <c r="A3" s="1" t="s">
        <v>2</v>
      </c>
      <c r="B3" s="1">
        <v>29339.21</v>
      </c>
      <c r="C3" s="1">
        <v>30477.07</v>
      </c>
      <c r="D3" s="1">
        <v>31637.41</v>
      </c>
      <c r="E3" s="1">
        <v>32885.089999999997</v>
      </c>
      <c r="F3" s="1">
        <v>34183.58</v>
      </c>
      <c r="G3" s="1">
        <v>35570.5</v>
      </c>
      <c r="H3" s="1">
        <v>36853.589999999997</v>
      </c>
      <c r="I3" s="1">
        <v>36175.160000000003</v>
      </c>
      <c r="J3" s="1">
        <v>36582.07</v>
      </c>
      <c r="K3" s="1">
        <v>37780.550000000003</v>
      </c>
      <c r="L3" s="1">
        <v>39140.19</v>
      </c>
    </row>
    <row r="4" spans="1:12" x14ac:dyDescent="0.25">
      <c r="A4" s="1" t="s">
        <v>3</v>
      </c>
      <c r="B4" s="1">
        <v>24857.64</v>
      </c>
      <c r="C4" s="1">
        <v>25982.83</v>
      </c>
      <c r="D4" s="1">
        <v>27080.76</v>
      </c>
      <c r="E4" s="1">
        <v>28164.93</v>
      </c>
      <c r="F4" s="1">
        <v>29312.17</v>
      </c>
      <c r="G4" s="1">
        <v>30470.799999999999</v>
      </c>
      <c r="H4" s="1">
        <v>31427.29</v>
      </c>
      <c r="I4" s="1">
        <v>30696.21</v>
      </c>
      <c r="J4" s="1">
        <v>31264.98</v>
      </c>
      <c r="K4" s="1">
        <v>32166.76</v>
      </c>
      <c r="L4" s="1">
        <v>33188.07</v>
      </c>
    </row>
    <row r="5" spans="1:12" x14ac:dyDescent="0.25">
      <c r="A5" s="1" t="s">
        <v>4</v>
      </c>
      <c r="B5" s="1">
        <v>72297.05</v>
      </c>
      <c r="C5" s="1">
        <v>72390.880000000005</v>
      </c>
      <c r="D5" s="1">
        <v>70769.78</v>
      </c>
      <c r="E5" s="1">
        <v>70569.36</v>
      </c>
      <c r="F5" s="1">
        <v>70740.429999999993</v>
      </c>
      <c r="G5" s="1">
        <v>70736.77</v>
      </c>
      <c r="H5" s="1">
        <v>72509.14</v>
      </c>
      <c r="I5" s="1">
        <v>76884.740000000005</v>
      </c>
      <c r="J5" s="1">
        <v>78319.23</v>
      </c>
      <c r="K5" s="1">
        <v>80773.87</v>
      </c>
      <c r="L5" s="1">
        <v>83070.740000000005</v>
      </c>
    </row>
    <row r="6" spans="1:12" x14ac:dyDescent="0.25">
      <c r="A6" s="1" t="s">
        <v>5</v>
      </c>
      <c r="B6" s="1">
        <v>34012.1</v>
      </c>
      <c r="C6" s="1">
        <v>35878.089999999997</v>
      </c>
      <c r="D6" s="1">
        <v>36753.519999999997</v>
      </c>
      <c r="E6" s="1">
        <v>37728.800000000003</v>
      </c>
      <c r="F6" s="1">
        <v>38833.870000000003</v>
      </c>
      <c r="G6" s="1">
        <v>40025.519999999997</v>
      </c>
      <c r="H6" s="1">
        <v>41812.35</v>
      </c>
      <c r="I6" s="1">
        <v>41926.04</v>
      </c>
      <c r="J6" s="1">
        <v>42898.41</v>
      </c>
      <c r="K6" s="1">
        <v>44515.14</v>
      </c>
      <c r="L6" s="1">
        <v>46009.74</v>
      </c>
    </row>
    <row r="7" spans="1:12" x14ac:dyDescent="0.25">
      <c r="A7" s="1" t="s">
        <v>6</v>
      </c>
      <c r="B7" s="1">
        <v>29656.76</v>
      </c>
      <c r="C7" s="1">
        <v>30636.27</v>
      </c>
      <c r="D7" s="1">
        <v>31549.3</v>
      </c>
      <c r="E7" s="1">
        <v>32699.5</v>
      </c>
      <c r="F7" s="1">
        <v>34059.71</v>
      </c>
      <c r="G7" s="1">
        <v>35659.82</v>
      </c>
      <c r="H7" s="1">
        <v>37125.75</v>
      </c>
      <c r="I7" s="1">
        <v>37323.24</v>
      </c>
      <c r="J7" s="1">
        <v>38182.239999999998</v>
      </c>
      <c r="K7" s="1">
        <v>39723.97</v>
      </c>
      <c r="L7" s="1">
        <v>41283.99</v>
      </c>
    </row>
    <row r="8" spans="1:12" x14ac:dyDescent="0.25">
      <c r="A8" s="1" t="s">
        <v>7</v>
      </c>
      <c r="B8" s="1">
        <v>18919.3</v>
      </c>
      <c r="C8" s="1">
        <v>19626.72</v>
      </c>
      <c r="D8" s="1">
        <v>20302.48</v>
      </c>
      <c r="E8" s="1">
        <v>21039.84</v>
      </c>
      <c r="F8" s="1">
        <v>21751.64</v>
      </c>
      <c r="G8" s="1">
        <v>22494.84</v>
      </c>
      <c r="H8" s="1">
        <v>23504.53</v>
      </c>
      <c r="I8" s="1">
        <v>23105.919999999998</v>
      </c>
      <c r="J8" s="1">
        <v>23545.64</v>
      </c>
      <c r="K8" s="1">
        <v>24238.47</v>
      </c>
      <c r="L8" s="1">
        <v>24952.74</v>
      </c>
    </row>
    <row r="9" spans="1:12" x14ac:dyDescent="0.25">
      <c r="A9" s="1" t="s">
        <v>8</v>
      </c>
      <c r="B9" s="1">
        <v>22770.68</v>
      </c>
      <c r="C9" s="1">
        <v>23647.27</v>
      </c>
      <c r="D9" s="1">
        <v>24581.78</v>
      </c>
      <c r="E9" s="1">
        <v>25568.57</v>
      </c>
      <c r="F9" s="1">
        <v>26614.880000000001</v>
      </c>
      <c r="G9" s="1">
        <v>27736.26</v>
      </c>
      <c r="H9" s="1">
        <v>28894.5</v>
      </c>
      <c r="I9" s="1">
        <v>26746.639999999999</v>
      </c>
      <c r="J9" s="1">
        <v>27149.57</v>
      </c>
      <c r="K9" s="1">
        <v>27973.81</v>
      </c>
      <c r="L9" s="1">
        <v>28907.119999999999</v>
      </c>
    </row>
    <row r="10" spans="1:12" x14ac:dyDescent="0.25">
      <c r="A10" s="1" t="s">
        <v>9</v>
      </c>
      <c r="B10" s="1">
        <v>32081.3</v>
      </c>
      <c r="C10" s="1">
        <v>32859.64</v>
      </c>
      <c r="D10" s="1">
        <v>33480.379999999997</v>
      </c>
      <c r="E10" s="1">
        <v>34132.870000000003</v>
      </c>
      <c r="F10" s="1">
        <v>34933.519999999997</v>
      </c>
      <c r="G10" s="1">
        <v>35762.04</v>
      </c>
      <c r="H10" s="1">
        <v>37173.14</v>
      </c>
      <c r="I10" s="1">
        <v>36307.61</v>
      </c>
      <c r="J10" s="1">
        <v>37620.69</v>
      </c>
      <c r="K10" s="1">
        <v>38743.129999999997</v>
      </c>
      <c r="L10" s="1">
        <v>39907.760000000002</v>
      </c>
    </row>
    <row r="11" spans="1:12" x14ac:dyDescent="0.25">
      <c r="A11" s="1" t="s">
        <v>10</v>
      </c>
      <c r="B11" s="1">
        <v>73743.33</v>
      </c>
      <c r="C11" s="1">
        <v>76313.81</v>
      </c>
      <c r="D11" s="1">
        <v>78625.429999999993</v>
      </c>
      <c r="E11" s="1">
        <v>80295.600000000006</v>
      </c>
      <c r="F11" s="1">
        <v>79743.679999999993</v>
      </c>
      <c r="G11" s="1">
        <v>81206.2</v>
      </c>
      <c r="H11" s="1">
        <v>81138.52</v>
      </c>
      <c r="I11" s="1">
        <v>85012.58</v>
      </c>
      <c r="J11" s="1">
        <v>86584.63</v>
      </c>
      <c r="K11" s="1">
        <v>89612.57</v>
      </c>
      <c r="L11" s="1">
        <v>92869.32</v>
      </c>
    </row>
    <row r="12" spans="1:12" x14ac:dyDescent="0.25">
      <c r="A12" s="1" t="s">
        <v>11</v>
      </c>
      <c r="B12" s="1">
        <v>130060.31</v>
      </c>
      <c r="C12" s="1">
        <v>136312.34</v>
      </c>
      <c r="D12" s="1">
        <v>142913.60999999999</v>
      </c>
      <c r="E12" s="1">
        <v>149831.9</v>
      </c>
      <c r="F12" s="1">
        <v>157636.6</v>
      </c>
      <c r="G12" s="1">
        <v>165768.99</v>
      </c>
      <c r="H12" s="1">
        <v>174812.51</v>
      </c>
      <c r="I12" s="1">
        <v>170089.02</v>
      </c>
      <c r="J12" s="1">
        <v>175004.64</v>
      </c>
      <c r="K12" s="1">
        <v>183598.47</v>
      </c>
      <c r="L12" s="1">
        <v>192133.97</v>
      </c>
    </row>
    <row r="13" spans="1:12" x14ac:dyDescent="0.25">
      <c r="A13" s="1" t="s">
        <v>12</v>
      </c>
      <c r="B13" s="1">
        <v>24118.31</v>
      </c>
      <c r="C13" s="1">
        <v>24966.86</v>
      </c>
      <c r="D13" s="1">
        <v>25845.5</v>
      </c>
      <c r="E13" s="1">
        <v>26923.51</v>
      </c>
      <c r="F13" s="1">
        <v>27970.92</v>
      </c>
      <c r="G13" s="1">
        <v>29160.06</v>
      </c>
      <c r="H13" s="1">
        <v>30413.37</v>
      </c>
      <c r="I13" s="1">
        <v>30180.54</v>
      </c>
      <c r="J13" s="1">
        <v>30935.23</v>
      </c>
      <c r="K13" s="1">
        <v>32246.78</v>
      </c>
      <c r="L13" s="1">
        <v>33481.96</v>
      </c>
    </row>
    <row r="14" spans="1:12" x14ac:dyDescent="0.25">
      <c r="A14" s="1" t="s">
        <v>13</v>
      </c>
      <c r="B14" s="1">
        <v>21844.87</v>
      </c>
      <c r="C14" s="1">
        <v>22819.16</v>
      </c>
      <c r="D14" s="1">
        <v>23887.06</v>
      </c>
      <c r="E14" s="1">
        <v>24959.49</v>
      </c>
      <c r="F14" s="1">
        <v>26088.91</v>
      </c>
      <c r="G14" s="1">
        <v>27285.25</v>
      </c>
      <c r="H14" s="1">
        <v>28695.919999999998</v>
      </c>
      <c r="I14" s="1">
        <v>26483.68</v>
      </c>
      <c r="J14" s="1">
        <v>27092.91</v>
      </c>
      <c r="K14" s="1">
        <v>28248.16</v>
      </c>
      <c r="L14" s="1">
        <v>29367.22</v>
      </c>
    </row>
    <row r="15" spans="1:12" x14ac:dyDescent="0.25">
      <c r="A15" s="1" t="s">
        <v>14</v>
      </c>
      <c r="B15" s="1">
        <v>21037.7</v>
      </c>
      <c r="C15" s="1">
        <v>21867.9</v>
      </c>
      <c r="D15" s="1">
        <v>22688.36</v>
      </c>
      <c r="E15" s="1">
        <v>23565.68</v>
      </c>
      <c r="F15" s="1">
        <v>24533.8</v>
      </c>
      <c r="G15" s="1">
        <v>25776.31</v>
      </c>
      <c r="H15" s="1">
        <v>27008.68</v>
      </c>
      <c r="I15" s="1">
        <v>27754.47</v>
      </c>
      <c r="J15" s="1">
        <v>29115.86</v>
      </c>
      <c r="K15" s="1">
        <v>30410.57</v>
      </c>
      <c r="L15" s="1">
        <v>31747.86</v>
      </c>
    </row>
    <row r="16" spans="1:12" x14ac:dyDescent="0.25">
      <c r="A16" s="1" t="s">
        <v>15</v>
      </c>
      <c r="B16" s="1">
        <v>31092.04</v>
      </c>
      <c r="C16" s="1">
        <v>32703.39</v>
      </c>
      <c r="D16" s="1">
        <v>34271.81</v>
      </c>
      <c r="E16" s="1">
        <v>35970.78</v>
      </c>
      <c r="F16" s="1">
        <v>37724.29</v>
      </c>
      <c r="G16" s="1">
        <v>39579.949999999997</v>
      </c>
      <c r="H16" s="1">
        <v>41512.199999999997</v>
      </c>
      <c r="I16" s="1">
        <v>39686.19</v>
      </c>
      <c r="J16" s="1">
        <v>40779.82</v>
      </c>
      <c r="K16" s="1">
        <v>42635.839999999997</v>
      </c>
      <c r="L16" s="1">
        <v>44423.32</v>
      </c>
    </row>
    <row r="17" spans="1:12" x14ac:dyDescent="0.25">
      <c r="A17" s="1" t="s">
        <v>16</v>
      </c>
      <c r="B17" s="1">
        <v>28910.66</v>
      </c>
      <c r="C17" s="1">
        <v>29846.639999999999</v>
      </c>
      <c r="D17" s="1">
        <v>30813.03</v>
      </c>
      <c r="E17" s="1">
        <v>31781.56</v>
      </c>
      <c r="F17" s="1">
        <v>32947.599999999999</v>
      </c>
      <c r="G17" s="1">
        <v>34183.75</v>
      </c>
      <c r="H17" s="1">
        <v>35913.9</v>
      </c>
      <c r="I17" s="1">
        <v>37165.160000000003</v>
      </c>
      <c r="J17" s="1">
        <v>38339.42</v>
      </c>
      <c r="K17" s="1">
        <v>39790.239999999998</v>
      </c>
      <c r="L17" s="1">
        <v>41228.21</v>
      </c>
    </row>
    <row r="18" spans="1:12" x14ac:dyDescent="0.25">
      <c r="A18" s="1" t="s">
        <v>17</v>
      </c>
      <c r="B18" s="1">
        <v>28129.67</v>
      </c>
      <c r="C18" s="1">
        <v>29668.9</v>
      </c>
      <c r="D18" s="1">
        <v>31093.61</v>
      </c>
      <c r="E18" s="1">
        <v>32689.09</v>
      </c>
      <c r="F18" s="1">
        <v>34129.839999999997</v>
      </c>
      <c r="G18" s="1">
        <v>35896.35</v>
      </c>
      <c r="H18" s="1">
        <v>37297.5</v>
      </c>
      <c r="I18" s="1">
        <v>34216.519999999997</v>
      </c>
      <c r="J18" s="1">
        <v>33123.79</v>
      </c>
      <c r="K18" s="1">
        <v>34481.06</v>
      </c>
      <c r="L18" s="1">
        <v>36203.040000000001</v>
      </c>
    </row>
    <row r="19" spans="1:12" x14ac:dyDescent="0.25">
      <c r="A19" s="1" t="s">
        <v>18</v>
      </c>
      <c r="B19" s="1">
        <v>14809.84</v>
      </c>
      <c r="C19" s="1">
        <v>15369.94</v>
      </c>
      <c r="D19" s="1">
        <v>18475.14</v>
      </c>
      <c r="E19" s="1">
        <v>19305.79</v>
      </c>
      <c r="F19" s="1">
        <v>19091.259999999998</v>
      </c>
      <c r="G19" s="1">
        <v>18020.5</v>
      </c>
      <c r="H19" s="1">
        <v>18219.11</v>
      </c>
      <c r="I19" s="1">
        <v>17583.11</v>
      </c>
      <c r="J19" s="1">
        <v>17715.84</v>
      </c>
      <c r="K19" s="1">
        <v>18647.099999999999</v>
      </c>
      <c r="L19" s="1">
        <v>18687.2</v>
      </c>
    </row>
    <row r="20" spans="1:12" x14ac:dyDescent="0.25">
      <c r="A20" s="1" t="s">
        <v>19</v>
      </c>
      <c r="B20" s="1">
        <v>10396.76</v>
      </c>
      <c r="C20" s="1">
        <v>10742.32</v>
      </c>
      <c r="D20" s="1">
        <v>11087.91</v>
      </c>
      <c r="E20" s="1">
        <v>11468.79</v>
      </c>
      <c r="F20" s="1">
        <v>11863.41</v>
      </c>
      <c r="G20" s="1">
        <v>12273.85</v>
      </c>
      <c r="H20" s="1">
        <v>12761.98</v>
      </c>
      <c r="I20" s="1">
        <v>12960.95</v>
      </c>
      <c r="J20" s="1">
        <v>13076.68</v>
      </c>
      <c r="K20" s="1">
        <v>13264.15</v>
      </c>
      <c r="L20" s="1">
        <v>13509.37</v>
      </c>
    </row>
    <row r="21" spans="1:12" x14ac:dyDescent="0.25">
      <c r="A21" s="1" t="s">
        <v>20</v>
      </c>
      <c r="B21" s="1">
        <v>21971.93</v>
      </c>
      <c r="C21" s="1">
        <v>22712.65</v>
      </c>
      <c r="D21" s="1">
        <v>23456.52</v>
      </c>
      <c r="E21" s="1">
        <v>24308.85</v>
      </c>
      <c r="F21" s="1">
        <v>25198.01</v>
      </c>
      <c r="G21" s="1">
        <v>26110.57</v>
      </c>
      <c r="H21" s="1">
        <v>27199.78</v>
      </c>
      <c r="I21" s="1">
        <v>24953.61</v>
      </c>
      <c r="J21" s="1">
        <v>25793.51</v>
      </c>
      <c r="K21" s="1">
        <v>26734.57</v>
      </c>
      <c r="L21" s="1">
        <v>27560.34</v>
      </c>
    </row>
    <row r="22" spans="1:12" x14ac:dyDescent="0.25">
      <c r="A22" s="1" t="s">
        <v>21</v>
      </c>
      <c r="B22" s="1">
        <v>29106.400000000001</v>
      </c>
      <c r="C22" s="1">
        <v>30216.73</v>
      </c>
      <c r="D22" s="1">
        <v>31619.18</v>
      </c>
      <c r="E22" s="1">
        <v>32899.58</v>
      </c>
      <c r="F22" s="1">
        <v>34370.629999999997</v>
      </c>
      <c r="G22" s="1">
        <v>35548.43</v>
      </c>
      <c r="H22" s="1">
        <v>37870.47</v>
      </c>
      <c r="I22" s="1">
        <v>37148.730000000003</v>
      </c>
      <c r="J22" s="1">
        <v>37955.03</v>
      </c>
      <c r="K22" s="1">
        <v>39856.480000000003</v>
      </c>
      <c r="L22" s="1">
        <v>40959.589999999997</v>
      </c>
    </row>
    <row r="23" spans="1:12" x14ac:dyDescent="0.25">
      <c r="A23" s="1" t="s">
        <v>22</v>
      </c>
      <c r="B23" s="1">
        <v>26423.9</v>
      </c>
      <c r="C23" s="1">
        <v>27220.27</v>
      </c>
      <c r="D23" s="1">
        <v>27786.68</v>
      </c>
      <c r="E23" s="1">
        <v>28540.05</v>
      </c>
      <c r="F23" s="1">
        <v>29578.79</v>
      </c>
      <c r="G23" s="1">
        <v>30614.85</v>
      </c>
      <c r="H23" s="1">
        <v>31611.46</v>
      </c>
      <c r="I23" s="1">
        <v>32212.3</v>
      </c>
      <c r="J23" s="1">
        <v>32894.85</v>
      </c>
      <c r="K23" s="1">
        <v>34132.71</v>
      </c>
      <c r="L23" s="1">
        <v>35342.1</v>
      </c>
    </row>
    <row r="24" spans="1:12" x14ac:dyDescent="0.25">
      <c r="A24" s="1" t="s">
        <v>23</v>
      </c>
      <c r="B24" s="1">
        <v>133868.68</v>
      </c>
      <c r="C24" s="1">
        <v>133086.10999999999</v>
      </c>
      <c r="D24" s="1">
        <v>128603.13</v>
      </c>
      <c r="E24" s="1">
        <v>125385.5</v>
      </c>
      <c r="F24" s="1">
        <v>126625.19</v>
      </c>
      <c r="G24" s="1">
        <v>127354.19</v>
      </c>
      <c r="H24" s="1">
        <v>134410.54999999999</v>
      </c>
      <c r="I24" s="1">
        <v>125764.53</v>
      </c>
      <c r="J24" s="1">
        <v>127368.07</v>
      </c>
      <c r="K24" s="1">
        <v>131238.63</v>
      </c>
      <c r="L24" s="1">
        <v>137510.39000000001</v>
      </c>
    </row>
    <row r="25" spans="1:12" x14ac:dyDescent="0.25">
      <c r="A25" s="1" t="s">
        <v>24</v>
      </c>
      <c r="B25" s="1">
        <v>74106.929999999993</v>
      </c>
      <c r="C25" s="1">
        <v>77152.600000000006</v>
      </c>
      <c r="D25" s="1">
        <v>76823.460000000006</v>
      </c>
      <c r="E25" s="1">
        <v>76635.460000000006</v>
      </c>
      <c r="F25" s="1">
        <v>78918.570000000007</v>
      </c>
      <c r="G25" s="1">
        <v>80204.84</v>
      </c>
      <c r="H25" s="1">
        <v>88299.520000000004</v>
      </c>
      <c r="I25" s="1">
        <v>86823.59</v>
      </c>
      <c r="J25" s="1">
        <v>88973.51</v>
      </c>
      <c r="K25" s="1">
        <v>92392.97</v>
      </c>
      <c r="L25" s="1">
        <v>95638.09</v>
      </c>
    </row>
    <row r="26" spans="1:12" x14ac:dyDescent="0.25">
      <c r="A26" s="1" t="s">
        <v>25</v>
      </c>
      <c r="B26" s="1">
        <v>26445.86</v>
      </c>
      <c r="C26" s="1">
        <v>27805.52</v>
      </c>
      <c r="D26" s="1">
        <v>29196.47</v>
      </c>
      <c r="E26" s="1">
        <v>30679.97</v>
      </c>
      <c r="F26" s="1">
        <v>32297.08</v>
      </c>
      <c r="G26" s="1">
        <v>33911.61</v>
      </c>
      <c r="H26" s="1">
        <v>35687.440000000002</v>
      </c>
      <c r="I26" s="1">
        <v>33670.44</v>
      </c>
      <c r="J26" s="1">
        <v>34776.43</v>
      </c>
      <c r="K26" s="1">
        <v>36368.639999999999</v>
      </c>
      <c r="L26" s="1">
        <v>38064.199999999997</v>
      </c>
    </row>
    <row r="27" spans="1:12" x14ac:dyDescent="0.25">
      <c r="A27" s="1" t="s">
        <v>26</v>
      </c>
      <c r="B27" s="1">
        <v>24490.98</v>
      </c>
      <c r="C27" s="1">
        <v>25316.27</v>
      </c>
      <c r="D27" s="1">
        <v>28778.639999999999</v>
      </c>
      <c r="E27" s="1">
        <v>31151.08</v>
      </c>
      <c r="F27" s="1">
        <v>32860.480000000003</v>
      </c>
      <c r="G27" s="1">
        <v>39049.35</v>
      </c>
      <c r="H27" s="1">
        <v>42054.5</v>
      </c>
      <c r="I27" s="1">
        <v>45052.32</v>
      </c>
      <c r="J27" s="1">
        <v>49690.23</v>
      </c>
      <c r="K27" s="1">
        <v>56577.06</v>
      </c>
      <c r="L27" s="1">
        <v>62584.06</v>
      </c>
    </row>
    <row r="28" spans="1:12" x14ac:dyDescent="0.25">
      <c r="A28" s="1" t="s">
        <v>27</v>
      </c>
      <c r="B28" s="1">
        <v>26083.42</v>
      </c>
      <c r="C28" s="1">
        <v>27749.47</v>
      </c>
      <c r="D28" s="1">
        <v>29435.919999999998</v>
      </c>
      <c r="E28" s="1">
        <v>31302.53</v>
      </c>
      <c r="F28" s="1">
        <v>33234.11</v>
      </c>
      <c r="G28" s="1">
        <v>35243.64</v>
      </c>
      <c r="H28" s="1">
        <v>37474.29</v>
      </c>
      <c r="I28" s="1">
        <v>36246.26</v>
      </c>
      <c r="J28" s="1">
        <v>37501.449999999997</v>
      </c>
      <c r="K28" s="1">
        <v>38975.18</v>
      </c>
      <c r="L28" s="1">
        <v>40290.120000000003</v>
      </c>
    </row>
    <row r="29" spans="1:12" x14ac:dyDescent="0.25">
      <c r="A29" s="1" t="s">
        <v>28</v>
      </c>
      <c r="B29" s="1">
        <v>26815.360000000001</v>
      </c>
      <c r="C29" s="1">
        <v>27896.05</v>
      </c>
      <c r="D29" s="1">
        <v>29202.7</v>
      </c>
      <c r="E29" s="1">
        <v>30476.39</v>
      </c>
      <c r="F29" s="1">
        <v>31894.42</v>
      </c>
      <c r="G29" s="1">
        <v>33278.660000000003</v>
      </c>
      <c r="H29" s="1">
        <v>35309.9</v>
      </c>
      <c r="I29" s="1">
        <v>35708.6</v>
      </c>
      <c r="J29" s="1">
        <v>36570.47</v>
      </c>
      <c r="K29" s="1">
        <v>37956.129999999997</v>
      </c>
      <c r="L29" s="1">
        <v>39342.46</v>
      </c>
    </row>
    <row r="30" spans="1:12" x14ac:dyDescent="0.25">
      <c r="A30" s="1" t="s">
        <v>29</v>
      </c>
      <c r="B30" s="1">
        <v>17639.12</v>
      </c>
      <c r="C30" s="1">
        <v>18622.439999999999</v>
      </c>
      <c r="D30" s="1">
        <v>19474.13</v>
      </c>
      <c r="E30" s="1">
        <v>20427.46</v>
      </c>
      <c r="F30" s="1">
        <v>21477.78</v>
      </c>
      <c r="G30" s="1">
        <v>22538.55</v>
      </c>
      <c r="H30" s="1">
        <v>24167.56</v>
      </c>
      <c r="I30" s="1">
        <v>24313.38</v>
      </c>
      <c r="J30" s="1">
        <v>24594.17</v>
      </c>
      <c r="K30" s="1">
        <v>25268.51</v>
      </c>
      <c r="L30" s="1">
        <v>26083.3</v>
      </c>
    </row>
    <row r="31" spans="1:12" x14ac:dyDescent="0.25">
      <c r="A31" s="1" t="s">
        <v>30</v>
      </c>
      <c r="B31" s="1">
        <v>18008.810000000001</v>
      </c>
      <c r="C31" s="1">
        <v>19232.05</v>
      </c>
      <c r="D31" s="1">
        <v>20250.509999999998</v>
      </c>
      <c r="E31" s="1">
        <v>21067.91</v>
      </c>
      <c r="F31" s="1">
        <v>22001.01</v>
      </c>
      <c r="G31" s="1">
        <v>22953.08</v>
      </c>
      <c r="H31" s="1">
        <v>24163.56</v>
      </c>
      <c r="I31" s="1">
        <v>22666.22</v>
      </c>
      <c r="J31" s="1">
        <v>22898.21</v>
      </c>
      <c r="K31" s="1">
        <v>23060.66</v>
      </c>
      <c r="L31" s="1">
        <v>23903.25</v>
      </c>
    </row>
    <row r="32" spans="1:12" x14ac:dyDescent="0.25">
      <c r="A32" s="1" t="s">
        <v>31</v>
      </c>
      <c r="B32" s="1">
        <v>13572.07</v>
      </c>
      <c r="C32" s="1">
        <v>14219.62</v>
      </c>
      <c r="D32" s="1">
        <v>14740.38</v>
      </c>
      <c r="E32" s="1">
        <v>15321.18</v>
      </c>
      <c r="F32" s="1">
        <v>15942.45</v>
      </c>
      <c r="G32" s="1">
        <v>16607.02</v>
      </c>
      <c r="H32" s="1">
        <v>17556.86</v>
      </c>
      <c r="I32" s="1">
        <v>16688.12</v>
      </c>
      <c r="J32" s="1">
        <v>17053.150000000001</v>
      </c>
      <c r="K32" s="1">
        <v>17717.099999999999</v>
      </c>
      <c r="L32" s="1">
        <v>18392.919999999998</v>
      </c>
    </row>
    <row r="33" spans="1:12" x14ac:dyDescent="0.25">
      <c r="A33" s="1" t="s">
        <v>32</v>
      </c>
      <c r="B33" s="1">
        <v>16332.22</v>
      </c>
      <c r="C33" s="1">
        <v>16869.52</v>
      </c>
      <c r="D33" s="1">
        <v>17533.78</v>
      </c>
      <c r="E33" s="1">
        <v>18177.3</v>
      </c>
      <c r="F33" s="1">
        <v>19192.97</v>
      </c>
      <c r="G33" s="1">
        <v>20309.45</v>
      </c>
      <c r="H33" s="1">
        <v>21524.99</v>
      </c>
      <c r="I33" s="1">
        <v>21915.03</v>
      </c>
      <c r="J33" s="1">
        <v>25190.720000000001</v>
      </c>
      <c r="K33" s="1">
        <v>30526.49</v>
      </c>
      <c r="L33" s="1">
        <v>36267.29</v>
      </c>
    </row>
    <row r="34" spans="1:12" x14ac:dyDescent="0.25">
      <c r="A34" s="1" t="s">
        <v>33</v>
      </c>
      <c r="B34" s="1">
        <v>57581.36</v>
      </c>
      <c r="C34" s="1">
        <v>59142.59</v>
      </c>
      <c r="D34" s="1">
        <v>60064.13</v>
      </c>
      <c r="E34" s="1">
        <v>61242.01</v>
      </c>
      <c r="F34" s="1">
        <v>62169.96</v>
      </c>
      <c r="G34" s="1">
        <v>64499.45</v>
      </c>
      <c r="H34" s="1">
        <v>64418.52</v>
      </c>
      <c r="I34" s="1">
        <v>54487.7</v>
      </c>
      <c r="J34" s="1">
        <v>53324.2</v>
      </c>
      <c r="K34" s="1">
        <v>53517.07</v>
      </c>
      <c r="L34" s="1">
        <v>71924.23</v>
      </c>
    </row>
    <row r="35" spans="1:12" x14ac:dyDescent="0.25">
      <c r="A35" s="1" t="s">
        <v>34</v>
      </c>
      <c r="B35" s="1">
        <v>38621.360000000001</v>
      </c>
      <c r="C35" s="1">
        <v>39271.879999999997</v>
      </c>
      <c r="D35" s="1">
        <v>41376.97</v>
      </c>
      <c r="E35" s="1">
        <v>44342.14</v>
      </c>
      <c r="F35" s="1">
        <v>45577.05</v>
      </c>
      <c r="G35" s="1">
        <v>48069.41</v>
      </c>
      <c r="H35" s="1">
        <v>40203.42</v>
      </c>
      <c r="I35" s="1">
        <v>32108.51</v>
      </c>
      <c r="J35" s="1">
        <v>36420.15</v>
      </c>
      <c r="K35" s="1">
        <v>39112.71</v>
      </c>
      <c r="L35" s="1">
        <v>47321.1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50183-E1E5-4FA8-8221-D08D184E6407}">
  <dimension ref="A1:J35"/>
  <sheetViews>
    <sheetView workbookViewId="0">
      <selection activeCell="J1" sqref="J1"/>
    </sheetView>
  </sheetViews>
  <sheetFormatPr defaultRowHeight="15" x14ac:dyDescent="0.25"/>
  <cols>
    <col min="1" max="1" width="22.85546875" bestFit="1" customWidth="1"/>
  </cols>
  <sheetData>
    <row r="1" spans="1:10" x14ac:dyDescent="0.25">
      <c r="A1" t="s">
        <v>0</v>
      </c>
      <c r="B1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</row>
    <row r="2" spans="1:10" x14ac:dyDescent="0.25">
      <c r="A2" s="1" t="s">
        <v>1</v>
      </c>
      <c r="B2" s="1">
        <v>31.07</v>
      </c>
      <c r="C2" s="1">
        <v>35.229999999999997</v>
      </c>
      <c r="D2" s="1">
        <v>44.83</v>
      </c>
      <c r="E2" s="1">
        <v>56.89</v>
      </c>
      <c r="F2" s="1">
        <v>65.16</v>
      </c>
      <c r="G2" s="1">
        <v>71.97</v>
      </c>
      <c r="H2" s="1">
        <v>75.540000000000006</v>
      </c>
      <c r="I2" s="1">
        <v>79.849999999999994</v>
      </c>
      <c r="J2" s="1">
        <v>86.46</v>
      </c>
    </row>
    <row r="3" spans="1:10" x14ac:dyDescent="0.25">
      <c r="A3" s="1" t="s">
        <v>2</v>
      </c>
      <c r="B3" s="1">
        <v>35.229999999999997</v>
      </c>
      <c r="C3" s="1">
        <v>40.44</v>
      </c>
      <c r="D3" s="1">
        <v>52.15</v>
      </c>
      <c r="E3" s="1">
        <v>60.7</v>
      </c>
      <c r="F3" s="1">
        <v>68.91</v>
      </c>
      <c r="G3" s="1">
        <v>74.12</v>
      </c>
      <c r="H3" s="1">
        <v>81.099999999999994</v>
      </c>
      <c r="I3" s="1">
        <v>86.61</v>
      </c>
      <c r="J3" s="1">
        <v>89.66</v>
      </c>
    </row>
    <row r="4" spans="1:10" x14ac:dyDescent="0.25">
      <c r="A4" s="1" t="s">
        <v>3</v>
      </c>
      <c r="B4" s="1">
        <v>44.65</v>
      </c>
      <c r="C4" s="1">
        <v>48.19</v>
      </c>
      <c r="D4" s="1">
        <v>54.91</v>
      </c>
      <c r="E4" s="1">
        <v>64</v>
      </c>
      <c r="F4" s="1">
        <v>69.67</v>
      </c>
      <c r="G4" s="1">
        <v>74.62</v>
      </c>
      <c r="H4" s="1">
        <v>82.29</v>
      </c>
      <c r="I4" s="1">
        <v>87.52</v>
      </c>
      <c r="J4" s="1">
        <v>89.92</v>
      </c>
    </row>
    <row r="5" spans="1:10" x14ac:dyDescent="0.25">
      <c r="A5" s="1" t="s">
        <v>4</v>
      </c>
      <c r="B5" s="1">
        <v>44.43</v>
      </c>
      <c r="C5" s="1">
        <v>49.23</v>
      </c>
      <c r="D5" s="1">
        <v>58.41</v>
      </c>
      <c r="E5" s="1">
        <v>68.73</v>
      </c>
      <c r="F5" s="1">
        <v>76</v>
      </c>
      <c r="G5" s="1">
        <v>80.61</v>
      </c>
      <c r="H5" s="1">
        <v>86.45</v>
      </c>
      <c r="I5" s="1">
        <v>91.01</v>
      </c>
      <c r="J5" s="1">
        <v>93.25</v>
      </c>
    </row>
    <row r="6" spans="1:10" x14ac:dyDescent="0.25">
      <c r="A6" s="1" t="s">
        <v>5</v>
      </c>
      <c r="B6" s="1">
        <v>39.44</v>
      </c>
      <c r="C6" s="1">
        <v>42.81</v>
      </c>
      <c r="D6" s="1">
        <v>51.49</v>
      </c>
      <c r="E6" s="1">
        <v>62.43</v>
      </c>
      <c r="F6" s="1">
        <v>70.81</v>
      </c>
      <c r="G6" s="1">
        <v>75.56</v>
      </c>
      <c r="H6" s="1">
        <v>80.91</v>
      </c>
      <c r="I6" s="1">
        <v>87.34</v>
      </c>
      <c r="J6" s="1">
        <v>89.52</v>
      </c>
    </row>
    <row r="7" spans="1:10" x14ac:dyDescent="0.25">
      <c r="A7" s="1" t="s">
        <v>6</v>
      </c>
      <c r="B7" s="1">
        <v>35.74</v>
      </c>
      <c r="C7" s="1">
        <v>39.1</v>
      </c>
      <c r="D7" s="1">
        <v>49.73</v>
      </c>
      <c r="E7" s="1">
        <v>59.41</v>
      </c>
      <c r="F7" s="1">
        <v>66.42</v>
      </c>
      <c r="G7" s="1">
        <v>74.849999999999994</v>
      </c>
      <c r="H7" s="1">
        <v>80.95</v>
      </c>
      <c r="I7" s="1">
        <v>85.79</v>
      </c>
      <c r="J7" s="1">
        <v>89.91</v>
      </c>
    </row>
    <row r="8" spans="1:10" x14ac:dyDescent="0.25">
      <c r="A8" s="1" t="s">
        <v>7</v>
      </c>
      <c r="B8" s="1">
        <v>38.19</v>
      </c>
      <c r="C8" s="1">
        <v>40.799999999999997</v>
      </c>
      <c r="D8" s="1">
        <v>49.76</v>
      </c>
      <c r="E8" s="1">
        <v>58.49</v>
      </c>
      <c r="F8" s="1">
        <v>67.36</v>
      </c>
      <c r="G8" s="1">
        <v>71.69</v>
      </c>
      <c r="H8" s="1">
        <v>78.03</v>
      </c>
      <c r="I8" s="1">
        <v>86.43</v>
      </c>
      <c r="J8" s="1">
        <v>88.82</v>
      </c>
    </row>
    <row r="9" spans="1:10" x14ac:dyDescent="0.25">
      <c r="A9" s="1" t="s">
        <v>8</v>
      </c>
      <c r="B9" s="1">
        <v>27.66</v>
      </c>
      <c r="C9" s="1">
        <v>33.61</v>
      </c>
      <c r="D9" s="1">
        <v>45.25</v>
      </c>
      <c r="E9" s="1">
        <v>60.41</v>
      </c>
      <c r="F9" s="1">
        <v>68.680000000000007</v>
      </c>
      <c r="G9" s="1">
        <v>74.09</v>
      </c>
      <c r="H9" s="1">
        <v>83.49</v>
      </c>
      <c r="I9" s="1">
        <v>87.9</v>
      </c>
      <c r="J9" s="1">
        <v>88.88</v>
      </c>
    </row>
    <row r="10" spans="1:10" x14ac:dyDescent="0.25">
      <c r="A10" s="1" t="s">
        <v>9</v>
      </c>
      <c r="B10" s="1">
        <v>39.75</v>
      </c>
      <c r="C10" s="1">
        <v>45.51</v>
      </c>
      <c r="D10" s="1">
        <v>54.76</v>
      </c>
      <c r="E10" s="1">
        <v>65.78</v>
      </c>
      <c r="F10" s="1">
        <v>74.8</v>
      </c>
      <c r="G10" s="1">
        <v>78.349999999999994</v>
      </c>
      <c r="H10" s="1">
        <v>82.89</v>
      </c>
      <c r="I10" s="1">
        <v>89.81</v>
      </c>
      <c r="J10" s="1">
        <v>91.16</v>
      </c>
    </row>
    <row r="11" spans="1:10" x14ac:dyDescent="0.25">
      <c r="A11" s="1" t="s">
        <v>10</v>
      </c>
      <c r="B11" s="1">
        <v>60.53</v>
      </c>
      <c r="C11" s="1">
        <v>65.86</v>
      </c>
      <c r="D11" s="1">
        <v>73.33</v>
      </c>
      <c r="E11" s="1">
        <v>78.41</v>
      </c>
      <c r="F11" s="1">
        <v>87.96</v>
      </c>
      <c r="G11" s="1">
        <v>91.15</v>
      </c>
      <c r="H11" s="1">
        <v>93.79</v>
      </c>
      <c r="I11" s="1">
        <v>95.26</v>
      </c>
      <c r="J11" s="1">
        <v>95.98</v>
      </c>
    </row>
    <row r="12" spans="1:10" x14ac:dyDescent="0.25">
      <c r="A12" s="1" t="s">
        <v>11</v>
      </c>
      <c r="B12" s="1">
        <v>74.319999999999993</v>
      </c>
      <c r="C12" s="1">
        <v>76.959999999999994</v>
      </c>
      <c r="D12" s="1">
        <v>85.7</v>
      </c>
      <c r="E12" s="1">
        <v>89.04</v>
      </c>
      <c r="F12" s="1">
        <v>93.33</v>
      </c>
      <c r="G12" s="1">
        <v>93.24</v>
      </c>
      <c r="H12" s="1">
        <v>95.44</v>
      </c>
      <c r="I12" s="1">
        <v>95.39</v>
      </c>
      <c r="J12" s="1">
        <v>98.08</v>
      </c>
    </row>
    <row r="13" spans="1:10" x14ac:dyDescent="0.25">
      <c r="A13" s="1" t="s">
        <v>12</v>
      </c>
      <c r="B13" s="1">
        <v>44.67</v>
      </c>
      <c r="C13" s="1">
        <v>49.43</v>
      </c>
      <c r="D13" s="1">
        <v>62.04</v>
      </c>
      <c r="E13" s="1">
        <v>70.61</v>
      </c>
      <c r="F13" s="1">
        <v>77.55</v>
      </c>
      <c r="G13" s="1">
        <v>82.18</v>
      </c>
      <c r="H13" s="1">
        <v>84.26</v>
      </c>
      <c r="I13" s="1">
        <v>87.57</v>
      </c>
      <c r="J13" s="1">
        <v>87.92</v>
      </c>
    </row>
    <row r="14" spans="1:10" x14ac:dyDescent="0.25">
      <c r="A14" s="1" t="s">
        <v>13</v>
      </c>
      <c r="B14" s="1">
        <v>41.42</v>
      </c>
      <c r="C14" s="1">
        <v>46.93</v>
      </c>
      <c r="D14" s="1">
        <v>57.48</v>
      </c>
      <c r="E14" s="1">
        <v>66.73</v>
      </c>
      <c r="F14" s="1">
        <v>75.16</v>
      </c>
      <c r="G14" s="1">
        <v>79.66</v>
      </c>
      <c r="H14" s="1">
        <v>82.88</v>
      </c>
      <c r="I14" s="1">
        <v>88.24</v>
      </c>
      <c r="J14" s="1">
        <v>85.61</v>
      </c>
    </row>
    <row r="15" spans="1:10" x14ac:dyDescent="0.25">
      <c r="A15" s="1" t="s">
        <v>14</v>
      </c>
      <c r="B15" s="1">
        <v>61.18</v>
      </c>
      <c r="C15" s="1">
        <v>65.36</v>
      </c>
      <c r="D15" s="1">
        <v>71.709999999999994</v>
      </c>
      <c r="E15" s="1">
        <v>79.099999999999994</v>
      </c>
      <c r="F15" s="1">
        <v>83.68</v>
      </c>
      <c r="G15" s="1">
        <v>85.83</v>
      </c>
      <c r="H15" s="1">
        <v>86.88</v>
      </c>
      <c r="I15" s="1">
        <v>89.03</v>
      </c>
      <c r="J15" s="1">
        <v>90.18</v>
      </c>
    </row>
    <row r="16" spans="1:10" x14ac:dyDescent="0.25">
      <c r="A16" s="1" t="s">
        <v>15</v>
      </c>
      <c r="B16" s="1">
        <v>40.46</v>
      </c>
      <c r="C16" s="1">
        <v>46.11</v>
      </c>
      <c r="D16" s="1">
        <v>56.36</v>
      </c>
      <c r="E16" s="1">
        <v>65.010000000000005</v>
      </c>
      <c r="F16" s="1">
        <v>73.239999999999995</v>
      </c>
      <c r="G16" s="1">
        <v>77.209999999999994</v>
      </c>
      <c r="H16" s="1">
        <v>79.66</v>
      </c>
      <c r="I16" s="1">
        <v>85.11</v>
      </c>
      <c r="J16" s="1">
        <v>84.28</v>
      </c>
    </row>
    <row r="17" spans="1:10" x14ac:dyDescent="0.25">
      <c r="A17" s="1" t="s">
        <v>16</v>
      </c>
      <c r="B17" s="1">
        <v>48.15</v>
      </c>
      <c r="C17" s="1">
        <v>55.43</v>
      </c>
      <c r="D17" s="1">
        <v>64.11</v>
      </c>
      <c r="E17" s="1">
        <v>75.39</v>
      </c>
      <c r="F17" s="1">
        <v>82.25</v>
      </c>
      <c r="G17" s="1">
        <v>84.07</v>
      </c>
      <c r="H17" s="1">
        <v>87.45</v>
      </c>
      <c r="I17" s="1">
        <v>91.11</v>
      </c>
      <c r="J17" s="1">
        <v>91.18</v>
      </c>
    </row>
    <row r="18" spans="1:10" x14ac:dyDescent="0.25">
      <c r="A18" s="1" t="s">
        <v>17</v>
      </c>
      <c r="B18" s="1">
        <v>53.64</v>
      </c>
      <c r="C18" s="1">
        <v>60.65</v>
      </c>
      <c r="D18" s="1">
        <v>67.099999999999994</v>
      </c>
      <c r="E18" s="1">
        <v>74.150000000000006</v>
      </c>
      <c r="F18" s="1">
        <v>79.59</v>
      </c>
      <c r="G18" s="1">
        <v>85.67</v>
      </c>
      <c r="H18" s="1">
        <v>87.8</v>
      </c>
      <c r="I18" s="1">
        <v>91.21</v>
      </c>
      <c r="J18" s="1">
        <v>87.15</v>
      </c>
    </row>
    <row r="19" spans="1:10" x14ac:dyDescent="0.25">
      <c r="A19" s="1" t="s">
        <v>18</v>
      </c>
      <c r="B19" s="1">
        <v>27.76</v>
      </c>
      <c r="C19" s="1">
        <v>34.590000000000003</v>
      </c>
      <c r="D19" s="1">
        <v>42.95</v>
      </c>
      <c r="E19" s="1">
        <v>53.03</v>
      </c>
      <c r="F19" s="1">
        <v>65.25</v>
      </c>
      <c r="G19" s="1">
        <v>69.510000000000005</v>
      </c>
      <c r="H19" s="1">
        <v>73.61</v>
      </c>
      <c r="I19" s="1">
        <v>79.77</v>
      </c>
      <c r="J19" s="1">
        <v>81.790000000000006</v>
      </c>
    </row>
    <row r="20" spans="1:10" x14ac:dyDescent="0.25">
      <c r="A20" s="1" t="s">
        <v>19</v>
      </c>
      <c r="B20" s="1">
        <v>21.68</v>
      </c>
      <c r="C20" s="1">
        <v>27.26</v>
      </c>
      <c r="D20" s="1">
        <v>36.18</v>
      </c>
      <c r="E20" s="1">
        <v>42.21</v>
      </c>
      <c r="F20" s="1">
        <v>49.83</v>
      </c>
      <c r="G20" s="1">
        <v>56.87</v>
      </c>
      <c r="H20" s="1">
        <v>68.45</v>
      </c>
      <c r="I20" s="1">
        <v>74.23</v>
      </c>
      <c r="J20" s="1">
        <v>78.88</v>
      </c>
    </row>
    <row r="21" spans="1:10" x14ac:dyDescent="0.25">
      <c r="A21" s="1" t="s">
        <v>20</v>
      </c>
      <c r="B21" s="1">
        <v>31.41</v>
      </c>
      <c r="C21" s="1">
        <v>37.619999999999997</v>
      </c>
      <c r="D21" s="1">
        <v>45.81</v>
      </c>
      <c r="E21" s="1">
        <v>54.99</v>
      </c>
      <c r="F21" s="1">
        <v>64.709999999999994</v>
      </c>
      <c r="G21" s="1">
        <v>70.44</v>
      </c>
      <c r="H21" s="1">
        <v>79.23</v>
      </c>
      <c r="I21" s="1">
        <v>84.74</v>
      </c>
      <c r="J21" s="1">
        <v>88.45</v>
      </c>
    </row>
    <row r="22" spans="1:10" x14ac:dyDescent="0.25">
      <c r="A22" s="1" t="s">
        <v>21</v>
      </c>
      <c r="B22" s="1">
        <v>38.17</v>
      </c>
      <c r="C22" s="1">
        <v>42.95</v>
      </c>
      <c r="D22" s="1">
        <v>52.92</v>
      </c>
      <c r="E22" s="1">
        <v>60.31</v>
      </c>
      <c r="F22" s="1">
        <v>71.84</v>
      </c>
      <c r="G22" s="1">
        <v>76.569999999999993</v>
      </c>
      <c r="H22" s="1">
        <v>80.27</v>
      </c>
      <c r="I22" s="1">
        <v>84.76</v>
      </c>
      <c r="J22" s="1">
        <v>88.27</v>
      </c>
    </row>
    <row r="23" spans="1:10" x14ac:dyDescent="0.25">
      <c r="A23" s="1" t="s">
        <v>22</v>
      </c>
      <c r="B23" s="1">
        <v>44.99</v>
      </c>
      <c r="C23" s="1">
        <v>50.26</v>
      </c>
      <c r="D23" s="1">
        <v>55.66</v>
      </c>
      <c r="E23" s="1">
        <v>66.67</v>
      </c>
      <c r="F23" s="1">
        <v>74.349999999999994</v>
      </c>
      <c r="G23" s="1">
        <v>78.64</v>
      </c>
      <c r="H23" s="1">
        <v>83.11</v>
      </c>
      <c r="I23" s="1">
        <v>87.21</v>
      </c>
      <c r="J23" s="1">
        <v>88.45</v>
      </c>
    </row>
    <row r="24" spans="1:10" x14ac:dyDescent="0.25">
      <c r="A24" s="1" t="s">
        <v>23</v>
      </c>
      <c r="B24" s="1">
        <v>55.03</v>
      </c>
      <c r="C24" s="1">
        <v>62.68</v>
      </c>
      <c r="D24" s="1">
        <v>69.06</v>
      </c>
      <c r="E24" s="1">
        <v>78.98</v>
      </c>
      <c r="F24" s="1">
        <v>84.17</v>
      </c>
      <c r="G24" s="1">
        <v>86.87</v>
      </c>
      <c r="H24" s="1">
        <v>89.67</v>
      </c>
      <c r="I24" s="1">
        <v>93.06</v>
      </c>
      <c r="J24" s="1">
        <v>92.98</v>
      </c>
    </row>
    <row r="25" spans="1:10" x14ac:dyDescent="0.25">
      <c r="A25" s="1" t="s">
        <v>24</v>
      </c>
      <c r="B25" s="1">
        <v>47.63</v>
      </c>
      <c r="C25" s="1">
        <v>58.32</v>
      </c>
      <c r="D25" s="1">
        <v>65.680000000000007</v>
      </c>
      <c r="E25" s="1">
        <v>75.709999999999994</v>
      </c>
      <c r="F25" s="1">
        <v>80.72</v>
      </c>
      <c r="G25" s="1">
        <v>86.58</v>
      </c>
      <c r="H25" s="1">
        <v>88.02</v>
      </c>
      <c r="I25" s="1">
        <v>94.27</v>
      </c>
      <c r="J25" s="1">
        <v>93.76</v>
      </c>
    </row>
    <row r="26" spans="1:10" x14ac:dyDescent="0.25">
      <c r="A26" s="1" t="s">
        <v>25</v>
      </c>
      <c r="B26" s="1">
        <v>45.32</v>
      </c>
      <c r="C26" s="1">
        <v>52.41</v>
      </c>
      <c r="D26" s="1">
        <v>61.78</v>
      </c>
      <c r="E26" s="1">
        <v>67.599999999999994</v>
      </c>
      <c r="F26" s="1">
        <v>74.06</v>
      </c>
      <c r="G26" s="1">
        <v>78.5</v>
      </c>
      <c r="H26" s="1">
        <v>81.569999999999993</v>
      </c>
      <c r="I26" s="1">
        <v>83.54</v>
      </c>
      <c r="J26" s="1">
        <v>85.86</v>
      </c>
    </row>
    <row r="27" spans="1:10" x14ac:dyDescent="0.25">
      <c r="A27" s="1" t="s">
        <v>26</v>
      </c>
      <c r="B27" s="1">
        <v>32.31</v>
      </c>
      <c r="C27" s="1">
        <v>35.549999999999997</v>
      </c>
      <c r="D27" s="1">
        <v>47.77</v>
      </c>
      <c r="E27" s="1">
        <v>53.42</v>
      </c>
      <c r="F27" s="1">
        <v>61.66</v>
      </c>
      <c r="G27" s="1">
        <v>68.7</v>
      </c>
      <c r="H27" s="1">
        <v>76.510000000000005</v>
      </c>
      <c r="I27" s="1">
        <v>82.23</v>
      </c>
      <c r="J27" s="1">
        <v>84.61</v>
      </c>
    </row>
    <row r="28" spans="1:10" x14ac:dyDescent="0.25">
      <c r="A28" s="1" t="s">
        <v>27</v>
      </c>
      <c r="B28" s="1">
        <v>41.47</v>
      </c>
      <c r="C28" s="1">
        <v>47.14</v>
      </c>
      <c r="D28" s="1">
        <v>55.95</v>
      </c>
      <c r="E28" s="1">
        <v>65.22</v>
      </c>
      <c r="F28" s="1">
        <v>72.62</v>
      </c>
      <c r="G28" s="1">
        <v>77.23</v>
      </c>
      <c r="H28" s="1">
        <v>82.36</v>
      </c>
      <c r="I28" s="1">
        <v>88.33</v>
      </c>
      <c r="J28" s="1">
        <v>89.52</v>
      </c>
    </row>
    <row r="29" spans="1:10" x14ac:dyDescent="0.25">
      <c r="A29" s="1" t="s">
        <v>28</v>
      </c>
      <c r="B29" s="1">
        <v>35.76</v>
      </c>
      <c r="C29" s="1">
        <v>41.9</v>
      </c>
      <c r="D29" s="1">
        <v>50.85</v>
      </c>
      <c r="E29" s="1">
        <v>61.95</v>
      </c>
      <c r="F29" s="1">
        <v>71.209999999999994</v>
      </c>
      <c r="G29" s="1">
        <v>75.87</v>
      </c>
      <c r="H29" s="1">
        <v>81.83</v>
      </c>
      <c r="I29" s="1">
        <v>87.6</v>
      </c>
      <c r="J29" s="1">
        <v>88.69</v>
      </c>
    </row>
    <row r="30" spans="1:10" x14ac:dyDescent="0.25">
      <c r="A30" s="1" t="s">
        <v>29</v>
      </c>
      <c r="B30" s="1">
        <v>37.92</v>
      </c>
      <c r="C30" s="1">
        <v>45.92</v>
      </c>
      <c r="D30" s="1">
        <v>54.52</v>
      </c>
      <c r="E30" s="1">
        <v>63.76</v>
      </c>
      <c r="F30" s="1">
        <v>72.680000000000007</v>
      </c>
      <c r="G30" s="1">
        <v>76.98</v>
      </c>
      <c r="H30" s="1">
        <v>80.89</v>
      </c>
      <c r="I30" s="1">
        <v>85.52</v>
      </c>
      <c r="J30" s="1">
        <v>87.93</v>
      </c>
    </row>
    <row r="31" spans="1:10" x14ac:dyDescent="0.25">
      <c r="A31" s="1" t="s">
        <v>30</v>
      </c>
      <c r="B31" s="1">
        <v>26.81</v>
      </c>
      <c r="C31" s="1">
        <v>33.71</v>
      </c>
      <c r="D31" s="1">
        <v>41.31</v>
      </c>
      <c r="E31" s="1">
        <v>50.44</v>
      </c>
      <c r="F31" s="1">
        <v>59.09</v>
      </c>
      <c r="G31" s="1">
        <v>66.03</v>
      </c>
      <c r="H31" s="1">
        <v>75.319999999999993</v>
      </c>
      <c r="I31" s="1">
        <v>82.09</v>
      </c>
      <c r="J31" s="1">
        <v>84.56</v>
      </c>
    </row>
    <row r="32" spans="1:10" x14ac:dyDescent="0.25">
      <c r="A32" s="1" t="s">
        <v>31</v>
      </c>
      <c r="B32" s="1">
        <v>34.82</v>
      </c>
      <c r="C32" s="1">
        <v>42.66</v>
      </c>
      <c r="D32" s="1">
        <v>47.81</v>
      </c>
      <c r="E32" s="1">
        <v>55.16</v>
      </c>
      <c r="F32" s="1">
        <v>58.52</v>
      </c>
      <c r="G32" s="1">
        <v>65.86</v>
      </c>
      <c r="H32" s="1">
        <v>76.89</v>
      </c>
      <c r="I32" s="1">
        <v>82.36</v>
      </c>
      <c r="J32" s="1">
        <v>82.56</v>
      </c>
    </row>
    <row r="33" spans="1:10" x14ac:dyDescent="0.25">
      <c r="A33" s="1" t="s">
        <v>32</v>
      </c>
      <c r="B33" s="1">
        <v>25.34</v>
      </c>
      <c r="C33" s="1">
        <v>30.18</v>
      </c>
      <c r="D33" s="1">
        <v>39.229999999999997</v>
      </c>
      <c r="E33" s="1">
        <v>49.06</v>
      </c>
      <c r="F33" s="1">
        <v>53.61</v>
      </c>
      <c r="G33" s="1">
        <v>62.39</v>
      </c>
      <c r="H33" s="1">
        <v>69.430000000000007</v>
      </c>
      <c r="I33" s="1">
        <v>77.8</v>
      </c>
      <c r="J33" s="1">
        <v>81.88</v>
      </c>
    </row>
    <row r="34" spans="1:10" x14ac:dyDescent="0.25">
      <c r="A34" s="1" t="s">
        <v>33</v>
      </c>
      <c r="B34" s="1">
        <v>34.61</v>
      </c>
      <c r="C34" s="1">
        <v>39.39</v>
      </c>
      <c r="D34" s="1">
        <v>49.18</v>
      </c>
      <c r="E34" s="1">
        <v>61.95</v>
      </c>
      <c r="F34" s="1">
        <v>66.62</v>
      </c>
      <c r="G34" s="1">
        <v>72.62</v>
      </c>
      <c r="H34" s="1">
        <v>74.08</v>
      </c>
      <c r="I34" s="1">
        <v>78.319999999999993</v>
      </c>
      <c r="J34" s="1">
        <v>82.05</v>
      </c>
    </row>
    <row r="35" spans="1:10" x14ac:dyDescent="0.25">
      <c r="A35" s="1" t="s">
        <v>34</v>
      </c>
      <c r="B35" s="1">
        <v>16.28</v>
      </c>
      <c r="C35" s="1">
        <v>19.260000000000002</v>
      </c>
      <c r="D35" s="1">
        <v>27.33</v>
      </c>
      <c r="E35" s="1">
        <v>29.5</v>
      </c>
      <c r="F35" s="1">
        <v>31.31</v>
      </c>
      <c r="G35" s="1">
        <v>35.25</v>
      </c>
      <c r="H35" s="1">
        <v>35.26</v>
      </c>
      <c r="I35" s="1">
        <v>35.14</v>
      </c>
      <c r="J35" s="1">
        <v>38.71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90473-8218-43D7-BA03-37505DCEFBC0}">
  <dimension ref="A1:J35"/>
  <sheetViews>
    <sheetView workbookViewId="0">
      <selection activeCell="B1" sqref="B1:J1"/>
    </sheetView>
  </sheetViews>
  <sheetFormatPr defaultRowHeight="15" x14ac:dyDescent="0.25"/>
  <cols>
    <col min="1" max="1" width="22.85546875" bestFit="1" customWidth="1"/>
  </cols>
  <sheetData>
    <row r="1" spans="1:10" x14ac:dyDescent="0.25">
      <c r="A1" t="s">
        <v>0</v>
      </c>
      <c r="B1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</row>
    <row r="2" spans="1:10" x14ac:dyDescent="0.25">
      <c r="A2" s="1" t="s">
        <v>1</v>
      </c>
      <c r="B2">
        <f>VLOOKUP(A2,'[1]Data 1'!$A$1:$P$542,6,0)</f>
        <v>8.7100000000000009</v>
      </c>
      <c r="C2">
        <f>VLOOKUP(A2,'[1]Data 1'!$A$1:$P$542,7,0)</f>
        <v>8.77</v>
      </c>
      <c r="D2">
        <f>VLOOKUP(A2,'[1]Data 1'!$A$1:$P$542,8,0)</f>
        <v>8.86</v>
      </c>
      <c r="E2">
        <f>VLOOKUP(A2,'[1]Data 1'!$A$1:$P$542,9,0)</f>
        <v>8.98</v>
      </c>
      <c r="F2">
        <f>VLOOKUP(A2,'[1]Data 1'!$A$1:$P$542,10,0)</f>
        <v>9.09</v>
      </c>
      <c r="G2">
        <f>VLOOKUP(A2,'[1]Data 1'!$A$1:$P$542,11,0)</f>
        <v>9.18</v>
      </c>
      <c r="H2">
        <f>VLOOKUP(A2,'[1]Data 1'!$A$1:$P$542,12,0)</f>
        <v>9.33</v>
      </c>
      <c r="I2">
        <f>VLOOKUP(A2,'[1]Data 1'!$A$1:$P$542,13,0)</f>
        <v>9.3699999999999992</v>
      </c>
      <c r="J2">
        <f>VLOOKUP(A2,'[1]Data 1'!$A$1:$P$542,14,0)</f>
        <v>9.44</v>
      </c>
    </row>
    <row r="3" spans="1:10" x14ac:dyDescent="0.25">
      <c r="A3" s="1" t="s">
        <v>2</v>
      </c>
      <c r="B3">
        <f>VLOOKUP(A3,'[1]Data 1'!A$1:P$542,5,0)</f>
        <v>8.7899999999999991</v>
      </c>
      <c r="C3">
        <f>VLOOKUP(A3,'[1]Data 1'!$A$1:$P$542,7,0)</f>
        <v>9.0299999999999994</v>
      </c>
      <c r="D3">
        <f>VLOOKUP(A3,'[1]Data 1'!$A$1:$P$542,8,0)</f>
        <v>9.1199999999999992</v>
      </c>
      <c r="E3">
        <f>VLOOKUP(A3,'[1]Data 1'!$A$1:$P$542,9,0)</f>
        <v>9.25</v>
      </c>
      <c r="F3">
        <f>VLOOKUP(A3,'[1]Data 1'!$A$1:$P$542,10,0)</f>
        <v>9.34</v>
      </c>
      <c r="G3">
        <f>VLOOKUP(A3,'[1]Data 1'!$A$1:$P$542,11,0)</f>
        <v>9.4499999999999993</v>
      </c>
      <c r="H3">
        <f>VLOOKUP(A3,'[1]Data 1'!$A$1:$P$542,12,0)</f>
        <v>9.5399999999999991</v>
      </c>
      <c r="I3">
        <f>VLOOKUP(A3,'[1]Data 1'!$A$1:$P$542,13,0)</f>
        <v>9.58</v>
      </c>
      <c r="J3">
        <f>VLOOKUP(A3,'[1]Data 1'!$A$1:$P$542,14,0)</f>
        <v>9.7100000000000009</v>
      </c>
    </row>
    <row r="4" spans="1:10" x14ac:dyDescent="0.25">
      <c r="A4" s="1" t="s">
        <v>3</v>
      </c>
      <c r="B4">
        <f>VLOOKUP(A4,'[1]Data 1'!A$1:P$542,5,0)</f>
        <v>8.2799999999999994</v>
      </c>
      <c r="C4">
        <f>VLOOKUP(A4,'[1]Data 1'!$A$1:$P$542,7,0)</f>
        <v>8.42</v>
      </c>
      <c r="D4">
        <f>VLOOKUP(A4,'[1]Data 1'!$A$1:$P$542,8,0)</f>
        <v>8.59</v>
      </c>
      <c r="E4">
        <f>VLOOKUP(A4,'[1]Data 1'!$A$1:$P$542,9,0)</f>
        <v>8.7200000000000006</v>
      </c>
      <c r="F4">
        <f>VLOOKUP(A4,'[1]Data 1'!$A$1:$P$542,10,0)</f>
        <v>8.76</v>
      </c>
      <c r="G4">
        <f>VLOOKUP(A4,'[1]Data 1'!$A$1:$P$542,11,0)</f>
        <v>8.92</v>
      </c>
      <c r="H4">
        <f>VLOOKUP(A4,'[1]Data 1'!$A$1:$P$542,12,0)</f>
        <v>8.99</v>
      </c>
      <c r="I4">
        <f>VLOOKUP(A4,'[1]Data 1'!$A$1:$P$542,13,0)</f>
        <v>9.07</v>
      </c>
      <c r="J4">
        <f>VLOOKUP(A4,'[1]Data 1'!$A$1:$P$542,14,0)</f>
        <v>9.18</v>
      </c>
    </row>
    <row r="5" spans="1:10" x14ac:dyDescent="0.25">
      <c r="A5" s="1" t="s">
        <v>4</v>
      </c>
      <c r="B5">
        <f>VLOOKUP(A5,'[1]Data 1'!A$1:P$542,5,0)</f>
        <v>8.3800000000000008</v>
      </c>
      <c r="C5">
        <f>VLOOKUP(A5,'[1]Data 1'!$A$1:$P$542,7,0)</f>
        <v>8.49</v>
      </c>
      <c r="D5">
        <f>VLOOKUP(A5,'[1]Data 1'!$A$1:$P$542,8,0)</f>
        <v>8.59</v>
      </c>
      <c r="E5">
        <f>VLOOKUP(A5,'[1]Data 1'!$A$1:$P$542,9,0)</f>
        <v>8.76</v>
      </c>
      <c r="F5">
        <f>VLOOKUP(A5,'[1]Data 1'!$A$1:$P$542,10,0)</f>
        <v>8.92</v>
      </c>
      <c r="G5">
        <f>VLOOKUP(A5,'[1]Data 1'!$A$1:$P$542,11,0)</f>
        <v>9.0299999999999994</v>
      </c>
      <c r="H5">
        <f>VLOOKUP(A5,'[1]Data 1'!$A$1:$P$542,12,0)</f>
        <v>9.14</v>
      </c>
      <c r="I5">
        <f>VLOOKUP(A5,'[1]Data 1'!$A$1:$P$542,13,0)</f>
        <v>9.19</v>
      </c>
      <c r="J5">
        <f>VLOOKUP(A5,'[1]Data 1'!$A$1:$P$542,14,0)</f>
        <v>9.2200000000000006</v>
      </c>
    </row>
    <row r="6" spans="1:10" x14ac:dyDescent="0.25">
      <c r="A6" s="1" t="s">
        <v>5</v>
      </c>
      <c r="B6">
        <f>VLOOKUP(A6,'[1]Data 1'!A$1:P$542,5,0)</f>
        <v>7.8</v>
      </c>
      <c r="C6">
        <f>VLOOKUP(A6,'[1]Data 1'!$A$1:$P$542,7,0)</f>
        <v>7.96</v>
      </c>
      <c r="D6">
        <f>VLOOKUP(A6,'[1]Data 1'!$A$1:$P$542,8,0)</f>
        <v>8.07</v>
      </c>
      <c r="E6">
        <f>VLOOKUP(A6,'[1]Data 1'!$A$1:$P$542,9,0)</f>
        <v>8.15</v>
      </c>
      <c r="F6">
        <f>VLOOKUP(A6,'[1]Data 1'!$A$1:$P$542,10,0)</f>
        <v>8.23</v>
      </c>
      <c r="G6">
        <f>VLOOKUP(A6,'[1]Data 1'!$A$1:$P$542,11,0)</f>
        <v>8.4499999999999993</v>
      </c>
      <c r="H6">
        <f>VLOOKUP(A6,'[1]Data 1'!$A$1:$P$542,12,0)</f>
        <v>8.5500000000000007</v>
      </c>
      <c r="I6">
        <f>VLOOKUP(A6,'[1]Data 1'!$A$1:$P$542,13,0)</f>
        <v>8.6</v>
      </c>
      <c r="J6">
        <f>VLOOKUP(A6,'[1]Data 1'!$A$1:$P$542,14,0)</f>
        <v>8.68</v>
      </c>
    </row>
    <row r="7" spans="1:10" x14ac:dyDescent="0.25">
      <c r="A7" s="1" t="s">
        <v>6</v>
      </c>
      <c r="B7">
        <f>VLOOKUP(A7,'[1]Data 1'!A$1:P$542,5,0)</f>
        <v>7.53</v>
      </c>
      <c r="C7">
        <f>VLOOKUP(A7,'[1]Data 1'!$A$1:$P$542,7,0)</f>
        <v>7.77</v>
      </c>
      <c r="D7">
        <f>VLOOKUP(A7,'[1]Data 1'!$A$1:$P$542,8,0)</f>
        <v>7.83</v>
      </c>
      <c r="E7">
        <f>VLOOKUP(A7,'[1]Data 1'!$A$1:$P$542,9,0)</f>
        <v>7.99</v>
      </c>
      <c r="F7">
        <f>VLOOKUP(A7,'[1]Data 1'!$A$1:$P$542,10,0)</f>
        <v>8</v>
      </c>
      <c r="G7">
        <f>VLOOKUP(A7,'[1]Data 1'!$A$1:$P$542,11,0)</f>
        <v>8.18</v>
      </c>
      <c r="H7">
        <f>VLOOKUP(A7,'[1]Data 1'!$A$1:$P$542,12,0)</f>
        <v>8.24</v>
      </c>
      <c r="I7">
        <f>VLOOKUP(A7,'[1]Data 1'!$A$1:$P$542,13,0)</f>
        <v>8.3000000000000007</v>
      </c>
      <c r="J7">
        <f>VLOOKUP(A7,'[1]Data 1'!$A$1:$P$542,14,0)</f>
        <v>8.3699999999999992</v>
      </c>
    </row>
    <row r="8" spans="1:10" x14ac:dyDescent="0.25">
      <c r="A8" s="1" t="s">
        <v>7</v>
      </c>
      <c r="B8">
        <f>VLOOKUP(A8,'[1]Data 1'!A$1:P$542,5,0)</f>
        <v>8.09</v>
      </c>
      <c r="C8">
        <f>VLOOKUP(A8,'[1]Data 1'!$A$1:$P$542,7,0)</f>
        <v>8.2899999999999991</v>
      </c>
      <c r="D8">
        <f>VLOOKUP(A8,'[1]Data 1'!$A$1:$P$542,8,0)</f>
        <v>8.3699999999999992</v>
      </c>
      <c r="E8">
        <f>VLOOKUP(A8,'[1]Data 1'!$A$1:$P$542,9,0)</f>
        <v>8.4700000000000006</v>
      </c>
      <c r="F8">
        <f>VLOOKUP(A8,'[1]Data 1'!$A$1:$P$542,10,0)</f>
        <v>8.61</v>
      </c>
      <c r="G8">
        <f>VLOOKUP(A8,'[1]Data 1'!$A$1:$P$542,11,0)</f>
        <v>8.73</v>
      </c>
      <c r="H8">
        <f>VLOOKUP(A8,'[1]Data 1'!$A$1:$P$542,12,0)</f>
        <v>8.84</v>
      </c>
      <c r="I8">
        <f>VLOOKUP(A8,'[1]Data 1'!$A$1:$P$542,13,0)</f>
        <v>8.8699999999999992</v>
      </c>
      <c r="J8">
        <f>VLOOKUP(A8,'[1]Data 1'!$A$1:$P$542,14,0)</f>
        <v>8.91</v>
      </c>
    </row>
    <row r="9" spans="1:10" x14ac:dyDescent="0.25">
      <c r="A9" s="1" t="s">
        <v>8</v>
      </c>
      <c r="B9">
        <f>VLOOKUP(A9,'[1]Data 1'!A$1:P$542,5,0)</f>
        <v>7.32</v>
      </c>
      <c r="C9">
        <f>VLOOKUP(A9,'[1]Data 1'!$A$1:$P$542,7,0)</f>
        <v>7.56</v>
      </c>
      <c r="D9">
        <f>VLOOKUP(A9,'[1]Data 1'!$A$1:$P$542,8,0)</f>
        <v>7.63</v>
      </c>
      <c r="E9">
        <f>VLOOKUP(A9,'[1]Data 1'!$A$1:$P$542,9,0)</f>
        <v>7.79</v>
      </c>
      <c r="F9">
        <f>VLOOKUP(A9,'[1]Data 1'!$A$1:$P$542,10,0)</f>
        <v>7.82</v>
      </c>
      <c r="G9">
        <f>VLOOKUP(A9,'[1]Data 1'!$A$1:$P$542,11,0)</f>
        <v>7.92</v>
      </c>
      <c r="H9">
        <f>VLOOKUP(A9,'[1]Data 1'!$A$1:$P$542,12,0)</f>
        <v>8.0500000000000007</v>
      </c>
      <c r="I9">
        <f>VLOOKUP(A9,'[1]Data 1'!$A$1:$P$542,13,0)</f>
        <v>8.08</v>
      </c>
      <c r="J9">
        <f>VLOOKUP(A9,'[1]Data 1'!$A$1:$P$542,14,0)</f>
        <v>8.18</v>
      </c>
    </row>
    <row r="10" spans="1:10" x14ac:dyDescent="0.25">
      <c r="A10" s="1" t="s">
        <v>9</v>
      </c>
      <c r="B10">
        <f>VLOOKUP(A10,'[1]Data 1'!A$1:P$542,5,0)</f>
        <v>7.32</v>
      </c>
      <c r="C10">
        <f>VLOOKUP(A10,'[1]Data 1'!$A$1:$P$542,7,0)</f>
        <v>7.46</v>
      </c>
      <c r="D10">
        <f>VLOOKUP(A10,'[1]Data 1'!$A$1:$P$542,8,0)</f>
        <v>7.62</v>
      </c>
      <c r="E10">
        <f>VLOOKUP(A10,'[1]Data 1'!$A$1:$P$542,9,0)</f>
        <v>7.78</v>
      </c>
      <c r="F10">
        <f>VLOOKUP(A10,'[1]Data 1'!$A$1:$P$542,10,0)</f>
        <v>7.84</v>
      </c>
      <c r="G10">
        <f>VLOOKUP(A10,'[1]Data 1'!$A$1:$P$542,11,0)</f>
        <v>7.98</v>
      </c>
      <c r="H10">
        <f>VLOOKUP(A10,'[1]Data 1'!$A$1:$P$542,12,0)</f>
        <v>8.06</v>
      </c>
      <c r="I10">
        <f>VLOOKUP(A10,'[1]Data 1'!$A$1:$P$542,13,0)</f>
        <v>8.08</v>
      </c>
      <c r="J10">
        <f>VLOOKUP(A10,'[1]Data 1'!$A$1:$P$542,14,0)</f>
        <v>8.11</v>
      </c>
    </row>
    <row r="11" spans="1:10" x14ac:dyDescent="0.25">
      <c r="A11" s="1" t="s">
        <v>36</v>
      </c>
      <c r="B11">
        <f>VLOOKUP(A11,'[1]Data 1'!A$1:P$542,5,0)</f>
        <v>9.6300000000000008</v>
      </c>
      <c r="C11">
        <f>VLOOKUP(A11,'[1]Data 1'!$A$1:$P$542,7,0)</f>
        <v>9.65</v>
      </c>
      <c r="D11">
        <f>VLOOKUP(A11,'[1]Data 1'!$A$1:$P$542,8,0)</f>
        <v>9.67</v>
      </c>
      <c r="E11">
        <f>VLOOKUP(A11,'[1]Data 1'!$A$1:$P$542,9,0)</f>
        <v>9.7899999999999991</v>
      </c>
      <c r="F11">
        <f>VLOOKUP(A11,'[1]Data 1'!$A$1:$P$542,10,0)</f>
        <v>9.81</v>
      </c>
      <c r="G11">
        <f>VLOOKUP(A11,'[1]Data 1'!$A$1:$P$542,11,0)</f>
        <v>9.99</v>
      </c>
      <c r="H11">
        <f>VLOOKUP(A11,'[1]Data 1'!$A$1:$P$542,12,0)</f>
        <v>10.119999999999999</v>
      </c>
      <c r="I11">
        <f>VLOOKUP(A11,'[1]Data 1'!$A$1:$P$542,13,0)</f>
        <v>10.18</v>
      </c>
      <c r="J11">
        <f>VLOOKUP(A11,'[1]Data 1'!$A$1:$P$542,14,0)</f>
        <v>10.37</v>
      </c>
    </row>
    <row r="12" spans="1:10" x14ac:dyDescent="0.25">
      <c r="A12" s="1" t="s">
        <v>11</v>
      </c>
      <c r="B12">
        <f>VLOOKUP(A12,'[1]Data 1'!A$1:P$542,5,0)</f>
        <v>10.47</v>
      </c>
      <c r="C12">
        <f>VLOOKUP(A12,'[1]Data 1'!$A$1:$P$542,7,0)</f>
        <v>10.7</v>
      </c>
      <c r="D12">
        <f>VLOOKUP(A12,'[1]Data 1'!$A$1:$P$542,8,0)</f>
        <v>10.88</v>
      </c>
      <c r="E12">
        <f>VLOOKUP(A12,'[1]Data 1'!$A$1:$P$542,9,0)</f>
        <v>11.02</v>
      </c>
      <c r="F12">
        <f>VLOOKUP(A12,'[1]Data 1'!$A$1:$P$542,10,0)</f>
        <v>11.05</v>
      </c>
      <c r="G12">
        <f>VLOOKUP(A12,'[1]Data 1'!$A$1:$P$542,11,0)</f>
        <v>11.06</v>
      </c>
      <c r="H12">
        <f>VLOOKUP(A12,'[1]Data 1'!$A$1:$P$542,12,0)</f>
        <v>11.13</v>
      </c>
      <c r="I12">
        <f>VLOOKUP(A12,'[1]Data 1'!$A$1:$P$542,13,0)</f>
        <v>11.17</v>
      </c>
      <c r="J12">
        <f>VLOOKUP(A12,'[1]Data 1'!$A$1:$P$542,14,0)</f>
        <v>11.31</v>
      </c>
    </row>
    <row r="13" spans="1:10" x14ac:dyDescent="0.25">
      <c r="A13" s="1" t="s">
        <v>12</v>
      </c>
      <c r="B13">
        <f>VLOOKUP(A13,'[1]Data 1'!A$1:P$542,5,0)</f>
        <v>7.58</v>
      </c>
      <c r="C13">
        <f>VLOOKUP(A13,'[1]Data 1'!$A$1:$P$542,7,0)</f>
        <v>7.86</v>
      </c>
      <c r="D13">
        <f>VLOOKUP(A13,'[1]Data 1'!$A$1:$P$542,8,0)</f>
        <v>7.95</v>
      </c>
      <c r="E13">
        <f>VLOOKUP(A13,'[1]Data 1'!$A$1:$P$542,9,0)</f>
        <v>8.14</v>
      </c>
      <c r="F13">
        <f>VLOOKUP(A13,'[1]Data 1'!$A$1:$P$542,10,0)</f>
        <v>8.15</v>
      </c>
      <c r="G13">
        <f>VLOOKUP(A13,'[1]Data 1'!$A$1:$P$542,11,0)</f>
        <v>8.3699999999999992</v>
      </c>
      <c r="H13">
        <f>VLOOKUP(A13,'[1]Data 1'!$A$1:$P$542,12,0)</f>
        <v>8.5500000000000007</v>
      </c>
      <c r="I13">
        <f>VLOOKUP(A13,'[1]Data 1'!$A$1:$P$542,13,0)</f>
        <v>8.61</v>
      </c>
      <c r="J13">
        <f>VLOOKUP(A13,'[1]Data 1'!$A$1:$P$542,14,0)</f>
        <v>8.7799999999999994</v>
      </c>
    </row>
    <row r="14" spans="1:10" x14ac:dyDescent="0.25">
      <c r="A14" s="1" t="s">
        <v>13</v>
      </c>
      <c r="B14">
        <f>VLOOKUP(A14,'[1]Data 1'!A$1:P$542,5,0)</f>
        <v>6.8</v>
      </c>
      <c r="C14">
        <f>VLOOKUP(A14,'[1]Data 1'!$A$1:$P$542,7,0)</f>
        <v>7.03</v>
      </c>
      <c r="D14">
        <f>VLOOKUP(A14,'[1]Data 1'!$A$1:$P$542,8,0)</f>
        <v>7.15</v>
      </c>
      <c r="E14">
        <f>VLOOKUP(A14,'[1]Data 1'!$A$1:$P$542,9,0)</f>
        <v>7.27</v>
      </c>
      <c r="F14">
        <f>VLOOKUP(A14,'[1]Data 1'!$A$1:$P$542,10,0)</f>
        <v>7.35</v>
      </c>
      <c r="G14">
        <f>VLOOKUP(A14,'[1]Data 1'!$A$1:$P$542,11,0)</f>
        <v>7.53</v>
      </c>
      <c r="H14">
        <f>VLOOKUP(A14,'[1]Data 1'!$A$1:$P$542,12,0)</f>
        <v>7.69</v>
      </c>
      <c r="I14">
        <f>VLOOKUP(A14,'[1]Data 1'!$A$1:$P$542,13,0)</f>
        <v>7.75</v>
      </c>
      <c r="J14">
        <f>VLOOKUP(A14,'[1]Data 1'!$A$1:$P$542,14,0)</f>
        <v>7.93</v>
      </c>
    </row>
    <row r="15" spans="1:10" x14ac:dyDescent="0.25">
      <c r="A15" s="1" t="s">
        <v>35</v>
      </c>
      <c r="B15">
        <f>VLOOKUP(A15,'[1]Data 1'!A$1:P$542,5,0)</f>
        <v>8.7200000000000006</v>
      </c>
      <c r="C15">
        <f>VLOOKUP(A15,'[1]Data 1'!$A$1:$P$542,7,0)</f>
        <v>9</v>
      </c>
      <c r="D15">
        <f>VLOOKUP(A15,'[1]Data 1'!$A$1:$P$542,8,0)</f>
        <v>9.1199999999999992</v>
      </c>
      <c r="E15">
        <f>VLOOKUP(A15,'[1]Data 1'!$A$1:$P$542,9,0)</f>
        <v>9.19</v>
      </c>
      <c r="F15">
        <f>VLOOKUP(A15,'[1]Data 1'!$A$1:$P$542,10,0)</f>
        <v>9.32</v>
      </c>
      <c r="G15">
        <f>VLOOKUP(A15,'[1]Data 1'!$A$1:$P$542,11,0)</f>
        <v>9.3800000000000008</v>
      </c>
      <c r="H15">
        <f>VLOOKUP(A15,'[1]Data 1'!$A$1:$P$542,12,0)</f>
        <v>9.5500000000000007</v>
      </c>
      <c r="I15">
        <f>VLOOKUP(A15,'[1]Data 1'!$A$1:$P$542,13,0)</f>
        <v>9.64</v>
      </c>
      <c r="J15">
        <f>VLOOKUP(A15,'[1]Data 1'!$A$1:$P$542,14,0)</f>
        <v>9.75</v>
      </c>
    </row>
    <row r="16" spans="1:10" x14ac:dyDescent="0.25">
      <c r="A16" s="1" t="s">
        <v>15</v>
      </c>
      <c r="B16">
        <f>VLOOKUP(A16,'[1]Data 1'!A$1:P$542,5,0)</f>
        <v>6.9</v>
      </c>
      <c r="C16">
        <f>VLOOKUP(A16,'[1]Data 1'!$A$1:$P$542,7,0)</f>
        <v>7.14</v>
      </c>
      <c r="D16">
        <f>VLOOKUP(A16,'[1]Data 1'!$A$1:$P$542,8,0)</f>
        <v>7.23</v>
      </c>
      <c r="E16">
        <f>VLOOKUP(A16,'[1]Data 1'!$A$1:$P$542,9,0)</f>
        <v>7.34</v>
      </c>
      <c r="F16">
        <f>VLOOKUP(A16,'[1]Data 1'!$A$1:$P$542,10,0)</f>
        <v>7.39</v>
      </c>
      <c r="G16">
        <f>VLOOKUP(A16,'[1]Data 1'!$A$1:$P$542,11,0)</f>
        <v>7.59</v>
      </c>
      <c r="H16">
        <f>VLOOKUP(A16,'[1]Data 1'!$A$1:$P$542,12,0)</f>
        <v>7.78</v>
      </c>
      <c r="I16">
        <f>VLOOKUP(A16,'[1]Data 1'!$A$1:$P$542,13,0)</f>
        <v>7.88</v>
      </c>
      <c r="J16">
        <f>VLOOKUP(A16,'[1]Data 1'!$A$1:$P$542,14,0)</f>
        <v>8.0299999999999994</v>
      </c>
    </row>
    <row r="17" spans="1:10" x14ac:dyDescent="0.25">
      <c r="A17" s="1" t="s">
        <v>16</v>
      </c>
      <c r="B17">
        <f>VLOOKUP(A17,'[1]Data 1'!A$1:P$542,5,0)</f>
        <v>8.17</v>
      </c>
      <c r="C17">
        <f>VLOOKUP(A17,'[1]Data 1'!$A$1:$P$542,7,0)</f>
        <v>8.27</v>
      </c>
      <c r="D17">
        <f>VLOOKUP(A17,'[1]Data 1'!$A$1:$P$542,8,0)</f>
        <v>8.3699999999999992</v>
      </c>
      <c r="E17">
        <f>VLOOKUP(A17,'[1]Data 1'!$A$1:$P$542,9,0)</f>
        <v>8.5299999999999994</v>
      </c>
      <c r="F17">
        <f>VLOOKUP(A17,'[1]Data 1'!$A$1:$P$542,10,0)</f>
        <v>8.6199999999999992</v>
      </c>
      <c r="G17">
        <f>VLOOKUP(A17,'[1]Data 1'!$A$1:$P$542,11,0)</f>
        <v>8.74</v>
      </c>
      <c r="H17">
        <f>VLOOKUP(A17,'[1]Data 1'!$A$1:$P$542,12,0)</f>
        <v>8.89</v>
      </c>
      <c r="I17">
        <f>VLOOKUP(A17,'[1]Data 1'!$A$1:$P$542,13,0)</f>
        <v>8.93</v>
      </c>
      <c r="J17">
        <f>VLOOKUP(A17,'[1]Data 1'!$A$1:$P$542,14,0)</f>
        <v>9.1300000000000008</v>
      </c>
    </row>
    <row r="18" spans="1:10" x14ac:dyDescent="0.25">
      <c r="A18" s="1" t="s">
        <v>17</v>
      </c>
      <c r="B18">
        <f>VLOOKUP(A18,'[1]Data 1'!A$1:P$542,5,0)</f>
        <v>8.1</v>
      </c>
      <c r="C18">
        <f>VLOOKUP(A18,'[1]Data 1'!$A$1:$P$542,7,0)</f>
        <v>8.26</v>
      </c>
      <c r="D18">
        <f>VLOOKUP(A18,'[1]Data 1'!$A$1:$P$542,8,0)</f>
        <v>8.36</v>
      </c>
      <c r="E18">
        <f>VLOOKUP(A18,'[1]Data 1'!$A$1:$P$542,9,0)</f>
        <v>8.5500000000000007</v>
      </c>
      <c r="F18">
        <f>VLOOKUP(A18,'[1]Data 1'!$A$1:$P$542,10,0)</f>
        <v>8.65</v>
      </c>
      <c r="G18">
        <f>VLOOKUP(A18,'[1]Data 1'!$A$1:$P$542,11,0)</f>
        <v>8.84</v>
      </c>
      <c r="H18">
        <f>VLOOKUP(A18,'[1]Data 1'!$A$1:$P$542,12,0)</f>
        <v>8.9499999999999993</v>
      </c>
      <c r="I18">
        <f>VLOOKUP(A18,'[1]Data 1'!$A$1:$P$542,13,0)</f>
        <v>9.06</v>
      </c>
      <c r="J18">
        <f>VLOOKUP(A18,'[1]Data 1'!$A$1:$P$542,14,0)</f>
        <v>9.39</v>
      </c>
    </row>
    <row r="19" spans="1:10" x14ac:dyDescent="0.25">
      <c r="A19" s="1" t="s">
        <v>18</v>
      </c>
      <c r="B19">
        <f>VLOOKUP(A19,'[1]Data 1'!A$1:P$542,5,0)</f>
        <v>6.54</v>
      </c>
      <c r="C19">
        <f>VLOOKUP(A19,'[1]Data 1'!$A$1:$P$542,7,0)</f>
        <v>6.71</v>
      </c>
      <c r="D19">
        <f>VLOOKUP(A19,'[1]Data 1'!$A$1:$P$542,8,0)</f>
        <v>6.79</v>
      </c>
      <c r="E19">
        <f>VLOOKUP(A19,'[1]Data 1'!$A$1:$P$542,9,0)</f>
        <v>6.9</v>
      </c>
      <c r="F19">
        <f>VLOOKUP(A19,'[1]Data 1'!$A$1:$P$542,10,0)</f>
        <v>7.03</v>
      </c>
      <c r="G19">
        <f>VLOOKUP(A19,'[1]Data 1'!$A$1:$P$542,11,0)</f>
        <v>7.27</v>
      </c>
      <c r="H19">
        <f>VLOOKUP(A19,'[1]Data 1'!$A$1:$P$542,12,0)</f>
        <v>7.31</v>
      </c>
      <c r="I19">
        <f>VLOOKUP(A19,'[1]Data 1'!$A$1:$P$542,13,0)</f>
        <v>7.38</v>
      </c>
      <c r="J19">
        <f>VLOOKUP(A19,'[1]Data 1'!$A$1:$P$542,14,0)</f>
        <v>7.61</v>
      </c>
    </row>
    <row r="20" spans="1:10" x14ac:dyDescent="0.25">
      <c r="A20" s="1" t="s">
        <v>19</v>
      </c>
      <c r="B20">
        <f>VLOOKUP(A20,'[1]Data 1'!A$1:P$542,5,0)</f>
        <v>6.76</v>
      </c>
      <c r="C20">
        <f>VLOOKUP(A20,'[1]Data 1'!$A$1:$P$542,7,0)</f>
        <v>6.93</v>
      </c>
      <c r="D20">
        <f>VLOOKUP(A20,'[1]Data 1'!$A$1:$P$542,8,0)</f>
        <v>7.02</v>
      </c>
      <c r="E20">
        <f>VLOOKUP(A20,'[1]Data 1'!$A$1:$P$542,9,0)</f>
        <v>7.15</v>
      </c>
      <c r="F20">
        <f>VLOOKUP(A20,'[1]Data 1'!$A$1:$P$542,10,0)</f>
        <v>7.3</v>
      </c>
      <c r="G20">
        <f>VLOOKUP(A20,'[1]Data 1'!$A$1:$P$542,11,0)</f>
        <v>7.55</v>
      </c>
      <c r="H20">
        <f>VLOOKUP(A20,'[1]Data 1'!$A$1:$P$542,12,0)</f>
        <v>7.63</v>
      </c>
      <c r="I20">
        <f>VLOOKUP(A20,'[1]Data 1'!$A$1:$P$542,13,0)</f>
        <v>7.69</v>
      </c>
      <c r="J20">
        <f>VLOOKUP(A20,'[1]Data 1'!$A$1:$P$542,14,0)</f>
        <v>7.7</v>
      </c>
    </row>
    <row r="21" spans="1:10" x14ac:dyDescent="0.25">
      <c r="A21" s="1" t="s">
        <v>20</v>
      </c>
      <c r="B21">
        <f>VLOOKUP(A21,'[1]Data 1'!A$1:P$542,5,0)</f>
        <v>6.69</v>
      </c>
      <c r="C21">
        <f>VLOOKUP(A21,'[1]Data 1'!$A$1:$P$542,7,0)</f>
        <v>6.93</v>
      </c>
      <c r="D21">
        <f>VLOOKUP(A21,'[1]Data 1'!$A$1:$P$542,8,0)</f>
        <v>6.98</v>
      </c>
      <c r="E21">
        <f>VLOOKUP(A21,'[1]Data 1'!$A$1:$P$542,9,0)</f>
        <v>7.05</v>
      </c>
      <c r="F21">
        <f>VLOOKUP(A21,'[1]Data 1'!$A$1:$P$542,10,0)</f>
        <v>7.12</v>
      </c>
      <c r="G21">
        <f>VLOOKUP(A21,'[1]Data 1'!$A$1:$P$542,11,0)</f>
        <v>7.31</v>
      </c>
      <c r="H21">
        <f>VLOOKUP(A21,'[1]Data 1'!$A$1:$P$542,12,0)</f>
        <v>7.37</v>
      </c>
      <c r="I21">
        <f>VLOOKUP(A21,'[1]Data 1'!$A$1:$P$542,13,0)</f>
        <v>7.45</v>
      </c>
      <c r="J21">
        <f>VLOOKUP(A21,'[1]Data 1'!$A$1:$P$542,14,0)</f>
        <v>7.59</v>
      </c>
    </row>
    <row r="22" spans="1:10" x14ac:dyDescent="0.25">
      <c r="A22" s="1" t="s">
        <v>21</v>
      </c>
      <c r="B22">
        <f>VLOOKUP(A22,'[1]Data 1'!A$1:P$542,5,0)</f>
        <v>7.79</v>
      </c>
      <c r="C22">
        <f>VLOOKUP(A22,'[1]Data 1'!$A$1:$P$542,7,0)</f>
        <v>8.0299999999999994</v>
      </c>
      <c r="D22">
        <f>VLOOKUP(A22,'[1]Data 1'!$A$1:$P$542,8,0)</f>
        <v>8.1300000000000008</v>
      </c>
      <c r="E22">
        <f>VLOOKUP(A22,'[1]Data 1'!$A$1:$P$542,9,0)</f>
        <v>8.2899999999999991</v>
      </c>
      <c r="F22">
        <f>VLOOKUP(A22,'[1]Data 1'!$A$1:$P$542,10,0)</f>
        <v>8.3699999999999992</v>
      </c>
      <c r="G22">
        <f>VLOOKUP(A22,'[1]Data 1'!$A$1:$P$542,11,0)</f>
        <v>8.51</v>
      </c>
      <c r="H22">
        <f>VLOOKUP(A22,'[1]Data 1'!$A$1:$P$542,12,0)</f>
        <v>8.59</v>
      </c>
      <c r="I22">
        <f>VLOOKUP(A22,'[1]Data 1'!$A$1:$P$542,13,0)</f>
        <v>8.64</v>
      </c>
      <c r="J22">
        <f>VLOOKUP(A22,'[1]Data 1'!$A$1:$P$542,14,0)</f>
        <v>8.65</v>
      </c>
    </row>
    <row r="23" spans="1:10" x14ac:dyDescent="0.25">
      <c r="A23" s="1" t="s">
        <v>22</v>
      </c>
      <c r="B23">
        <f>VLOOKUP(A23,'[1]Data 1'!A$1:P$542,5,0)</f>
        <v>7.59</v>
      </c>
      <c r="C23">
        <f>VLOOKUP(A23,'[1]Data 1'!$A$1:$P$542,7,0)</f>
        <v>7.76</v>
      </c>
      <c r="D23">
        <f>VLOOKUP(A23,'[1]Data 1'!$A$1:$P$542,8,0)</f>
        <v>7.89</v>
      </c>
      <c r="E23">
        <f>VLOOKUP(A23,'[1]Data 1'!$A$1:$P$542,9,0)</f>
        <v>7.99</v>
      </c>
      <c r="F23">
        <f>VLOOKUP(A23,'[1]Data 1'!$A$1:$P$542,10,0)</f>
        <v>8</v>
      </c>
      <c r="G23">
        <f>VLOOKUP(A23,'[1]Data 1'!$A$1:$P$542,11,0)</f>
        <v>8.1999999999999993</v>
      </c>
      <c r="H23">
        <f>VLOOKUP(A23,'[1]Data 1'!$A$1:$P$542,12,0)</f>
        <v>8.2899999999999991</v>
      </c>
      <c r="I23">
        <f>VLOOKUP(A23,'[1]Data 1'!$A$1:$P$542,13,0)</f>
        <v>8.34</v>
      </c>
      <c r="J23">
        <f>VLOOKUP(A23,'[1]Data 1'!$A$1:$P$542,14,0)</f>
        <v>8.4600000000000009</v>
      </c>
    </row>
    <row r="24" spans="1:10" x14ac:dyDescent="0.25">
      <c r="A24" s="1" t="s">
        <v>23</v>
      </c>
      <c r="B24">
        <f>VLOOKUP(A24,'[1]Data 1'!A$1:P$542,5,0)</f>
        <v>8.8699999999999992</v>
      </c>
      <c r="C24">
        <f>VLOOKUP(A24,'[1]Data 1'!$A$1:$P$542,7,0)</f>
        <v>9.15</v>
      </c>
      <c r="D24">
        <f>VLOOKUP(A24,'[1]Data 1'!$A$1:$P$542,8,0)</f>
        <v>9.24</v>
      </c>
      <c r="E24">
        <f>VLOOKUP(A24,'[1]Data 1'!$A$1:$P$542,9,0)</f>
        <v>9.36</v>
      </c>
      <c r="F24">
        <f>VLOOKUP(A24,'[1]Data 1'!$A$1:$P$542,10,0)</f>
        <v>9.48</v>
      </c>
      <c r="G24">
        <f>VLOOKUP(A24,'[1]Data 1'!$A$1:$P$542,11,0)</f>
        <v>9.6999999999999993</v>
      </c>
      <c r="H24">
        <f>VLOOKUP(A24,'[1]Data 1'!$A$1:$P$542,12,0)</f>
        <v>9.77</v>
      </c>
      <c r="I24">
        <f>VLOOKUP(A24,'[1]Data 1'!$A$1:$P$542,13,0)</f>
        <v>9.84</v>
      </c>
      <c r="J24">
        <f>VLOOKUP(A24,'[1]Data 1'!$A$1:$P$542,14,0)</f>
        <v>9.92</v>
      </c>
    </row>
    <row r="25" spans="1:10" x14ac:dyDescent="0.25">
      <c r="A25" s="1" t="s">
        <v>24</v>
      </c>
      <c r="B25">
        <f>VLOOKUP(A25,'[1]Data 1'!A$1:P$542,5,0)</f>
        <v>8.1</v>
      </c>
      <c r="C25">
        <f>VLOOKUP(A25,'[1]Data 1'!$A$1:$P$542,7,0)</f>
        <v>8.36</v>
      </c>
      <c r="D25">
        <f>VLOOKUP(A25,'[1]Data 1'!$A$1:$P$542,8,0)</f>
        <v>8.49</v>
      </c>
      <c r="E25">
        <f>VLOOKUP(A25,'[1]Data 1'!$A$1:$P$542,9,0)</f>
        <v>8.6199999999999992</v>
      </c>
      <c r="F25">
        <f>VLOOKUP(A25,'[1]Data 1'!$A$1:$P$542,10,0)</f>
        <v>8.8699999999999992</v>
      </c>
      <c r="G25">
        <f>VLOOKUP(A25,'[1]Data 1'!$A$1:$P$542,11,0)</f>
        <v>8.94</v>
      </c>
      <c r="H25">
        <f>VLOOKUP(A25,'[1]Data 1'!$A$1:$P$542,12,0)</f>
        <v>9</v>
      </c>
      <c r="I25">
        <f>VLOOKUP(A25,'[1]Data 1'!$A$1:$P$542,13,0)</f>
        <v>9.11</v>
      </c>
      <c r="J25">
        <f>VLOOKUP(A25,'[1]Data 1'!$A$1:$P$542,14,0)</f>
        <v>9.27</v>
      </c>
    </row>
    <row r="26" spans="1:10" x14ac:dyDescent="0.25">
      <c r="A26" s="1" t="s">
        <v>25</v>
      </c>
      <c r="B26">
        <f>VLOOKUP(A26,'[1]Data 1'!A$1:P$542,5,0)</f>
        <v>8.7899999999999991</v>
      </c>
      <c r="C26">
        <f>VLOOKUP(A26,'[1]Data 1'!$A$1:$P$542,7,0)</f>
        <v>8.8800000000000008</v>
      </c>
      <c r="D26">
        <f>VLOOKUP(A26,'[1]Data 1'!$A$1:$P$542,8,0)</f>
        <v>8.9600000000000009</v>
      </c>
      <c r="E26">
        <f>VLOOKUP(A26,'[1]Data 1'!$A$1:$P$542,9,0)</f>
        <v>9.14</v>
      </c>
      <c r="F26">
        <f>VLOOKUP(A26,'[1]Data 1'!$A$1:$P$542,10,0)</f>
        <v>9.24</v>
      </c>
      <c r="G26">
        <f>VLOOKUP(A26,'[1]Data 1'!$A$1:$P$542,11,0)</f>
        <v>9.43</v>
      </c>
      <c r="H26">
        <f>VLOOKUP(A26,'[1]Data 1'!$A$1:$P$542,12,0)</f>
        <v>9.49</v>
      </c>
      <c r="I26">
        <f>VLOOKUP(A26,'[1]Data 1'!$A$1:$P$542,13,0)</f>
        <v>9.6199999999999992</v>
      </c>
      <c r="J26">
        <f>VLOOKUP(A26,'[1]Data 1'!$A$1:$P$542,14,0)</f>
        <v>9.68</v>
      </c>
    </row>
    <row r="27" spans="1:10" x14ac:dyDescent="0.25">
      <c r="A27" s="1" t="s">
        <v>26</v>
      </c>
      <c r="B27">
        <f>VLOOKUP(A27,'[1]Data 1'!A$1:P$542,5,0)</f>
        <v>7.82</v>
      </c>
      <c r="C27">
        <f>VLOOKUP(A27,'[1]Data 1'!$A$1:$P$542,7,0)</f>
        <v>7.97</v>
      </c>
      <c r="D27">
        <f>VLOOKUP(A27,'[1]Data 1'!$A$1:$P$542,8,0)</f>
        <v>8.1199999999999992</v>
      </c>
      <c r="E27">
        <f>VLOOKUP(A27,'[1]Data 1'!$A$1:$P$542,9,0)</f>
        <v>8.2899999999999991</v>
      </c>
      <c r="F27">
        <f>VLOOKUP(A27,'[1]Data 1'!$A$1:$P$542,10,0)</f>
        <v>8.52</v>
      </c>
      <c r="G27">
        <f>VLOOKUP(A27,'[1]Data 1'!$A$1:$P$542,11,0)</f>
        <v>8.75</v>
      </c>
      <c r="H27">
        <f>VLOOKUP(A27,'[1]Data 1'!$A$1:$P$542,12,0)</f>
        <v>8.83</v>
      </c>
      <c r="I27">
        <f>VLOOKUP(A27,'[1]Data 1'!$A$1:$P$542,13,0)</f>
        <v>8.89</v>
      </c>
      <c r="J27">
        <f>VLOOKUP(A27,'[1]Data 1'!$A$1:$P$542,14,0)</f>
        <v>8.89</v>
      </c>
    </row>
    <row r="28" spans="1:10" x14ac:dyDescent="0.25">
      <c r="A28" s="1" t="s">
        <v>27</v>
      </c>
      <c r="B28">
        <f>VLOOKUP(A28,'[1]Data 1'!A$1:P$542,5,0)</f>
        <v>7.45</v>
      </c>
      <c r="C28">
        <f>VLOOKUP(A28,'[1]Data 1'!$A$1:$P$542,7,0)</f>
        <v>7.64</v>
      </c>
      <c r="D28">
        <f>VLOOKUP(A28,'[1]Data 1'!$A$1:$P$542,8,0)</f>
        <v>7.75</v>
      </c>
      <c r="E28">
        <f>VLOOKUP(A28,'[1]Data 1'!$A$1:$P$542,9,0)</f>
        <v>7.95</v>
      </c>
      <c r="F28">
        <f>VLOOKUP(A28,'[1]Data 1'!$A$1:$P$542,10,0)</f>
        <v>8.02</v>
      </c>
      <c r="G28">
        <f>VLOOKUP(A28,'[1]Data 1'!$A$1:$P$542,11,0)</f>
        <v>8.26</v>
      </c>
      <c r="H28">
        <f>VLOOKUP(A28,'[1]Data 1'!$A$1:$P$542,12,0)</f>
        <v>8.3800000000000008</v>
      </c>
      <c r="I28">
        <f>VLOOKUP(A28,'[1]Data 1'!$A$1:$P$542,13,0)</f>
        <v>8.4600000000000009</v>
      </c>
      <c r="J28">
        <f>VLOOKUP(A28,'[1]Data 1'!$A$1:$P$542,14,0)</f>
        <v>8.6300000000000008</v>
      </c>
    </row>
    <row r="29" spans="1:10" x14ac:dyDescent="0.25">
      <c r="A29" s="1" t="s">
        <v>28</v>
      </c>
      <c r="B29">
        <f>VLOOKUP(A29,'[1]Data 1'!A$1:P$542,5,0)</f>
        <v>7.93</v>
      </c>
      <c r="C29">
        <f>VLOOKUP(A29,'[1]Data 1'!$A$1:$P$542,7,0)</f>
        <v>8.18</v>
      </c>
      <c r="D29">
        <f>VLOOKUP(A29,'[1]Data 1'!$A$1:$P$542,8,0)</f>
        <v>8.32</v>
      </c>
      <c r="E29">
        <f>VLOOKUP(A29,'[1]Data 1'!$A$1:$P$542,9,0)</f>
        <v>8.4600000000000009</v>
      </c>
      <c r="F29">
        <f>VLOOKUP(A29,'[1]Data 1'!$A$1:$P$542,10,0)</f>
        <v>8.69</v>
      </c>
      <c r="G29">
        <f>VLOOKUP(A29,'[1]Data 1'!$A$1:$P$542,11,0)</f>
        <v>8.91</v>
      </c>
      <c r="H29">
        <f>VLOOKUP(A29,'[1]Data 1'!$A$1:$P$542,12,0)</f>
        <v>9.0399999999999991</v>
      </c>
      <c r="I29">
        <f>VLOOKUP(A29,'[1]Data 1'!$A$1:$P$542,13,0)</f>
        <v>9.1300000000000008</v>
      </c>
      <c r="J29">
        <f>VLOOKUP(A29,'[1]Data 1'!$A$1:$P$542,14,0)</f>
        <v>9.25</v>
      </c>
    </row>
    <row r="30" spans="1:10" x14ac:dyDescent="0.25">
      <c r="A30" s="1" t="s">
        <v>29</v>
      </c>
      <c r="B30">
        <f>VLOOKUP(A30,'[1]Data 1'!A$1:P$542,5,0)</f>
        <v>6.96</v>
      </c>
      <c r="C30">
        <f>VLOOKUP(A30,'[1]Data 1'!$A$1:$P$542,7,0)</f>
        <v>7.05</v>
      </c>
      <c r="D30">
        <f>VLOOKUP(A30,'[1]Data 1'!$A$1:$P$542,8,0)</f>
        <v>7.12</v>
      </c>
      <c r="E30">
        <f>VLOOKUP(A30,'[1]Data 1'!$A$1:$P$542,9,0)</f>
        <v>7.28</v>
      </c>
      <c r="F30">
        <f>VLOOKUP(A30,'[1]Data 1'!$A$1:$P$542,10,0)</f>
        <v>7.46</v>
      </c>
      <c r="G30">
        <f>VLOOKUP(A30,'[1]Data 1'!$A$1:$P$542,11,0)</f>
        <v>7.69</v>
      </c>
      <c r="H30">
        <f>VLOOKUP(A30,'[1]Data 1'!$A$1:$P$542,12,0)</f>
        <v>7.82</v>
      </c>
      <c r="I30">
        <f>VLOOKUP(A30,'[1]Data 1'!$A$1:$P$542,13,0)</f>
        <v>7.9</v>
      </c>
      <c r="J30">
        <f>VLOOKUP(A30,'[1]Data 1'!$A$1:$P$542,14,0)</f>
        <v>8.02</v>
      </c>
    </row>
    <row r="31" spans="1:10" x14ac:dyDescent="0.25">
      <c r="A31" s="1" t="s">
        <v>30</v>
      </c>
      <c r="B31">
        <f>VLOOKUP(A31,'[1]Data 1'!A$1:P$542,5,0)</f>
        <v>6.87</v>
      </c>
      <c r="C31">
        <f>VLOOKUP(A31,'[1]Data 1'!$A$1:$P$542,7,0)</f>
        <v>6.94</v>
      </c>
      <c r="D31">
        <f>VLOOKUP(A31,'[1]Data 1'!$A$1:$P$542,8,0)</f>
        <v>7.14</v>
      </c>
      <c r="E31">
        <f>VLOOKUP(A31,'[1]Data 1'!$A$1:$P$542,9,0)</f>
        <v>7.31</v>
      </c>
      <c r="F31">
        <f>VLOOKUP(A31,'[1]Data 1'!$A$1:$P$542,10,0)</f>
        <v>7.5</v>
      </c>
      <c r="G31">
        <f>VLOOKUP(A31,'[1]Data 1'!$A$1:$P$542,11,0)</f>
        <v>7.73</v>
      </c>
      <c r="H31">
        <f>VLOOKUP(A31,'[1]Data 1'!$A$1:$P$542,12,0)</f>
        <v>7.89</v>
      </c>
      <c r="I31">
        <f>VLOOKUP(A31,'[1]Data 1'!$A$1:$P$542,13,0)</f>
        <v>7.96</v>
      </c>
      <c r="J31">
        <f>VLOOKUP(A31,'[1]Data 1'!$A$1:$P$542,14,0)</f>
        <v>8.08</v>
      </c>
    </row>
    <row r="32" spans="1:10" x14ac:dyDescent="0.25">
      <c r="A32" s="1" t="s">
        <v>31</v>
      </c>
      <c r="B32">
        <f>VLOOKUP(A32,'[1]Data 1'!A$1:P$542,5,0)</f>
        <v>8.81</v>
      </c>
      <c r="C32">
        <f>VLOOKUP(A32,'[1]Data 1'!$A$1:$P$542,7,0)</f>
        <v>9.16</v>
      </c>
      <c r="D32">
        <f>VLOOKUP(A32,'[1]Data 1'!$A$1:$P$542,8,0)</f>
        <v>9.27</v>
      </c>
      <c r="E32">
        <f>VLOOKUP(A32,'[1]Data 1'!$A$1:$P$542,9,0)</f>
        <v>9.3800000000000008</v>
      </c>
      <c r="F32">
        <f>VLOOKUP(A32,'[1]Data 1'!$A$1:$P$542,10,0)</f>
        <v>9.58</v>
      </c>
      <c r="G32">
        <f>VLOOKUP(A32,'[1]Data 1'!$A$1:$P$542,11,0)</f>
        <v>9.81</v>
      </c>
      <c r="H32">
        <f>VLOOKUP(A32,'[1]Data 1'!$A$1:$P$542,12,0)</f>
        <v>9.93</v>
      </c>
      <c r="I32">
        <f>VLOOKUP(A32,'[1]Data 1'!$A$1:$P$542,13,0)</f>
        <v>10.029999999999999</v>
      </c>
      <c r="J32">
        <f>VLOOKUP(A32,'[1]Data 1'!$A$1:$P$542,14,0)</f>
        <v>10.19</v>
      </c>
    </row>
    <row r="33" spans="1:10" x14ac:dyDescent="0.25">
      <c r="A33" s="1" t="s">
        <v>32</v>
      </c>
      <c r="B33">
        <f>VLOOKUP(A33,'[1]Data 1'!A$1:P$542,5,0)</f>
        <v>8.27</v>
      </c>
      <c r="C33">
        <f>VLOOKUP(A33,'[1]Data 1'!$A$1:$P$542,7,0)</f>
        <v>8.3699999999999992</v>
      </c>
      <c r="D33">
        <f>VLOOKUP(A33,'[1]Data 1'!$A$1:$P$542,8,0)</f>
        <v>8.52</v>
      </c>
      <c r="E33">
        <f>VLOOKUP(A33,'[1]Data 1'!$A$1:$P$542,9,0)</f>
        <v>8.61</v>
      </c>
      <c r="F33">
        <f>VLOOKUP(A33,'[1]Data 1'!$A$1:$P$542,10,0)</f>
        <v>8.7200000000000006</v>
      </c>
      <c r="G33">
        <f>VLOOKUP(A33,'[1]Data 1'!$A$1:$P$542,11,0)</f>
        <v>9</v>
      </c>
      <c r="H33">
        <f>VLOOKUP(A33,'[1]Data 1'!$A$1:$P$542,12,0)</f>
        <v>9.0399999999999991</v>
      </c>
      <c r="I33">
        <f>VLOOKUP(A33,'[1]Data 1'!$A$1:$P$542,13,0)</f>
        <v>9.09</v>
      </c>
      <c r="J33">
        <f>VLOOKUP(A33,'[1]Data 1'!$A$1:$P$542,14,0)</f>
        <v>9.24</v>
      </c>
    </row>
    <row r="34" spans="1:10" x14ac:dyDescent="0.25">
      <c r="A34" s="1" t="s">
        <v>33</v>
      </c>
      <c r="B34">
        <f>VLOOKUP(A34,'[1]Data 1'!A$1:P$542,5,0)</f>
        <v>6.91</v>
      </c>
      <c r="C34">
        <f>VLOOKUP(A34,'[1]Data 1'!$A$1:$P$542,7,0)</f>
        <v>7.01</v>
      </c>
      <c r="D34">
        <f>VLOOKUP(A34,'[1]Data 1'!$A$1:$P$542,8,0)</f>
        <v>7.06</v>
      </c>
      <c r="E34">
        <f>VLOOKUP(A34,'[1]Data 1'!$A$1:$P$542,9,0)</f>
        <v>7.15</v>
      </c>
      <c r="F34">
        <f>VLOOKUP(A34,'[1]Data 1'!$A$1:$P$542,10,0)</f>
        <v>7.27</v>
      </c>
      <c r="G34">
        <f>VLOOKUP(A34,'[1]Data 1'!$A$1:$P$542,11,0)</f>
        <v>7.44</v>
      </c>
      <c r="H34">
        <f>VLOOKUP(A34,'[1]Data 1'!$A$1:$P$542,12,0)</f>
        <v>7.6</v>
      </c>
      <c r="I34">
        <f>VLOOKUP(A34,'[1]Data 1'!$A$1:$P$542,13,0)</f>
        <v>7.69</v>
      </c>
      <c r="J34">
        <f>VLOOKUP(A34,'[1]Data 1'!$A$1:$P$542,14,0)</f>
        <v>7.84</v>
      </c>
    </row>
    <row r="35" spans="1:10" x14ac:dyDescent="0.25">
      <c r="A35" s="1" t="s">
        <v>34</v>
      </c>
      <c r="B35">
        <f>VLOOKUP(A35,'[1]Data 1'!A$1:P$542,5,0)</f>
        <v>5.74</v>
      </c>
      <c r="C35">
        <f>VLOOKUP(A35,'[1]Data 1'!$A$1:$P$542,7,0)</f>
        <v>5.99</v>
      </c>
      <c r="D35">
        <f>VLOOKUP(A35,'[1]Data 1'!$A$1:$P$542,8,0)</f>
        <v>6.15</v>
      </c>
      <c r="E35">
        <f>VLOOKUP(A35,'[1]Data 1'!$A$1:$P$542,9,0)</f>
        <v>6.27</v>
      </c>
      <c r="F35">
        <f>VLOOKUP(A35,'[1]Data 1'!$A$1:$P$542,10,0)</f>
        <v>6.52</v>
      </c>
      <c r="G35">
        <f>VLOOKUP(A35,'[1]Data 1'!$A$1:$P$542,11,0)</f>
        <v>6.65</v>
      </c>
      <c r="H35">
        <f>VLOOKUP(A35,'[1]Data 1'!$A$1:$P$542,12,0)</f>
        <v>6.69</v>
      </c>
      <c r="I35">
        <f>VLOOKUP(A35,'[1]Data 1'!$A$1:$P$542,13,0)</f>
        <v>6.76</v>
      </c>
      <c r="J35">
        <f>VLOOKUP(A35,'[1]Data 1'!$A$1:$P$542,14,0)</f>
        <v>7.02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data</vt:lpstr>
      <vt:lpstr>Sheet2</vt:lpstr>
      <vt:lpstr>cross</vt:lpstr>
      <vt:lpstr>coor</vt:lpstr>
      <vt:lpstr>fdi</vt:lpstr>
      <vt:lpstr>pdrb</vt:lpstr>
      <vt:lpstr>pdrbk</vt:lpstr>
      <vt:lpstr>internet</vt:lpstr>
      <vt:lpstr>belajar</vt:lpstr>
      <vt:lpstr>pns</vt:lpstr>
      <vt:lpstr>kemiskinan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Shohif Anfal</dc:creator>
  <cp:lastModifiedBy>M Shohif Anfal</cp:lastModifiedBy>
  <dcterms:created xsi:type="dcterms:W3CDTF">2025-06-19T22:53:04Z</dcterms:created>
  <dcterms:modified xsi:type="dcterms:W3CDTF">2025-10-02T02:14:51Z</dcterms:modified>
</cp:coreProperties>
</file>