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3" sheetId="2" r:id="rId5"/>
    <sheet name="Sheet2" sheetId="3" r:id="rId6"/>
  </sheets>
</workbook>
</file>

<file path=xl/sharedStrings.xml><?xml version="1.0" encoding="utf-8"?>
<sst xmlns="http://schemas.openxmlformats.org/spreadsheetml/2006/main" uniqueCount="396">
  <si>
    <t>Assumptions</t>
  </si>
  <si>
    <t>Phocus</t>
  </si>
  <si>
    <t>In-service time</t>
  </si>
  <si>
    <t>mins</t>
  </si>
  <si>
    <t>Elena Route Summary</t>
  </si>
  <si>
    <t>Phocus Route Summary</t>
  </si>
  <si>
    <t>Total HCP</t>
  </si>
  <si>
    <t>unique HCP</t>
  </si>
  <si>
    <t>Travel time</t>
  </si>
  <si>
    <t>seconds</t>
  </si>
  <si>
    <t>Avg travel time</t>
  </si>
  <si>
    <t>Manual Route</t>
  </si>
  <si>
    <t>NAME</t>
  </si>
  <si>
    <t>ADDRESS</t>
  </si>
  <si>
    <t>TOWN</t>
  </si>
  <si>
    <t>MONDAY WEEK 1</t>
  </si>
  <si>
    <t>Day of Week</t>
  </si>
  <si>
    <t>Order</t>
  </si>
  <si>
    <t>MONDAY</t>
  </si>
  <si>
    <t>TUESDAY</t>
  </si>
  <si>
    <t>WEDNESDAY</t>
  </si>
  <si>
    <t>THURSDAY</t>
  </si>
  <si>
    <t>FRIDAY</t>
  </si>
  <si>
    <t>ETA</t>
  </si>
  <si>
    <t>Condreras Susan</t>
  </si>
  <si>
    <t>379 Oakwood Rd</t>
  </si>
  <si>
    <t>Huntington Station</t>
  </si>
  <si>
    <t>x</t>
  </si>
  <si>
    <t>M1</t>
  </si>
  <si>
    <t>7-1</t>
  </si>
  <si>
    <t>M</t>
  </si>
  <si>
    <r>
      <rPr>
        <sz val="12"/>
        <color indexed="8"/>
        <rFont val="Calibri"/>
      </rPr>
      <t>M1</t>
    </r>
  </si>
  <si>
    <t>Feldman</t>
  </si>
  <si>
    <t>33 Walt Whitman Rd Ste 104</t>
  </si>
  <si>
    <t>9-4:30</t>
  </si>
  <si>
    <t>9-12</t>
  </si>
  <si>
    <t>Alpert Scott</t>
  </si>
  <si>
    <t>Leo</t>
  </si>
  <si>
    <t>66 Harned Rd</t>
  </si>
  <si>
    <t>Commack</t>
  </si>
  <si>
    <t>8-4:45</t>
  </si>
  <si>
    <t>Nambiar, Seema</t>
  </si>
  <si>
    <t>2171 Jericho Tpke</t>
  </si>
  <si>
    <t>9-5</t>
  </si>
  <si>
    <t>Jane Thitima Herfel</t>
  </si>
  <si>
    <t>14 Tech Drive</t>
  </si>
  <si>
    <r>
      <rPr>
        <sz val="12"/>
        <color indexed="8"/>
        <rFont val="Calibri"/>
      </rPr>
      <t>Tu1</t>
    </r>
  </si>
  <si>
    <t>9-11</t>
  </si>
  <si>
    <t>Karen Olivieri</t>
  </si>
  <si>
    <t>325 Park Ave</t>
  </si>
  <si>
    <t>Huntington</t>
  </si>
  <si>
    <t>Gustavson Leah</t>
  </si>
  <si>
    <t>763 Larkfield Rd</t>
  </si>
  <si>
    <t>12-5</t>
  </si>
  <si>
    <t xml:space="preserve">Modi </t>
  </si>
  <si>
    <t>789 Park Ave Ste 202</t>
  </si>
  <si>
    <t>Sanzar Muhhamad</t>
  </si>
  <si>
    <t>Alan Weisman</t>
  </si>
  <si>
    <t>554 Larkfield Rd</t>
  </si>
  <si>
    <t>9-7</t>
  </si>
  <si>
    <t>9-12:30</t>
  </si>
  <si>
    <t>Frendo</t>
  </si>
  <si>
    <t>East Northport</t>
  </si>
  <si>
    <t>Kalonaros, Vasilios</t>
  </si>
  <si>
    <t>Northport</t>
  </si>
  <si>
    <t>Raza, Yanira</t>
  </si>
  <si>
    <t>Wishner</t>
  </si>
  <si>
    <t>Morrison *</t>
  </si>
  <si>
    <t>5500 Merrick Rd</t>
  </si>
  <si>
    <r>
      <rPr>
        <sz val="12"/>
        <color indexed="8"/>
        <rFont val="Calibri"/>
      </rPr>
      <t>Th1</t>
    </r>
  </si>
  <si>
    <t>Moriarty/Michelle</t>
  </si>
  <si>
    <t>755 New York Ave</t>
  </si>
  <si>
    <t>2-4</t>
  </si>
  <si>
    <t>2-5</t>
  </si>
  <si>
    <t>Benatar, David</t>
  </si>
  <si>
    <t>Yagoot, Khan</t>
  </si>
  <si>
    <t>734 Park Ave</t>
  </si>
  <si>
    <t>Huntingthon</t>
  </si>
  <si>
    <t>Goetz, James</t>
  </si>
  <si>
    <t>Ednalino</t>
  </si>
  <si>
    <t>Cipolla Thomas</t>
  </si>
  <si>
    <t>350 W Montauk Hwy</t>
  </si>
  <si>
    <t>Robert, McCord</t>
  </si>
  <si>
    <t>206 E Jericho Tpke</t>
  </si>
  <si>
    <t>Huntignton Station</t>
  </si>
  <si>
    <t>1-5</t>
  </si>
  <si>
    <t>Polofsky/Shane</t>
  </si>
  <si>
    <t>Quraishi</t>
  </si>
  <si>
    <t>Blau</t>
  </si>
  <si>
    <t xml:space="preserve">566 Broadway </t>
  </si>
  <si>
    <t>10-5</t>
  </si>
  <si>
    <t>Alongi</t>
  </si>
  <si>
    <t>Weissberg</t>
  </si>
  <si>
    <t>Tu1</t>
  </si>
  <si>
    <t>7:30-2</t>
  </si>
  <si>
    <t>Rizzi Angelo</t>
  </si>
  <si>
    <t>Tu</t>
  </si>
  <si>
    <t>2-3:30</t>
  </si>
  <si>
    <t>9-3</t>
  </si>
  <si>
    <t>Kalmar, Robert</t>
  </si>
  <si>
    <t>62 Green St</t>
  </si>
  <si>
    <t>Paci James</t>
  </si>
  <si>
    <t>Kalmar, Mat</t>
  </si>
  <si>
    <t>Jacob</t>
  </si>
  <si>
    <t>Muhlrad, Jeffrey</t>
  </si>
  <si>
    <t>Stony Brook</t>
  </si>
  <si>
    <t>Austriacu</t>
  </si>
  <si>
    <r>
      <rPr>
        <sz val="12"/>
        <color indexed="8"/>
        <rFont val="Calibri"/>
      </rPr>
      <t>F1</t>
    </r>
  </si>
  <si>
    <t>10-6</t>
  </si>
  <si>
    <t>Tan</t>
  </si>
  <si>
    <t>8:30-6</t>
  </si>
  <si>
    <t>8:30-7</t>
  </si>
  <si>
    <t>8:30-2</t>
  </si>
  <si>
    <t>8:30-3:45</t>
  </si>
  <si>
    <t>Godhwani, Sanjay</t>
  </si>
  <si>
    <t>9-1</t>
  </si>
  <si>
    <t>6144 Route 25A Ste 13</t>
  </si>
  <si>
    <t>Wading River</t>
  </si>
  <si>
    <t>Stubel</t>
  </si>
  <si>
    <t>12-6</t>
  </si>
  <si>
    <t>222 E Main St Ste 312</t>
  </si>
  <si>
    <t>Smithtown</t>
  </si>
  <si>
    <t>Beechel, Christine</t>
  </si>
  <si>
    <t>1 Kings Hwy</t>
  </si>
  <si>
    <t>Hauppauge</t>
  </si>
  <si>
    <t>Hernandez</t>
  </si>
  <si>
    <t>Scarpinatto</t>
  </si>
  <si>
    <t>1800 Walt Whitamn Rd</t>
  </si>
  <si>
    <t>Melville</t>
  </si>
  <si>
    <t>Wani</t>
  </si>
  <si>
    <t>Johnson, Sara</t>
  </si>
  <si>
    <t>1888 Walt Whitman Rd</t>
  </si>
  <si>
    <t>Linda Deleo NP</t>
  </si>
  <si>
    <t>Ramsammy</t>
  </si>
  <si>
    <t>53 West Merrick Rd</t>
  </si>
  <si>
    <t>Freeport</t>
  </si>
  <si>
    <t>12-7</t>
  </si>
  <si>
    <t>9-2</t>
  </si>
  <si>
    <t>Carpentieri Adam</t>
  </si>
  <si>
    <t xml:space="preserve">119 New York Ave </t>
  </si>
  <si>
    <t>Massapequa</t>
  </si>
  <si>
    <t>W1</t>
  </si>
  <si>
    <t>8-12:30</t>
  </si>
  <si>
    <t>3-7</t>
  </si>
  <si>
    <t>4-7</t>
  </si>
  <si>
    <t>Martin Schick</t>
  </si>
  <si>
    <t>W</t>
  </si>
  <si>
    <t>1:15-7:30</t>
  </si>
  <si>
    <t>1:15-4:30</t>
  </si>
  <si>
    <t>6-7</t>
  </si>
  <si>
    <t>Albert, Sunil</t>
  </si>
  <si>
    <t>100 W Main St</t>
  </si>
  <si>
    <t>Babylon</t>
  </si>
  <si>
    <t>Digiovanna, Michael</t>
  </si>
  <si>
    <t>Faisal, Malik</t>
  </si>
  <si>
    <t>?</t>
  </si>
  <si>
    <t>Heinisch</t>
  </si>
  <si>
    <r>
      <rPr>
        <sz val="12"/>
        <color indexed="8"/>
        <rFont val="Calibri"/>
      </rPr>
      <t>W1</t>
    </r>
  </si>
  <si>
    <t>8-12</t>
  </si>
  <si>
    <t>1-4</t>
  </si>
  <si>
    <t>7-10</t>
  </si>
  <si>
    <t>Cappellino</t>
  </si>
  <si>
    <t>60 Fleets Point Dr</t>
  </si>
  <si>
    <t>3-6</t>
  </si>
  <si>
    <t>Jasjit Singh</t>
  </si>
  <si>
    <t>10-2</t>
  </si>
  <si>
    <t>10-1</t>
  </si>
  <si>
    <t>10-12</t>
  </si>
  <si>
    <t>Abraham</t>
  </si>
  <si>
    <t>9-6</t>
  </si>
  <si>
    <t>400 Montauk Hwy Suite 108</t>
  </si>
  <si>
    <t>West Islip</t>
  </si>
  <si>
    <t>Shapiro Eric</t>
  </si>
  <si>
    <t>Yadira, Pena</t>
  </si>
  <si>
    <t>8 Saxon Ave</t>
  </si>
  <si>
    <t>Bayshore</t>
  </si>
  <si>
    <t>Stephanie, Agguire</t>
  </si>
  <si>
    <t>Ruotolo Charles</t>
  </si>
  <si>
    <t>Kohane</t>
  </si>
  <si>
    <t>Paci</t>
  </si>
  <si>
    <t>Levine, Cary/AnnMarie</t>
  </si>
  <si>
    <t>Plavnik</t>
  </si>
  <si>
    <t>Collin</t>
  </si>
  <si>
    <t>900 Straight Path</t>
  </si>
  <si>
    <t>Jeffrey Perry</t>
  </si>
  <si>
    <t>8:45-6</t>
  </si>
  <si>
    <t>8:45-11</t>
  </si>
  <si>
    <t>Andrianova Marina</t>
  </si>
  <si>
    <t xml:space="preserve">400 W Main St </t>
  </si>
  <si>
    <t xml:space="preserve">2033 Deer Park Ave </t>
  </si>
  <si>
    <t>Deer Park</t>
  </si>
  <si>
    <t>100 W Oak St</t>
  </si>
  <si>
    <t>Amitiville</t>
  </si>
  <si>
    <t>Burducea</t>
  </si>
  <si>
    <t>12 unqua Rd</t>
  </si>
  <si>
    <t>Leon</t>
  </si>
  <si>
    <t>Barbara Somers</t>
  </si>
  <si>
    <t>500 W Main St Ste 116</t>
  </si>
  <si>
    <t>Th1</t>
  </si>
  <si>
    <t>8:30-3:30</t>
  </si>
  <si>
    <t>Th</t>
  </si>
  <si>
    <t>Emily Malinowski</t>
  </si>
  <si>
    <t>8-3</t>
  </si>
  <si>
    <t>James Penna/Jennifer</t>
  </si>
  <si>
    <t>jenna Larocca</t>
  </si>
  <si>
    <t>8-4:30</t>
  </si>
  <si>
    <t>Hussain Mohammad</t>
  </si>
  <si>
    <t>317 Broadway Ste B</t>
  </si>
  <si>
    <t xml:space="preserve">60 Louden Ave </t>
  </si>
  <si>
    <t>Waxman Larry</t>
  </si>
  <si>
    <t xml:space="preserve">Massapequa </t>
  </si>
  <si>
    <t>Benhuri</t>
  </si>
  <si>
    <t>9-1,3-7</t>
  </si>
  <si>
    <t>Alejo</t>
  </si>
  <si>
    <t>12 unqua road</t>
  </si>
  <si>
    <t>Juan Goez</t>
  </si>
  <si>
    <t>Rachael O'Mara</t>
  </si>
  <si>
    <t>4200 Sunrise Hwy</t>
  </si>
  <si>
    <t>10-7</t>
  </si>
  <si>
    <t>Thomas Jan</t>
  </si>
  <si>
    <t>8-4</t>
  </si>
  <si>
    <t>Coleen Schneider</t>
  </si>
  <si>
    <t>Massapaqua</t>
  </si>
  <si>
    <t>Fox, Corey</t>
  </si>
  <si>
    <t>1025 N Broadway</t>
  </si>
  <si>
    <t>2428 Merrick Rd</t>
  </si>
  <si>
    <t>Bellmore</t>
  </si>
  <si>
    <t>spain</t>
  </si>
  <si>
    <t>Gruber/craig</t>
  </si>
  <si>
    <t>500 W Main St Ste 110</t>
  </si>
  <si>
    <t>9:30-5:30</t>
  </si>
  <si>
    <t>9:30-7</t>
  </si>
  <si>
    <t>9:30-3</t>
  </si>
  <si>
    <t>F</t>
  </si>
  <si>
    <t>Dascalu</t>
  </si>
  <si>
    <t>F1</t>
  </si>
  <si>
    <t>Vuong</t>
  </si>
  <si>
    <t>Ruffo</t>
  </si>
  <si>
    <t>46 Little East Neck Rd</t>
  </si>
  <si>
    <t>Bianco, Roberta</t>
  </si>
  <si>
    <t>170 Little East Neck Rd</t>
  </si>
  <si>
    <t>Rizzi</t>
  </si>
  <si>
    <t>2103 Deer Park Ave</t>
  </si>
  <si>
    <t>Awan</t>
  </si>
  <si>
    <t>Spain</t>
  </si>
  <si>
    <t>Groth, Timothy</t>
  </si>
  <si>
    <t>Krishnan, Raj</t>
  </si>
  <si>
    <t>1092 W Jericho Tpke</t>
  </si>
  <si>
    <t>Chernoff</t>
  </si>
  <si>
    <t>2500 Nesconset Hwy</t>
  </si>
  <si>
    <t>Anne McGrath</t>
  </si>
  <si>
    <t>Morgan Smyth</t>
  </si>
  <si>
    <t>Dorman Christine</t>
  </si>
  <si>
    <t xml:space="preserve">Hauppauge </t>
  </si>
  <si>
    <t>Makarovsky, Ilya</t>
  </si>
  <si>
    <t xml:space="preserve">1648 Newbridge Rd </t>
  </si>
  <si>
    <t>North Bellmore</t>
  </si>
  <si>
    <t>Alison Graziano</t>
  </si>
  <si>
    <t>Ellis Merlan</t>
  </si>
  <si>
    <t>Shalmi</t>
  </si>
  <si>
    <t>Erica Papathomas</t>
  </si>
  <si>
    <t>2791 Jerusalem Ave</t>
  </si>
  <si>
    <t>9-4</t>
  </si>
  <si>
    <t>1059 Bellmore Rd</t>
  </si>
  <si>
    <t>Susan Condreras | Node 2</t>
  </si>
  <si>
    <t>Rizzi Angelo | Node 20</t>
  </si>
  <si>
    <t>Martin Schick | Node 37</t>
  </si>
  <si>
    <t>Weissberg | Node 56</t>
  </si>
  <si>
    <t>Faisal, Malik | Node 73</t>
  </si>
  <si>
    <t>Susan Condreras</t>
  </si>
  <si>
    <t>Alpert Scott | Node 3</t>
  </si>
  <si>
    <t>Paci James | Node 21</t>
  </si>
  <si>
    <t>Digiovanna, Michael | Node 38</t>
  </si>
  <si>
    <t>James Penna/Jennifer | Node 57</t>
  </si>
  <si>
    <t>Albert, Sunil | Node 74</t>
  </si>
  <si>
    <t>Leo | Node 4</t>
  </si>
  <si>
    <t>Jacob | Node 22</t>
  </si>
  <si>
    <t>Heinisch | Node 39</t>
  </si>
  <si>
    <t>Kalmar, Robert | Node 58</t>
  </si>
  <si>
    <t>Carpentieri Adam | Node 75</t>
  </si>
  <si>
    <t>Jane Thitima Herfel | Node 5</t>
  </si>
  <si>
    <t>Muhlrad, Jeffrey | Node 23</t>
  </si>
  <si>
    <t>Jasjit Singh | Node 40</t>
  </si>
  <si>
    <t>Kalmar, Mat | Node 59</t>
  </si>
  <si>
    <t>Bianco, Roberta | Node 76</t>
  </si>
  <si>
    <t>Seema Nambiar | Node 6</t>
  </si>
  <si>
    <t>Austriacu | Node 24</t>
  </si>
  <si>
    <t>Cappellino | Node 41</t>
  </si>
  <si>
    <t>Weissberg | Node 60</t>
  </si>
  <si>
    <t>Rizzi | Node 77</t>
  </si>
  <si>
    <t>Seema Nambiar</t>
  </si>
  <si>
    <t>Modi | Node 7</t>
  </si>
  <si>
    <t>Tan | Node 25</t>
  </si>
  <si>
    <t>Heinisch | Node 42</t>
  </si>
  <si>
    <t>Hussain Mohammad | Node 61</t>
  </si>
  <si>
    <t>Awan | Node 78</t>
  </si>
  <si>
    <t>Modi</t>
  </si>
  <si>
    <t>Alan Weisman | Node 8</t>
  </si>
  <si>
    <t>Godhwani, Sanjay | Node 26</t>
  </si>
  <si>
    <t>Abraham | Node 43</t>
  </si>
  <si>
    <t>jenna Larocca | Node 62</t>
  </si>
  <si>
    <t>Austriacu | Node 79</t>
  </si>
  <si>
    <t>Leah Gustavson | Node 9</t>
  </si>
  <si>
    <t>Stubel | Node 27</t>
  </si>
  <si>
    <t>Cappellino | Node 44</t>
  </si>
  <si>
    <t>Emily Malinowski | Node 63</t>
  </si>
  <si>
    <t>Vuong | Node 80</t>
  </si>
  <si>
    <t>Leah Gustavson</t>
  </si>
  <si>
    <t>Muhhamad Sanzar | Node 10</t>
  </si>
  <si>
    <t>Beechel, Christine | Node 28</t>
  </si>
  <si>
    <t>Ruotolo Charles | Node 45</t>
  </si>
  <si>
    <t>Karen Olivieri | Node 64</t>
  </si>
  <si>
    <t>Dascalu | Node 81</t>
  </si>
  <si>
    <t>Muhhamad Sanzar</t>
  </si>
  <si>
    <t>Frendo | Node 11</t>
  </si>
  <si>
    <t>Hernandez | Node 29</t>
  </si>
  <si>
    <t>Paci | Node 46</t>
  </si>
  <si>
    <t>Benhuri | Node 65</t>
  </si>
  <si>
    <t>Gruber/craig | Node 82</t>
  </si>
  <si>
    <t>Raza, Yanira | Node 12</t>
  </si>
  <si>
    <t>Wani | Node 30</t>
  </si>
  <si>
    <t>Plavnik | Node 47</t>
  </si>
  <si>
    <t>Juan Goez | Node 66</t>
  </si>
  <si>
    <t>Ruffo | Node 83</t>
  </si>
  <si>
    <t>Morrison | Node 13</t>
  </si>
  <si>
    <t>Linda Deleo NP | Node 31</t>
  </si>
  <si>
    <t>Jeffrey Perry | Node 48</t>
  </si>
  <si>
    <t>Thomas Jan | Node 67</t>
  </si>
  <si>
    <t>Emily Malinowski | Node 84</t>
  </si>
  <si>
    <t>Morrison</t>
  </si>
  <si>
    <t>David Benatar | Node 14</t>
  </si>
  <si>
    <t>Johnson, Sara | Node 32</t>
  </si>
  <si>
    <t>Quraishi | Node 49</t>
  </si>
  <si>
    <t>Coleen Schneider | Node 68</t>
  </si>
  <si>
    <t>Dascalu | Node 85</t>
  </si>
  <si>
    <t>David Benatar</t>
  </si>
  <si>
    <t>Goetz, James | Node 15</t>
  </si>
  <si>
    <t>Scarpinatto | Node 33</t>
  </si>
  <si>
    <t>McCord Robert | Node 50</t>
  </si>
  <si>
    <t>Fox, Corey | Node 69</t>
  </si>
  <si>
    <t>jenna Larocca | Node 86</t>
  </si>
  <si>
    <t>McCord Robert</t>
  </si>
  <si>
    <t>Cipolla Thomas | Node 16</t>
  </si>
  <si>
    <t>Ram Sammy | Node 34</t>
  </si>
  <si>
    <t>Feldman | Node 51</t>
  </si>
  <si>
    <t>Blau | Node 70</t>
  </si>
  <si>
    <t>Barbara Somers | Node 87</t>
  </si>
  <si>
    <t>Ram Sammy</t>
  </si>
  <si>
    <t>Polofsky/Shane | Node 17</t>
  </si>
  <si>
    <t>Collin | Node 35</t>
  </si>
  <si>
    <t>Leon | Node 52</t>
  </si>
  <si>
    <t>spain | Node 71</t>
  </si>
  <si>
    <t>Shalmi | Node 88</t>
  </si>
  <si>
    <t>Blau | Node 18</t>
  </si>
  <si>
    <t>Elena | Node 36</t>
  </si>
  <si>
    <t>Epstein | Node 53</t>
  </si>
  <si>
    <t>Elena | Node 72</t>
  </si>
  <si>
    <t>Gruber/craig | Node 89</t>
  </si>
  <si>
    <t>Elena</t>
  </si>
  <si>
    <t>Epstein</t>
  </si>
  <si>
    <t>Elena | Node 19</t>
  </si>
  <si>
    <t>Alison Graziano | Node 54</t>
  </si>
  <si>
    <t>Vuong | Node 90</t>
  </si>
  <si>
    <t>Elena | Node 55</t>
  </si>
  <si>
    <t>Elena | Node 91</t>
  </si>
  <si>
    <t>Name</t>
  </si>
  <si>
    <t>DoW</t>
  </si>
  <si>
    <t>Count</t>
  </si>
  <si>
    <t>#</t>
  </si>
  <si>
    <t>address</t>
  </si>
  <si>
    <t>arrival_time</t>
  </si>
  <si>
    <t>city</t>
  </si>
  <si>
    <t>doctor_name</t>
  </si>
  <si>
    <t>end_time</t>
  </si>
  <si>
    <t>is_repeat</t>
  </si>
  <si>
    <t>lat</t>
  </si>
  <si>
    <t>lon</t>
  </si>
  <si>
    <t>state</t>
  </si>
  <si>
    <t>travel_to_time</t>
  </si>
  <si>
    <t>Service time</t>
  </si>
  <si>
    <t>900 Madison St</t>
  </si>
  <si>
    <t>Hewlett Neck</t>
  </si>
  <si>
    <t>NY</t>
  </si>
  <si>
    <t>nan</t>
  </si>
  <si>
    <t>Long Island</t>
  </si>
  <si>
    <t>60 Louden Ave</t>
  </si>
  <si>
    <t xml:space="preserve">Frendo </t>
  </si>
  <si>
    <t>14 Tech Drive #11</t>
  </si>
  <si>
    <t xml:space="preserve">Faisal, Malik </t>
  </si>
  <si>
    <t>400 W Main St</t>
  </si>
  <si>
    <t xml:space="preserve">Collin </t>
  </si>
  <si>
    <t>566 Broadway</t>
  </si>
  <si>
    <t>119 New York Ave</t>
  </si>
  <si>
    <t>1648 Newbridge Rd</t>
  </si>
  <si>
    <t xml:space="preserve">Benhuri </t>
  </si>
  <si>
    <t xml:space="preserve">Chernoff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</si>
</sst>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Calibri"/>
    </font>
    <font>
      <b val="1"/>
      <sz val="12"/>
      <color indexed="16"/>
      <name val="Segoe UI"/>
    </font>
    <font>
      <sz val="12"/>
      <color indexed="16"/>
      <name val="Segoe U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15"/>
      </right>
      <top style="thin">
        <color indexed="10"/>
      </top>
      <bottom style="thin">
        <color indexed="10"/>
      </bottom>
      <diagonal/>
    </border>
    <border>
      <left style="medium">
        <color indexed="15"/>
      </left>
      <right style="medium">
        <color indexed="15"/>
      </right>
      <top style="medium">
        <color indexed="15"/>
      </top>
      <bottom style="medium">
        <color indexed="15"/>
      </bottom>
      <diagonal/>
    </border>
    <border>
      <left style="medium">
        <color indexed="15"/>
      </left>
      <right style="medium">
        <color indexed="15"/>
      </right>
      <top style="medium">
        <color indexed="15"/>
      </top>
      <bottom style="thick">
        <color indexed="15"/>
      </bottom>
      <diagonal/>
    </border>
    <border>
      <left style="medium">
        <color indexed="15"/>
      </left>
      <right style="medium">
        <color indexed="15"/>
      </right>
      <top/>
      <bottom/>
      <diagonal/>
    </border>
    <border>
      <left style="medium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5"/>
      </left>
      <right/>
      <top style="thick">
        <color indexed="15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5"/>
      </left>
      <right/>
      <top/>
      <bottom/>
      <diagonal/>
    </border>
    <border>
      <left style="thin">
        <color indexed="10"/>
      </left>
      <right style="thin">
        <color indexed="10"/>
      </right>
      <top style="medium">
        <color indexed="15"/>
      </top>
      <bottom style="medium">
        <color indexed="15"/>
      </bottom>
      <diagonal/>
    </border>
    <border>
      <left style="thin">
        <color indexed="10"/>
      </left>
      <right style="thin">
        <color indexed="10"/>
      </right>
      <top style="medium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horizontal="right"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horizontal="center" vertical="bottom"/>
    </xf>
    <xf numFmtId="49" fontId="0" fillId="3" borderId="11" applyNumberFormat="1" applyFont="1" applyFill="1" applyBorder="1" applyAlignment="1" applyProtection="0">
      <alignment vertical="bottom"/>
    </xf>
    <xf numFmtId="49" fontId="3" fillId="4" borderId="11" applyNumberFormat="1" applyFont="1" applyFill="1" applyBorder="1" applyAlignment="1" applyProtection="0">
      <alignment horizontal="center" vertical="bottom"/>
    </xf>
    <xf numFmtId="0" fontId="3" fillId="4" borderId="11" applyNumberFormat="1" applyFont="1" applyFill="1" applyBorder="1" applyAlignment="1" applyProtection="0">
      <alignment horizontal="center" vertical="bottom"/>
    </xf>
    <xf numFmtId="49" fontId="0" fillId="2" borderId="13" applyNumberFormat="1" applyFont="1" applyFill="1" applyBorder="1" applyAlignment="1" applyProtection="0">
      <alignment vertical="bottom"/>
    </xf>
    <xf numFmtId="0" fontId="0" fillId="5" borderId="8" applyNumberFormat="1" applyFont="1" applyFill="1" applyBorder="1" applyAlignment="1" applyProtection="0">
      <alignment vertical="bottom"/>
    </xf>
    <xf numFmtId="20" fontId="0" fillId="2" borderId="8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right" vertical="bottom"/>
    </xf>
    <xf numFmtId="49" fontId="3" fillId="2" borderId="14" applyNumberFormat="1" applyFont="1" applyFill="1" applyBorder="1" applyAlignment="1" applyProtection="0">
      <alignment horizontal="right" vertical="bottom"/>
    </xf>
    <xf numFmtId="0" fontId="3" fillId="2" borderId="11" applyNumberFormat="1" applyFont="1" applyFill="1" applyBorder="1" applyAlignment="1" applyProtection="0">
      <alignment horizontal="center" vertical="bottom"/>
    </xf>
    <xf numFmtId="0" fontId="0" fillId="5" borderId="5" applyNumberFormat="0" applyFont="1" applyFill="1" applyBorder="1" applyAlignment="1" applyProtection="0">
      <alignment vertical="bottom"/>
    </xf>
    <xf numFmtId="20" fontId="0" fillId="6" borderId="5" applyNumberFormat="1" applyFont="1" applyFill="1" applyBorder="1" applyAlignment="1" applyProtection="0">
      <alignment vertical="bottom"/>
    </xf>
    <xf numFmtId="0" fontId="3" fillId="6" borderId="5" applyNumberFormat="0" applyFont="1" applyFill="1" applyBorder="1" applyAlignment="1" applyProtection="0">
      <alignment horizontal="right" vertical="bottom"/>
    </xf>
    <xf numFmtId="0" fontId="3" fillId="2" borderId="5" applyNumberFormat="0" applyFont="1" applyFill="1" applyBorder="1" applyAlignment="1" applyProtection="0">
      <alignment horizontal="right" vertical="bottom"/>
    </xf>
    <xf numFmtId="0" fontId="3" fillId="2" borderId="6" applyNumberFormat="0" applyFont="1" applyFill="1" applyBorder="1" applyAlignment="1" applyProtection="0">
      <alignment horizontal="right" vertical="bottom"/>
    </xf>
    <xf numFmtId="20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right" vertical="bottom"/>
    </xf>
    <xf numFmtId="49" fontId="3" fillId="2" borderId="6" applyNumberFormat="1" applyFont="1" applyFill="1" applyBorder="1" applyAlignment="1" applyProtection="0">
      <alignment horizontal="right" vertical="bottom"/>
    </xf>
    <xf numFmtId="49" fontId="3" fillId="6" borderId="5" applyNumberFormat="1" applyFont="1" applyFill="1" applyBorder="1" applyAlignment="1" applyProtection="0">
      <alignment horizontal="right" vertical="bottom"/>
    </xf>
    <xf numFmtId="0" fontId="3" fillId="2" borderId="5" applyNumberFormat="1" applyFont="1" applyFill="1" applyBorder="1" applyAlignment="1" applyProtection="0">
      <alignment horizontal="right" vertical="bottom"/>
    </xf>
    <xf numFmtId="0" fontId="3" fillId="2" borderId="6" applyNumberFormat="1" applyFont="1" applyFill="1" applyBorder="1" applyAlignment="1" applyProtection="0">
      <alignment horizontal="right" vertical="bottom"/>
    </xf>
    <xf numFmtId="49" fontId="4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horizontal="left" vertical="bottom"/>
    </xf>
    <xf numFmtId="49" fontId="0" fillId="3" borderId="11" applyNumberFormat="1" applyFont="1" applyFill="1" applyBorder="1" applyAlignment="1" applyProtection="0">
      <alignment vertical="top"/>
    </xf>
    <xf numFmtId="0" fontId="0" fillId="5" borderId="5" applyNumberFormat="1" applyFont="1" applyFill="1" applyBorder="1" applyAlignment="1" applyProtection="0">
      <alignment vertical="bottom"/>
    </xf>
    <xf numFmtId="0" fontId="4" fillId="2" borderId="11" applyNumberFormat="0" applyFont="1" applyFill="1" applyBorder="1" applyAlignment="1" applyProtection="0">
      <alignment vertical="bottom"/>
    </xf>
    <xf numFmtId="49" fontId="4" fillId="3" borderId="11" applyNumberFormat="1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49" fontId="3" fillId="6" borderId="6" applyNumberFormat="1" applyFont="1" applyFill="1" applyBorder="1" applyAlignment="1" applyProtection="0">
      <alignment horizontal="right" vertical="bottom"/>
    </xf>
    <xf numFmtId="0" fontId="3" fillId="6" borderId="6" applyNumberFormat="0" applyFont="1" applyFill="1" applyBorder="1" applyAlignment="1" applyProtection="0">
      <alignment horizontal="righ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5" borderId="23" applyNumberFormat="1" applyFont="1" applyFill="0" applyBorder="1" applyAlignment="1" applyProtection="0">
      <alignment horizontal="center" vertical="bottom"/>
    </xf>
    <xf numFmtId="49" fontId="5" borderId="24" applyNumberFormat="1" applyFont="1" applyFill="0" applyBorder="1" applyAlignment="1" applyProtection="0">
      <alignment horizontal="center" vertical="bottom"/>
    </xf>
    <xf numFmtId="49" fontId="5" borderId="25" applyNumberFormat="1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0" fontId="0" borderId="28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5" fillId="2" borderId="23" applyNumberFormat="1" applyFont="1" applyFill="1" applyBorder="1" applyAlignment="1" applyProtection="0">
      <alignment horizontal="center" vertical="top"/>
    </xf>
    <xf numFmtId="49" fontId="6" fillId="4" borderId="23" applyNumberFormat="1" applyFont="1" applyFill="1" applyBorder="1" applyAlignment="1" applyProtection="0">
      <alignment vertical="top"/>
    </xf>
    <xf numFmtId="22" fontId="6" fillId="4" borderId="23" applyNumberFormat="1" applyFont="1" applyFill="1" applyBorder="1" applyAlignment="1" applyProtection="0">
      <alignment vertical="top"/>
    </xf>
    <xf numFmtId="0" fontId="6" fillId="4" borderId="23" applyNumberFormat="1" applyFont="1" applyFill="1" applyBorder="1" applyAlignment="1" applyProtection="0">
      <alignment vertical="top"/>
    </xf>
    <xf numFmtId="0" fontId="6" fillId="4" borderId="29" applyNumberFormat="0" applyFont="1" applyFill="1" applyBorder="1" applyAlignment="1" applyProtection="0">
      <alignment vertical="top"/>
    </xf>
    <xf numFmtId="20" fontId="0" fillId="4" borderId="5" applyNumberFormat="1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3" fillId="3" borderId="11" applyNumberFormat="1" applyFont="1" applyFill="1" applyBorder="1" applyAlignment="1" applyProtection="0">
      <alignment vertical="bottom"/>
    </xf>
    <xf numFmtId="49" fontId="6" fillId="2" borderId="23" applyNumberFormat="1" applyFont="1" applyFill="1" applyBorder="1" applyAlignment="1" applyProtection="0">
      <alignment vertical="top"/>
    </xf>
    <xf numFmtId="22" fontId="6" fillId="2" borderId="23" applyNumberFormat="1" applyFont="1" applyFill="1" applyBorder="1" applyAlignment="1" applyProtection="0">
      <alignment vertical="top"/>
    </xf>
    <xf numFmtId="0" fontId="6" fillId="2" borderId="23" applyNumberFormat="1" applyFont="1" applyFill="1" applyBorder="1" applyAlignment="1" applyProtection="0">
      <alignment vertical="top"/>
    </xf>
    <xf numFmtId="0" fontId="6" fillId="2" borderId="31" applyNumberFormat="1" applyFont="1" applyFill="1" applyBorder="1" applyAlignment="1" applyProtection="0">
      <alignment vertical="top"/>
    </xf>
    <xf numFmtId="0" fontId="0" borderId="17" applyNumberFormat="0" applyFont="1" applyFill="0" applyBorder="1" applyAlignment="1" applyProtection="0">
      <alignment vertical="bottom"/>
    </xf>
    <xf numFmtId="20" fontId="0" borderId="18" applyNumberFormat="1" applyFont="1" applyFill="0" applyBorder="1" applyAlignment="1" applyProtection="0">
      <alignment vertical="bottom"/>
    </xf>
    <xf numFmtId="49" fontId="3" borderId="11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6" fillId="4" borderId="31" applyNumberFormat="1" applyFont="1" applyFill="1" applyBorder="1" applyAlignment="1" applyProtection="0">
      <alignment vertical="top"/>
    </xf>
    <xf numFmtId="0" fontId="0" fillId="4" borderId="5" applyNumberFormat="0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fillId="3" borderId="11" applyNumberFormat="1" applyFont="1" applyFill="1" applyBorder="1" applyAlignment="1" applyProtection="0">
      <alignment vertical="top"/>
    </xf>
    <xf numFmtId="0" fontId="0" borderId="33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ff00"/>
      <rgbColor rgb="ffa5b6ca"/>
      <rgbColor rgb="ffe5b8b7"/>
      <rgbColor rgb="ffdee2e6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537"/>
  <sheetViews>
    <sheetView workbookViewId="0" showGridLines="0" defaultGridColor="1"/>
  </sheetViews>
  <sheetFormatPr defaultColWidth="9.16667" defaultRowHeight="15.5" customHeight="1" outlineLevelRow="0" outlineLevelCol="0"/>
  <cols>
    <col min="1" max="1" width="2.67188" style="1" customWidth="1"/>
    <col min="2" max="2" width="2.67188" style="1" customWidth="1"/>
    <col min="3" max="3" width="20.6719" style="1" customWidth="1"/>
    <col min="4" max="4" width="28.3516" style="1" customWidth="1"/>
    <col min="5" max="5" width="20" style="1" customWidth="1"/>
    <col min="6" max="6" width="17.8516" style="1" customWidth="1"/>
    <col min="7" max="7" width="17.8516" style="1" customWidth="1"/>
    <col min="8" max="8" width="17.8516" style="1" customWidth="1"/>
    <col min="9" max="9" width="12.6719" style="1" customWidth="1"/>
    <col min="10" max="10" width="12.6719" style="1" customWidth="1"/>
    <col min="11" max="11" width="12.6719" style="1" customWidth="1"/>
    <col min="12" max="12" width="12.6719" style="1" customWidth="1"/>
    <col min="13" max="13" width="12.6719" style="1" customWidth="1"/>
    <col min="14" max="14" width="2.67188" style="1" customWidth="1"/>
    <col min="15" max="15" width="27.8516" style="1" customWidth="1"/>
    <col min="16" max="16" width="33.8516" style="1" customWidth="1"/>
    <col min="17" max="17" width="12.6719" style="1" customWidth="1"/>
    <col min="18" max="18" width="12.6719" style="1" customWidth="1"/>
    <col min="19" max="19" width="12.6719" style="1" customWidth="1"/>
    <col min="20" max="20" width="12.6719" style="1" customWidth="1"/>
    <col min="21" max="21" width="12.6719" style="1" customWidth="1"/>
    <col min="22" max="22" width="12.6719" style="1" customWidth="1"/>
    <col min="23" max="23" width="12.6719" style="1" customWidth="1"/>
    <col min="24" max="24" width="12.6719" style="1" customWidth="1"/>
    <col min="25" max="25" width="12.6719" style="1" customWidth="1"/>
    <col min="26" max="26" width="12.6719" style="1" customWidth="1"/>
    <col min="27" max="256" width="9.17188" style="1" customWidth="1"/>
  </cols>
  <sheetData>
    <row r="1" ht="17" customHeight="1">
      <c r="A1" s="2"/>
      <c r="B1" s="3"/>
      <c r="C1" t="s" s="4">
        <v>0</v>
      </c>
      <c r="D1" s="3"/>
      <c r="E1" s="5"/>
      <c r="F1" s="3"/>
      <c r="G1" s="3"/>
      <c r="H1" s="3"/>
      <c r="I1" s="3"/>
      <c r="J1" s="3"/>
      <c r="K1" s="3"/>
      <c r="L1" s="3"/>
      <c r="M1" s="3"/>
      <c r="N1" s="3"/>
      <c r="O1" t="s" s="4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6"/>
    </row>
    <row r="2" ht="17" customHeight="1">
      <c r="A2" s="7"/>
      <c r="B2" s="8"/>
      <c r="C2" t="s" s="9">
        <v>2</v>
      </c>
      <c r="D2" s="10">
        <v>20</v>
      </c>
      <c r="E2" t="s" s="11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2"/>
    </row>
    <row r="3" ht="17" customHeight="1">
      <c r="A3" s="7"/>
      <c r="B3" s="8"/>
      <c r="C3" s="8"/>
      <c r="D3" s="8"/>
      <c r="E3" s="8"/>
      <c r="F3" s="8"/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2"/>
    </row>
    <row r="4" ht="17" customHeight="1">
      <c r="A4" s="7"/>
      <c r="B4" s="8"/>
      <c r="C4" t="s" s="14">
        <v>4</v>
      </c>
      <c r="D4" s="15"/>
      <c r="E4" s="15"/>
      <c r="F4" s="8"/>
      <c r="G4" s="13"/>
      <c r="H4" s="8"/>
      <c r="I4" s="8"/>
      <c r="J4" s="8"/>
      <c r="K4" s="8"/>
      <c r="L4" s="8"/>
      <c r="M4" s="8"/>
      <c r="N4" s="8"/>
      <c r="O4" t="s" s="14">
        <v>5</v>
      </c>
      <c r="P4" s="15"/>
      <c r="Q4" s="15"/>
      <c r="R4" s="8"/>
      <c r="S4" s="8"/>
      <c r="T4" s="8"/>
      <c r="U4" s="8"/>
      <c r="V4" s="8"/>
      <c r="W4" s="8"/>
      <c r="X4" s="8"/>
      <c r="Y4" s="8"/>
      <c r="Z4" s="12"/>
    </row>
    <row r="5" ht="17" customHeight="1">
      <c r="A5" s="7"/>
      <c r="B5" s="8"/>
      <c r="C5" t="s" s="16">
        <v>6</v>
      </c>
      <c r="D5" s="17">
        <f>COUNTIF($F$9:$F$537,"x")</f>
        <v>68</v>
      </c>
      <c r="E5" t="s" s="16">
        <v>7</v>
      </c>
      <c r="F5" s="8"/>
      <c r="G5" s="13"/>
      <c r="H5" s="8"/>
      <c r="I5" s="8"/>
      <c r="J5" s="8"/>
      <c r="K5" s="8"/>
      <c r="L5" s="8"/>
      <c r="M5" s="8"/>
      <c r="N5" s="8"/>
      <c r="O5" t="s" s="16">
        <v>6</v>
      </c>
      <c r="P5" s="17">
        <f>COUNTIF($N$9:$N$537,"x")</f>
        <v>77</v>
      </c>
      <c r="Q5" t="s" s="16">
        <v>7</v>
      </c>
      <c r="R5" s="8"/>
      <c r="S5" s="8"/>
      <c r="T5" s="8"/>
      <c r="U5" s="8"/>
      <c r="V5" s="8"/>
      <c r="W5" s="8"/>
      <c r="X5" s="8"/>
      <c r="Y5" s="8"/>
      <c r="Z5" s="12"/>
    </row>
    <row r="6" ht="17" customHeight="1">
      <c r="A6" s="7"/>
      <c r="B6" s="8"/>
      <c r="C6" t="s" s="11">
        <v>8</v>
      </c>
      <c r="D6" s="10">
        <v>62370</v>
      </c>
      <c r="E6" t="s" s="11">
        <v>9</v>
      </c>
      <c r="F6" s="8"/>
      <c r="G6" s="13"/>
      <c r="H6" s="8"/>
      <c r="I6" s="8"/>
      <c r="J6" s="8"/>
      <c r="K6" s="8"/>
      <c r="L6" s="8"/>
      <c r="M6" s="8"/>
      <c r="N6" s="8"/>
      <c r="O6" t="s" s="11">
        <v>8</v>
      </c>
      <c r="P6" s="10">
        <v>43000</v>
      </c>
      <c r="Q6" t="s" s="11">
        <v>9</v>
      </c>
      <c r="R6" s="18">
        <f>1-P6/D6</f>
        <v>0.3105659772326439</v>
      </c>
      <c r="S6" s="8"/>
      <c r="T6" s="8"/>
      <c r="U6" s="8"/>
      <c r="V6" s="8"/>
      <c r="W6" s="8"/>
      <c r="X6" s="8"/>
      <c r="Y6" s="8"/>
      <c r="Z6" s="12"/>
    </row>
    <row r="7" ht="17" customHeight="1">
      <c r="A7" s="7"/>
      <c r="B7" s="8"/>
      <c r="C7" t="s" s="11">
        <v>10</v>
      </c>
      <c r="D7" s="19">
        <f>D6/D5</f>
        <v>917.2058823529412</v>
      </c>
      <c r="E7" t="s" s="11">
        <v>9</v>
      </c>
      <c r="F7" s="8"/>
      <c r="G7" s="13"/>
      <c r="H7" s="8"/>
      <c r="I7" s="8"/>
      <c r="J7" s="8"/>
      <c r="K7" s="8"/>
      <c r="L7" s="8"/>
      <c r="M7" s="8"/>
      <c r="N7" s="8"/>
      <c r="O7" t="s" s="11">
        <v>10</v>
      </c>
      <c r="P7" s="19">
        <f>P6/P5</f>
        <v>558.4415584415584</v>
      </c>
      <c r="Q7" t="s" s="11">
        <v>9</v>
      </c>
      <c r="R7" s="8"/>
      <c r="S7" s="8"/>
      <c r="T7" s="8"/>
      <c r="U7" s="8"/>
      <c r="V7" s="8"/>
      <c r="W7" s="8"/>
      <c r="X7" s="8"/>
      <c r="Y7" s="8"/>
      <c r="Z7" s="12"/>
    </row>
    <row r="8" ht="17" customHeight="1">
      <c r="A8" s="7"/>
      <c r="B8" s="8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8"/>
      <c r="O8" s="15"/>
      <c r="P8" s="15"/>
      <c r="Q8" t="s" s="14">
        <v>1</v>
      </c>
      <c r="R8" s="15"/>
      <c r="S8" t="s" s="14">
        <v>11</v>
      </c>
      <c r="T8" s="15"/>
      <c r="U8" s="15"/>
      <c r="V8" s="15"/>
      <c r="W8" s="15"/>
      <c r="X8" s="15"/>
      <c r="Y8" s="15"/>
      <c r="Z8" s="20"/>
    </row>
    <row r="9" ht="17" customHeight="1">
      <c r="A9" s="7"/>
      <c r="B9" s="21"/>
      <c r="C9" t="s" s="22">
        <v>12</v>
      </c>
      <c r="D9" t="s" s="22">
        <v>13</v>
      </c>
      <c r="E9" t="s" s="23">
        <v>14</v>
      </c>
      <c r="F9" t="s" s="23">
        <v>15</v>
      </c>
      <c r="G9" t="s" s="23">
        <v>16</v>
      </c>
      <c r="H9" t="s" s="23">
        <v>17</v>
      </c>
      <c r="I9" t="s" s="22">
        <v>18</v>
      </c>
      <c r="J9" t="s" s="22">
        <v>19</v>
      </c>
      <c r="K9" t="s" s="22">
        <v>20</v>
      </c>
      <c r="L9" t="s" s="22">
        <v>21</v>
      </c>
      <c r="M9" t="s" s="22">
        <v>22</v>
      </c>
      <c r="N9" s="24"/>
      <c r="O9" t="s" s="22">
        <v>12</v>
      </c>
      <c r="P9" t="s" s="22">
        <v>13</v>
      </c>
      <c r="Q9" t="s" s="23">
        <v>16</v>
      </c>
      <c r="R9" t="s" s="23">
        <v>17</v>
      </c>
      <c r="S9" t="s" s="23">
        <v>16</v>
      </c>
      <c r="T9" t="s" s="23">
        <v>17</v>
      </c>
      <c r="U9" t="s" s="23">
        <v>23</v>
      </c>
      <c r="V9" t="s" s="25">
        <v>18</v>
      </c>
      <c r="W9" t="s" s="25">
        <v>19</v>
      </c>
      <c r="X9" t="s" s="25">
        <v>20</v>
      </c>
      <c r="Y9" t="s" s="25">
        <v>21</v>
      </c>
      <c r="Z9" t="s" s="25">
        <v>22</v>
      </c>
    </row>
    <row r="10" ht="17" customHeight="1">
      <c r="A10" s="7"/>
      <c r="B10" s="21"/>
      <c r="C10" t="s" s="26">
        <v>24</v>
      </c>
      <c r="D10" t="s" s="22">
        <v>25</v>
      </c>
      <c r="E10" t="s" s="23">
        <v>26</v>
      </c>
      <c r="F10" t="s" s="27">
        <v>27</v>
      </c>
      <c r="G10" t="s" s="27">
        <v>28</v>
      </c>
      <c r="H10" s="28">
        <v>1</v>
      </c>
      <c r="I10" t="s" s="22">
        <v>29</v>
      </c>
      <c r="J10" t="s" s="22">
        <v>27</v>
      </c>
      <c r="K10" t="s" s="22">
        <v>29</v>
      </c>
      <c r="L10" t="s" s="22">
        <v>27</v>
      </c>
      <c r="M10" t="s" s="22">
        <v>29</v>
      </c>
      <c r="N10" t="s" s="29">
        <v>27</v>
      </c>
      <c r="O10" t="s" s="16">
        <v>24</v>
      </c>
      <c r="P10" t="s" s="16">
        <f>VLOOKUP(O10,$C$9:$M$91,MATCH(P$9,$C$9:$M$9,0),FALSE)</f>
        <v>25</v>
      </c>
      <c r="Q10" t="s" s="16">
        <v>30</v>
      </c>
      <c r="R10" s="17">
        <v>1</v>
      </c>
      <c r="S10" t="s" s="16">
        <f>VLOOKUP(O10,$C$9:$M$91,MATCH(S$9,$C$9:$M$9,0),FALSE)</f>
        <v>31</v>
      </c>
      <c r="T10" s="30">
        <f>VLOOKUP(O10,$C$9:$M$91,MATCH(T$9,$C$9:$M$9,0),FALSE)</f>
        <v>1</v>
      </c>
      <c r="U10" s="31">
        <v>0.4201388888888888</v>
      </c>
      <c r="V10" t="s" s="32">
        <f>VLOOKUP($O10,$C$9:$M$91,MATCH(V$9,$C$9:$M$9,0),FALSE)</f>
        <v>29</v>
      </c>
      <c r="W10" t="s" s="32">
        <f>VLOOKUP($O10,$C$9:$M$91,MATCH(W$9,$C$9:$M$9,0),FALSE)</f>
        <v>27</v>
      </c>
      <c r="X10" t="s" s="32">
        <f>VLOOKUP($O10,$C$9:$M$91,MATCH(X$9,$C$9:$M$9,0),FALSE)</f>
        <v>29</v>
      </c>
      <c r="Y10" t="s" s="32">
        <f>VLOOKUP($O10,$C$9:$M$91,MATCH(Y$9,$C$9:$M$9,0),FALSE)</f>
        <v>27</v>
      </c>
      <c r="Z10" t="s" s="33">
        <f>VLOOKUP($O10,$C$9:$M$91,MATCH(Z$9,$C$9:$M$9,0),FALSE)</f>
        <v>29</v>
      </c>
    </row>
    <row r="11" ht="17" customHeight="1">
      <c r="A11" s="7"/>
      <c r="B11" s="21"/>
      <c r="C11" t="s" s="26">
        <v>32</v>
      </c>
      <c r="D11" t="s" s="22">
        <v>33</v>
      </c>
      <c r="E11" t="s" s="23">
        <v>26</v>
      </c>
      <c r="F11" t="s" s="25">
        <v>27</v>
      </c>
      <c r="G11" t="s" s="25">
        <v>28</v>
      </c>
      <c r="H11" s="34">
        <f>H10+1</f>
        <v>2</v>
      </c>
      <c r="I11" t="s" s="22">
        <v>34</v>
      </c>
      <c r="J11" t="s" s="22">
        <v>27</v>
      </c>
      <c r="K11" t="s" s="22">
        <v>34</v>
      </c>
      <c r="L11" t="s" s="22">
        <v>35</v>
      </c>
      <c r="M11" t="s" s="22">
        <v>27</v>
      </c>
      <c r="N11" t="s" s="29">
        <v>27</v>
      </c>
      <c r="O11" t="s" s="11">
        <v>36</v>
      </c>
      <c r="P11" s="8">
        <f>VLOOKUP(O11,$C$9:$M$91,MATCH(P$9,$C$9:$M$9,0),FALSE)</f>
      </c>
      <c r="Q11" t="s" s="11">
        <v>30</v>
      </c>
      <c r="R11" s="10">
        <f>R10+1</f>
        <v>2</v>
      </c>
      <c r="S11" s="8">
        <f>VLOOKUP(O11,$C$9:$M$91,MATCH(S$9,$C$9:$M$9,0),FALSE)</f>
      </c>
      <c r="T11" s="35">
        <f>VLOOKUP(O11,$C$9:$M$91,MATCH(T$9,$C$9:$M$9,0),FALSE)</f>
      </c>
      <c r="U11" s="36">
        <v>0.4340277777777778</v>
      </c>
      <c r="V11" s="37">
        <f>VLOOKUP($O11,$C$9:$M$91,MATCH(V$9,$C$9:$M$9,0),FALSE)</f>
      </c>
      <c r="W11" s="38">
        <f>VLOOKUP($O11,$C$9:$M$91,MATCH(W$9,$C$9:$M$9,0),FALSE)</f>
      </c>
      <c r="X11" s="38">
        <f>VLOOKUP($O11,$C$9:$M$91,MATCH(X$9,$C$9:$M$9,0),FALSE)</f>
      </c>
      <c r="Y11" s="38">
        <f>VLOOKUP($O11,$C$9:$M$91,MATCH(Y$9,$C$9:$M$9,0),FALSE)</f>
      </c>
      <c r="Z11" s="39">
        <f>VLOOKUP($O11,$C$9:$M$91,MATCH(Z$9,$C$9:$M$9,0),FALSE)</f>
      </c>
    </row>
    <row r="12" ht="17" customHeight="1">
      <c r="A12" s="7"/>
      <c r="B12" s="21"/>
      <c r="C12" t="s" s="26">
        <v>37</v>
      </c>
      <c r="D12" t="s" s="22">
        <v>38</v>
      </c>
      <c r="E12" t="s" s="23">
        <v>39</v>
      </c>
      <c r="F12" t="s" s="25">
        <v>27</v>
      </c>
      <c r="G12" t="s" s="25">
        <v>28</v>
      </c>
      <c r="H12" s="34">
        <f>H11+1</f>
        <v>3</v>
      </c>
      <c r="I12" t="s" s="22">
        <v>35</v>
      </c>
      <c r="J12" t="s" s="22">
        <v>27</v>
      </c>
      <c r="K12" t="s" s="22">
        <v>27</v>
      </c>
      <c r="L12" t="s" s="22">
        <v>40</v>
      </c>
      <c r="M12" t="s" s="22">
        <v>27</v>
      </c>
      <c r="N12" t="s" s="29">
        <v>27</v>
      </c>
      <c r="O12" t="s" s="11">
        <v>37</v>
      </c>
      <c r="P12" t="s" s="11">
        <f>VLOOKUP(O12,$C$9:$M$91,MATCH(P$9,$C$9:$M$9,0),FALSE)</f>
        <v>38</v>
      </c>
      <c r="Q12" t="s" s="11">
        <v>30</v>
      </c>
      <c r="R12" s="10">
        <f>R11+1</f>
        <v>3</v>
      </c>
      <c r="S12" t="s" s="11">
        <f>VLOOKUP(O12,$C$9:$M$91,MATCH(S$9,$C$9:$M$9,0),FALSE)</f>
        <v>31</v>
      </c>
      <c r="T12" s="10">
        <f>VLOOKUP(O12,$C$9:$M$91,MATCH(T$9,$C$9:$M$9,0),FALSE)</f>
        <v>3</v>
      </c>
      <c r="U12" s="40">
        <v>0.4576388888888889</v>
      </c>
      <c r="V12" t="s" s="41">
        <f>VLOOKUP($O12,$C$9:$M$91,MATCH(V$9,$C$9:$M$9,0),FALSE)</f>
        <v>35</v>
      </c>
      <c r="W12" t="s" s="41">
        <f>VLOOKUP($O12,$C$9:$M$91,MATCH(W$9,$C$9:$M$9,0),FALSE)</f>
        <v>27</v>
      </c>
      <c r="X12" t="s" s="41">
        <f>VLOOKUP($O12,$C$9:$M$91,MATCH(X$9,$C$9:$M$9,0),FALSE)</f>
        <v>27</v>
      </c>
      <c r="Y12" t="s" s="41">
        <f>VLOOKUP($O12,$C$9:$M$91,MATCH(Y$9,$C$9:$M$9,0),FALSE)</f>
        <v>40</v>
      </c>
      <c r="Z12" t="s" s="42">
        <f>VLOOKUP($O12,$C$9:$M$91,MATCH(Z$9,$C$9:$M$9,0),FALSE)</f>
        <v>27</v>
      </c>
    </row>
    <row r="13" ht="17" customHeight="1">
      <c r="A13" s="7"/>
      <c r="B13" s="21"/>
      <c r="C13" t="s" s="26">
        <v>41</v>
      </c>
      <c r="D13" t="s" s="22">
        <v>42</v>
      </c>
      <c r="E13" t="s" s="23">
        <v>39</v>
      </c>
      <c r="F13" t="s" s="25">
        <v>27</v>
      </c>
      <c r="G13" t="s" s="25">
        <v>28</v>
      </c>
      <c r="H13" s="34">
        <f>H12+1</f>
        <v>4</v>
      </c>
      <c r="I13" t="s" s="22">
        <v>43</v>
      </c>
      <c r="J13" t="s" s="22">
        <v>43</v>
      </c>
      <c r="K13" t="s" s="22">
        <v>43</v>
      </c>
      <c r="L13" t="s" s="22">
        <v>43</v>
      </c>
      <c r="M13" t="s" s="22">
        <v>43</v>
      </c>
      <c r="N13" t="s" s="29">
        <v>27</v>
      </c>
      <c r="O13" t="s" s="11">
        <v>44</v>
      </c>
      <c r="P13" t="s" s="11">
        <f>VLOOKUP(O13,$C$9:$M$91,MATCH(P$9,$C$9:$M$9,0),FALSE)</f>
        <v>45</v>
      </c>
      <c r="Q13" t="s" s="11">
        <v>30</v>
      </c>
      <c r="R13" s="10">
        <f>R12+1</f>
        <v>4</v>
      </c>
      <c r="S13" t="s" s="11">
        <f>VLOOKUP(O13,$C$9:$M$91,MATCH(S$9,$C$9:$M$9,0),FALSE)</f>
        <v>46</v>
      </c>
      <c r="T13" s="10">
        <f>VLOOKUP(O13,$C$9:$M$91,MATCH(T$9,$C$9:$M$9,0),FALSE)</f>
        <v>7</v>
      </c>
      <c r="U13" s="36">
        <v>0.4722222222222222</v>
      </c>
      <c r="V13" t="s" s="43">
        <f>VLOOKUP($O13,$C$9:$M$91,MATCH(V$9,$C$9:$M$9,0),FALSE)</f>
        <v>47</v>
      </c>
      <c r="W13" s="44">
        <f>VLOOKUP($O13,$C$9:$M$91,MATCH(W$9,$C$9:$M$9,0),FALSE)</f>
        <v>0</v>
      </c>
      <c r="X13" s="44">
        <f>VLOOKUP($O13,$C$9:$M$91,MATCH(X$9,$C$9:$M$9,0),FALSE)</f>
        <v>0</v>
      </c>
      <c r="Y13" s="44">
        <f>VLOOKUP($O13,$C$9:$M$91,MATCH(Y$9,$C$9:$M$9,0),FALSE)</f>
        <v>0</v>
      </c>
      <c r="Z13" s="45">
        <f>VLOOKUP($O13,$C$9:$M$91,MATCH(Z$9,$C$9:$M$9,0),FALSE)</f>
        <v>0</v>
      </c>
    </row>
    <row r="14" ht="17" customHeight="1">
      <c r="A14" s="7"/>
      <c r="B14" s="21"/>
      <c r="C14" t="s" s="22">
        <v>48</v>
      </c>
      <c r="D14" t="s" s="22">
        <v>49</v>
      </c>
      <c r="E14" t="s" s="23">
        <v>50</v>
      </c>
      <c r="F14" t="s" s="25">
        <v>27</v>
      </c>
      <c r="G14" t="s" s="25">
        <v>28</v>
      </c>
      <c r="H14" s="34">
        <f>H13+1</f>
        <v>5</v>
      </c>
      <c r="I14" t="s" s="22">
        <v>43</v>
      </c>
      <c r="J14" t="s" s="22">
        <v>43</v>
      </c>
      <c r="K14" t="s" s="22">
        <v>43</v>
      </c>
      <c r="L14" t="s" s="22">
        <v>43</v>
      </c>
      <c r="M14" t="s" s="22">
        <v>43</v>
      </c>
      <c r="N14" t="s" s="29">
        <v>27</v>
      </c>
      <c r="O14" t="s" s="11">
        <v>41</v>
      </c>
      <c r="P14" t="s" s="11">
        <f>VLOOKUP(O14,$C$9:$M$91,MATCH(P$9,$C$9:$M$9,0),FALSE)</f>
        <v>42</v>
      </c>
      <c r="Q14" t="s" s="11">
        <v>30</v>
      </c>
      <c r="R14" s="10">
        <f>R13+1</f>
        <v>5</v>
      </c>
      <c r="S14" t="s" s="11">
        <f>VLOOKUP(O14,$C$9:$M$91,MATCH(S$9,$C$9:$M$9,0),FALSE)</f>
        <v>31</v>
      </c>
      <c r="T14" s="10">
        <f>VLOOKUP(O14,$C$9:$M$91,MATCH(T$9,$C$9:$M$9,0),FALSE)</f>
        <v>4</v>
      </c>
      <c r="U14" s="40">
        <v>0.4944444444444445</v>
      </c>
      <c r="V14" t="s" s="41">
        <f>VLOOKUP($O14,$C$9:$M$91,MATCH(V$9,$C$9:$M$9,0),FALSE)</f>
        <v>43</v>
      </c>
      <c r="W14" t="s" s="41">
        <f>VLOOKUP($O14,$C$9:$M$91,MATCH(W$9,$C$9:$M$9,0),FALSE)</f>
        <v>43</v>
      </c>
      <c r="X14" t="s" s="41">
        <f>VLOOKUP($O14,$C$9:$M$91,MATCH(X$9,$C$9:$M$9,0),FALSE)</f>
        <v>43</v>
      </c>
      <c r="Y14" t="s" s="41">
        <f>VLOOKUP($O14,$C$9:$M$91,MATCH(Y$9,$C$9:$M$9,0),FALSE)</f>
        <v>43</v>
      </c>
      <c r="Z14" t="s" s="42">
        <f>VLOOKUP($O14,$C$9:$M$91,MATCH(Z$9,$C$9:$M$9,0),FALSE)</f>
        <v>43</v>
      </c>
    </row>
    <row r="15" ht="17" customHeight="1">
      <c r="A15" s="7"/>
      <c r="B15" s="21"/>
      <c r="C15" t="s" s="46">
        <v>51</v>
      </c>
      <c r="D15" t="s" s="22">
        <v>52</v>
      </c>
      <c r="E15" t="s" s="23">
        <v>39</v>
      </c>
      <c r="F15" t="s" s="25">
        <v>27</v>
      </c>
      <c r="G15" t="s" s="25">
        <v>28</v>
      </c>
      <c r="H15" s="34">
        <f>H14+1</f>
        <v>6</v>
      </c>
      <c r="I15" t="s" s="22">
        <v>53</v>
      </c>
      <c r="J15" t="s" s="22">
        <v>43</v>
      </c>
      <c r="K15" t="s" s="22">
        <v>43</v>
      </c>
      <c r="L15" t="s" s="22">
        <v>43</v>
      </c>
      <c r="M15" t="s" s="22">
        <v>43</v>
      </c>
      <c r="N15" t="s" s="29">
        <v>27</v>
      </c>
      <c r="O15" t="s" s="11">
        <v>54</v>
      </c>
      <c r="P15" t="s" s="11">
        <f>VLOOKUP(O15,$C$9:$M$91,MATCH(P$9,$C$9:$M$9,0),FALSE)</f>
        <v>55</v>
      </c>
      <c r="Q15" t="s" s="11">
        <v>30</v>
      </c>
      <c r="R15" s="10">
        <f>R14+1</f>
        <v>6</v>
      </c>
      <c r="S15" t="s" s="11">
        <f>VLOOKUP(O15,$C$9:$M$91,MATCH(S$9,$C$9:$M$9,0),FALSE)</f>
        <v>31</v>
      </c>
      <c r="T15" s="10">
        <f>VLOOKUP(O15,$C$9:$M$91,MATCH(T$9,$C$9:$M$9,0),FALSE)</f>
        <v>10</v>
      </c>
      <c r="U15" s="40">
        <v>0.5222222222222221</v>
      </c>
      <c r="V15" t="s" s="41">
        <f>VLOOKUP($O15,$C$9:$M$91,MATCH(V$9,$C$9:$M$9,0),FALSE)</f>
        <v>43</v>
      </c>
      <c r="W15" t="s" s="41">
        <f>VLOOKUP($O15,$C$9:$M$91,MATCH(W$9,$C$9:$M$9,0),FALSE)</f>
        <v>43</v>
      </c>
      <c r="X15" t="s" s="41">
        <f>VLOOKUP($O15,$C$9:$M$91,MATCH(X$9,$C$9:$M$9,0),FALSE)</f>
        <v>43</v>
      </c>
      <c r="Y15" t="s" s="41">
        <f>VLOOKUP($O15,$C$9:$M$91,MATCH(Y$9,$C$9:$M$9,0),FALSE)</f>
        <v>43</v>
      </c>
      <c r="Z15" t="s" s="42">
        <f>VLOOKUP($O15,$C$9:$M$91,MATCH(Z$9,$C$9:$M$9,0),FALSE)</f>
        <v>43</v>
      </c>
    </row>
    <row r="16" ht="17" customHeight="1">
      <c r="A16" s="7"/>
      <c r="B16" s="21"/>
      <c r="C16" t="s" s="46">
        <v>56</v>
      </c>
      <c r="D16" t="s" s="22">
        <v>52</v>
      </c>
      <c r="E16" t="s" s="23">
        <v>39</v>
      </c>
      <c r="F16" t="s" s="25">
        <v>27</v>
      </c>
      <c r="G16" t="s" s="25">
        <v>28</v>
      </c>
      <c r="H16" s="34">
        <f>H15+1</f>
        <v>7</v>
      </c>
      <c r="I16" t="s" s="22">
        <v>53</v>
      </c>
      <c r="J16" t="s" s="22">
        <v>43</v>
      </c>
      <c r="K16" t="s" s="22">
        <v>43</v>
      </c>
      <c r="L16" t="s" s="22">
        <v>43</v>
      </c>
      <c r="M16" t="s" s="22">
        <v>43</v>
      </c>
      <c r="N16" t="s" s="29">
        <v>27</v>
      </c>
      <c r="O16" t="s" s="11">
        <v>57</v>
      </c>
      <c r="P16" t="s" s="11">
        <f>VLOOKUP(O16,$C$9:$M$91,MATCH(P$9,$C$9:$M$9,0),FALSE)</f>
        <v>58</v>
      </c>
      <c r="Q16" t="s" s="11">
        <v>30</v>
      </c>
      <c r="R16" s="10">
        <f>R15+1</f>
        <v>7</v>
      </c>
      <c r="S16" t="s" s="11">
        <f>VLOOKUP(O16,$C$9:$M$91,MATCH(S$9,$C$9:$M$9,0),FALSE)</f>
        <v>31</v>
      </c>
      <c r="T16" s="10">
        <f>VLOOKUP(O16,$C$9:$M$91,MATCH(T$9,$C$9:$M$9,0),FALSE)</f>
        <v>9</v>
      </c>
      <c r="U16" s="40">
        <v>0.5361111111111111</v>
      </c>
      <c r="V16" t="s" s="41">
        <f>VLOOKUP($O16,$C$9:$M$91,MATCH(V$9,$C$9:$M$9,0),FALSE)</f>
        <v>59</v>
      </c>
      <c r="W16" t="s" s="41">
        <f>VLOOKUP($O16,$C$9:$M$91,MATCH(W$9,$C$9:$M$9,0),FALSE)</f>
        <v>60</v>
      </c>
      <c r="X16" t="s" s="41">
        <f>VLOOKUP($O16,$C$9:$M$91,MATCH(X$9,$C$9:$M$9,0),FALSE)</f>
        <v>59</v>
      </c>
      <c r="Y16" t="s" s="41">
        <f>VLOOKUP($O16,$C$9:$M$91,MATCH(Y$9,$C$9:$M$9,0),FALSE)</f>
        <v>27</v>
      </c>
      <c r="Z16" t="s" s="42">
        <f>VLOOKUP($O16,$C$9:$M$91,MATCH(Z$9,$C$9:$M$9,0),FALSE)</f>
        <v>27</v>
      </c>
    </row>
    <row r="17" ht="17" customHeight="1">
      <c r="A17" s="7"/>
      <c r="B17" s="21"/>
      <c r="C17" t="s" s="22">
        <v>61</v>
      </c>
      <c r="D17" t="s" s="22">
        <v>52</v>
      </c>
      <c r="E17" t="s" s="23">
        <v>39</v>
      </c>
      <c r="F17" t="s" s="25">
        <v>27</v>
      </c>
      <c r="G17" t="s" s="25">
        <v>28</v>
      </c>
      <c r="H17" s="34">
        <f>H16+1</f>
        <v>8</v>
      </c>
      <c r="I17" t="s" s="22">
        <v>53</v>
      </c>
      <c r="J17" t="s" s="22">
        <v>43</v>
      </c>
      <c r="K17" t="s" s="22">
        <v>43</v>
      </c>
      <c r="L17" t="s" s="22">
        <v>43</v>
      </c>
      <c r="M17" t="s" s="22">
        <v>43</v>
      </c>
      <c r="N17" t="s" s="29">
        <v>27</v>
      </c>
      <c r="O17" t="s" s="11">
        <v>51</v>
      </c>
      <c r="P17" t="s" s="11">
        <f>VLOOKUP(O17,$C$9:$M$91,MATCH(P$9,$C$9:$M$9,0),FALSE)</f>
        <v>52</v>
      </c>
      <c r="Q17" t="s" s="11">
        <v>30</v>
      </c>
      <c r="R17" s="10">
        <f>R16+1</f>
        <v>8</v>
      </c>
      <c r="S17" t="s" s="11">
        <f>VLOOKUP(O17,$C$9:$M$91,MATCH(S$9,$C$9:$M$9,0),FALSE)</f>
        <v>31</v>
      </c>
      <c r="T17" s="10">
        <f>VLOOKUP(O17,$C$9:$M$91,MATCH(T$9,$C$9:$M$9,0),FALSE)</f>
        <v>6</v>
      </c>
      <c r="U17" s="40">
        <v>0.55</v>
      </c>
      <c r="V17" t="s" s="41">
        <f>VLOOKUP($O17,$C$9:$M$91,MATCH(V$9,$C$9:$M$9,0),FALSE)</f>
        <v>53</v>
      </c>
      <c r="W17" t="s" s="41">
        <f>VLOOKUP($O17,$C$9:$M$91,MATCH(W$9,$C$9:$M$9,0),FALSE)</f>
        <v>43</v>
      </c>
      <c r="X17" t="s" s="41">
        <f>VLOOKUP($O17,$C$9:$M$91,MATCH(X$9,$C$9:$M$9,0),FALSE)</f>
        <v>43</v>
      </c>
      <c r="Y17" t="s" s="41">
        <f>VLOOKUP($O17,$C$9:$M$91,MATCH(Y$9,$C$9:$M$9,0),FALSE)</f>
        <v>43</v>
      </c>
      <c r="Z17" t="s" s="42">
        <f>VLOOKUP($O17,$C$9:$M$91,MATCH(Z$9,$C$9:$M$9,0),FALSE)</f>
        <v>43</v>
      </c>
    </row>
    <row r="18" ht="17" customHeight="1">
      <c r="A18" s="7"/>
      <c r="B18" s="21"/>
      <c r="C18" t="s" s="22">
        <v>57</v>
      </c>
      <c r="D18" t="s" s="22">
        <v>58</v>
      </c>
      <c r="E18" t="s" s="23">
        <v>62</v>
      </c>
      <c r="F18" t="s" s="25">
        <v>27</v>
      </c>
      <c r="G18" t="s" s="25">
        <v>28</v>
      </c>
      <c r="H18" s="34">
        <f>H17+1</f>
        <v>9</v>
      </c>
      <c r="I18" t="s" s="22">
        <v>59</v>
      </c>
      <c r="J18" t="s" s="22">
        <v>60</v>
      </c>
      <c r="K18" t="s" s="22">
        <v>59</v>
      </c>
      <c r="L18" t="s" s="22">
        <v>27</v>
      </c>
      <c r="M18" t="s" s="22">
        <v>27</v>
      </c>
      <c r="N18" t="s" s="29">
        <v>27</v>
      </c>
      <c r="O18" t="s" s="11">
        <v>56</v>
      </c>
      <c r="P18" t="s" s="11">
        <f>VLOOKUP(O18,$C$9:$M$91,MATCH(P$9,$C$9:$M$9,0),FALSE)</f>
        <v>52</v>
      </c>
      <c r="Q18" t="s" s="11">
        <v>30</v>
      </c>
      <c r="R18" s="10">
        <f>R17+1</f>
        <v>9</v>
      </c>
      <c r="S18" t="s" s="11">
        <f>VLOOKUP(O18,$C$9:$M$91,MATCH(S$9,$C$9:$M$9,0),FALSE)</f>
        <v>31</v>
      </c>
      <c r="T18" s="10">
        <f>VLOOKUP(O18,$C$9:$M$91,MATCH(T$9,$C$9:$M$9,0),FALSE)</f>
        <v>7</v>
      </c>
      <c r="U18" s="40">
        <v>0.5666666666666667</v>
      </c>
      <c r="V18" t="s" s="41">
        <f>VLOOKUP($O18,$C$9:$M$91,MATCH(V$9,$C$9:$M$9,0),FALSE)</f>
        <v>53</v>
      </c>
      <c r="W18" t="s" s="41">
        <f>VLOOKUP($O18,$C$9:$M$91,MATCH(W$9,$C$9:$M$9,0),FALSE)</f>
        <v>43</v>
      </c>
      <c r="X18" t="s" s="41">
        <f>VLOOKUP($O18,$C$9:$M$91,MATCH(X$9,$C$9:$M$9,0),FALSE)</f>
        <v>43</v>
      </c>
      <c r="Y18" t="s" s="41">
        <f>VLOOKUP($O18,$C$9:$M$91,MATCH(Y$9,$C$9:$M$9,0),FALSE)</f>
        <v>43</v>
      </c>
      <c r="Z18" t="s" s="42">
        <f>VLOOKUP($O18,$C$9:$M$91,MATCH(Z$9,$C$9:$M$9,0),FALSE)</f>
        <v>43</v>
      </c>
    </row>
    <row r="19" ht="17" customHeight="1">
      <c r="A19" s="7"/>
      <c r="B19" s="21"/>
      <c r="C19" t="s" s="46">
        <v>63</v>
      </c>
      <c r="D19" s="47"/>
      <c r="E19" t="s" s="23">
        <v>64</v>
      </c>
      <c r="F19" s="48"/>
      <c r="G19" s="48"/>
      <c r="H19" s="48"/>
      <c r="I19" s="47"/>
      <c r="J19" s="47"/>
      <c r="K19" s="47"/>
      <c r="L19" s="47"/>
      <c r="M19" s="47"/>
      <c r="N19" t="s" s="29">
        <v>27</v>
      </c>
      <c r="O19" t="s" s="11">
        <v>61</v>
      </c>
      <c r="P19" t="s" s="11">
        <f>VLOOKUP(O19,$C$9:$M$91,MATCH(P$9,$C$9:$M$9,0),FALSE)</f>
        <v>52</v>
      </c>
      <c r="Q19" t="s" s="11">
        <v>30</v>
      </c>
      <c r="R19" s="10">
        <f>R18+1</f>
        <v>10</v>
      </c>
      <c r="S19" t="s" s="11">
        <f>VLOOKUP(O19,$C$9:$M$91,MATCH(S$9,$C$9:$M$9,0),FALSE)</f>
        <v>31</v>
      </c>
      <c r="T19" s="10">
        <f>VLOOKUP(O19,$C$9:$M$91,MATCH(T$9,$C$9:$M$9,0),FALSE)</f>
        <v>8</v>
      </c>
      <c r="U19" s="40">
        <v>0.5805555555555555</v>
      </c>
      <c r="V19" t="s" s="41">
        <f>VLOOKUP($O19,$C$9:$M$91,MATCH(V$9,$C$9:$M$9,0),FALSE)</f>
        <v>53</v>
      </c>
      <c r="W19" t="s" s="41">
        <f>VLOOKUP($O19,$C$9:$M$91,MATCH(W$9,$C$9:$M$9,0),FALSE)</f>
        <v>43</v>
      </c>
      <c r="X19" t="s" s="41">
        <f>VLOOKUP($O19,$C$9:$M$91,MATCH(X$9,$C$9:$M$9,0),FALSE)</f>
        <v>43</v>
      </c>
      <c r="Y19" t="s" s="41">
        <f>VLOOKUP($O19,$C$9:$M$91,MATCH(Y$9,$C$9:$M$9,0),FALSE)</f>
        <v>43</v>
      </c>
      <c r="Z19" t="s" s="42">
        <f>VLOOKUP($O19,$C$9:$M$91,MATCH(Z$9,$C$9:$M$9,0),FALSE)</f>
        <v>43</v>
      </c>
    </row>
    <row r="20" ht="17" customHeight="1">
      <c r="A20" s="7"/>
      <c r="B20" s="21"/>
      <c r="C20" t="s" s="26">
        <v>54</v>
      </c>
      <c r="D20" t="s" s="22">
        <v>55</v>
      </c>
      <c r="E20" t="s" s="23">
        <v>50</v>
      </c>
      <c r="F20" t="s" s="25">
        <v>27</v>
      </c>
      <c r="G20" t="s" s="25">
        <v>28</v>
      </c>
      <c r="H20" s="34">
        <f>H18+1</f>
        <v>10</v>
      </c>
      <c r="I20" t="s" s="22">
        <v>43</v>
      </c>
      <c r="J20" t="s" s="22">
        <v>43</v>
      </c>
      <c r="K20" t="s" s="22">
        <v>43</v>
      </c>
      <c r="L20" t="s" s="22">
        <v>43</v>
      </c>
      <c r="M20" t="s" s="22">
        <v>43</v>
      </c>
      <c r="N20" t="s" s="29">
        <v>27</v>
      </c>
      <c r="O20" t="s" s="11">
        <v>65</v>
      </c>
      <c r="P20" s="8">
        <f>VLOOKUP(O20,$C$9:$M$91,MATCH(P$9,$C$9:$M$9,0),FALSE)</f>
      </c>
      <c r="Q20" t="s" s="11">
        <v>30</v>
      </c>
      <c r="R20" s="10">
        <f>R19+1</f>
        <v>11</v>
      </c>
      <c r="S20" s="8">
        <f>VLOOKUP(O20,$C$9:$M$91,MATCH(S$9,$C$9:$M$9,0),FALSE)</f>
      </c>
      <c r="T20" s="8">
        <f>VLOOKUP(O20,$C$9:$M$91,MATCH(T$9,$C$9:$M$9,0),FALSE)</f>
      </c>
      <c r="U20" s="40">
        <v>0.5944444444444444</v>
      </c>
      <c r="V20" s="38">
        <f>VLOOKUP($O20,$C$9:$M$91,MATCH(V$9,$C$9:$M$9,0),FALSE)</f>
      </c>
      <c r="W20" s="38">
        <f>VLOOKUP($O20,$C$9:$M$91,MATCH(W$9,$C$9:$M$9,0),FALSE)</f>
      </c>
      <c r="X20" s="38">
        <f>VLOOKUP($O20,$C$9:$M$91,MATCH(X$9,$C$9:$M$9,0),FALSE)</f>
      </c>
      <c r="Y20" s="38">
        <f>VLOOKUP($O20,$C$9:$M$91,MATCH(Y$9,$C$9:$M$9,0),FALSE)</f>
      </c>
      <c r="Z20" s="39">
        <f>VLOOKUP($O20,$C$9:$M$91,MATCH(Z$9,$C$9:$M$9,0),FALSE)</f>
      </c>
    </row>
    <row r="21" ht="17" customHeight="1">
      <c r="A21" s="7"/>
      <c r="B21" s="21"/>
      <c r="C21" t="s" s="46">
        <v>66</v>
      </c>
      <c r="D21" s="47"/>
      <c r="E21" s="49"/>
      <c r="F21" s="48"/>
      <c r="G21" s="48"/>
      <c r="H21" s="48"/>
      <c r="I21" s="47"/>
      <c r="J21" s="47"/>
      <c r="K21" s="47"/>
      <c r="L21" s="47"/>
      <c r="M21" s="47"/>
      <c r="N21" t="s" s="29">
        <v>27</v>
      </c>
      <c r="O21" t="s" s="11">
        <v>67</v>
      </c>
      <c r="P21" t="s" s="11">
        <f>VLOOKUP(O21,$C$9:$M$91,MATCH(P$9,$C$9:$M$9,0),FALSE)</f>
        <v>68</v>
      </c>
      <c r="Q21" t="s" s="11">
        <v>30</v>
      </c>
      <c r="R21" s="10">
        <f>R20+1</f>
        <v>12</v>
      </c>
      <c r="S21" t="s" s="11">
        <f>VLOOKUP(O21,$C$9:$M$91,MATCH(S$9,$C$9:$M$9,0),FALSE)</f>
        <v>69</v>
      </c>
      <c r="T21" s="10">
        <f>VLOOKUP(O21,$C$9:$M$91,MATCH(T$9,$C$9:$M$9,0),FALSE)</f>
        <v>7</v>
      </c>
      <c r="U21" s="40">
        <v>0.6090277777777777</v>
      </c>
      <c r="V21" s="44">
        <f>VLOOKUP($O21,$C$9:$M$91,MATCH(V$9,$C$9:$M$9,0),FALSE)</f>
        <v>0</v>
      </c>
      <c r="W21" s="44">
        <f>VLOOKUP($O21,$C$9:$M$91,MATCH(W$9,$C$9:$M$9,0),FALSE)</f>
        <v>0</v>
      </c>
      <c r="X21" s="44">
        <f>VLOOKUP($O21,$C$9:$M$91,MATCH(X$9,$C$9:$M$9,0),FALSE)</f>
        <v>0</v>
      </c>
      <c r="Y21" s="44">
        <f>VLOOKUP($O21,$C$9:$M$91,MATCH(Y$9,$C$9:$M$9,0),FALSE)</f>
        <v>0</v>
      </c>
      <c r="Z21" s="45">
        <f>VLOOKUP($O21,$C$9:$M$91,MATCH(Z$9,$C$9:$M$9,0),FALSE)</f>
        <v>0</v>
      </c>
    </row>
    <row r="22" ht="17" customHeight="1">
      <c r="A22" s="7"/>
      <c r="B22" s="21"/>
      <c r="C22" t="s" s="26">
        <v>70</v>
      </c>
      <c r="D22" t="s" s="22">
        <v>71</v>
      </c>
      <c r="E22" t="s" s="23">
        <v>50</v>
      </c>
      <c r="F22" t="s" s="25">
        <v>27</v>
      </c>
      <c r="G22" t="s" s="25">
        <v>28</v>
      </c>
      <c r="H22" s="34">
        <f>H20+1</f>
        <v>11</v>
      </c>
      <c r="I22" t="s" s="22">
        <v>72</v>
      </c>
      <c r="J22" t="s" s="22">
        <v>27</v>
      </c>
      <c r="K22" t="s" s="22">
        <v>73</v>
      </c>
      <c r="L22" t="s" s="22">
        <v>27</v>
      </c>
      <c r="M22" t="s" s="22">
        <v>27</v>
      </c>
      <c r="N22" t="s" s="29">
        <v>27</v>
      </c>
      <c r="O22" t="s" s="11">
        <v>74</v>
      </c>
      <c r="P22" s="8">
        <f>VLOOKUP(O22,$C$9:$M$91,MATCH(P$9,$C$9:$M$9,0),FALSE)</f>
      </c>
      <c r="Q22" t="s" s="11">
        <v>30</v>
      </c>
      <c r="R22" s="10">
        <f>R21+1</f>
        <v>13</v>
      </c>
      <c r="S22" s="8">
        <f>VLOOKUP(O22,$C$9:$M$91,MATCH(S$9,$C$9:$M$9,0),FALSE)</f>
      </c>
      <c r="T22" s="8">
        <f>VLOOKUP(O22,$C$9:$M$91,MATCH(T$9,$C$9:$M$9,0),FALSE)</f>
      </c>
      <c r="U22" s="40">
        <v>0.6229166666666667</v>
      </c>
      <c r="V22" s="38">
        <f>VLOOKUP($O22,$C$9:$M$91,MATCH(V$9,$C$9:$M$9,0),FALSE)</f>
      </c>
      <c r="W22" s="38">
        <f>VLOOKUP($O22,$C$9:$M$91,MATCH(W$9,$C$9:$M$9,0),FALSE)</f>
      </c>
      <c r="X22" s="38">
        <f>VLOOKUP($O22,$C$9:$M$91,MATCH(X$9,$C$9:$M$9,0),FALSE)</f>
      </c>
      <c r="Y22" s="38">
        <f>VLOOKUP($O22,$C$9:$M$91,MATCH(Y$9,$C$9:$M$9,0),FALSE)</f>
      </c>
      <c r="Z22" s="39">
        <f>VLOOKUP($O22,$C$9:$M$91,MATCH(Z$9,$C$9:$M$9,0),FALSE)</f>
      </c>
    </row>
    <row r="23" ht="17" customHeight="1">
      <c r="A23" s="7"/>
      <c r="B23" s="21"/>
      <c r="C23" t="s" s="22">
        <v>75</v>
      </c>
      <c r="D23" t="s" s="22">
        <v>76</v>
      </c>
      <c r="E23" t="s" s="23">
        <v>77</v>
      </c>
      <c r="F23" t="s" s="25">
        <v>27</v>
      </c>
      <c r="G23" t="s" s="25">
        <v>28</v>
      </c>
      <c r="H23" s="34">
        <f>H22+1</f>
        <v>12</v>
      </c>
      <c r="I23" t="s" s="22">
        <v>43</v>
      </c>
      <c r="J23" t="s" s="22">
        <v>27</v>
      </c>
      <c r="K23" t="s" s="22">
        <v>59</v>
      </c>
      <c r="L23" t="s" s="22">
        <v>27</v>
      </c>
      <c r="M23" t="s" s="22">
        <v>43</v>
      </c>
      <c r="N23" t="s" s="29">
        <v>27</v>
      </c>
      <c r="O23" t="s" s="11">
        <v>78</v>
      </c>
      <c r="P23" s="8">
        <f>VLOOKUP(O23,$C$9:$M$91,MATCH(P$9,$C$9:$M$9,0),FALSE)</f>
      </c>
      <c r="Q23" t="s" s="11">
        <v>30</v>
      </c>
      <c r="R23" s="10">
        <f>R22+1</f>
        <v>14</v>
      </c>
      <c r="S23" s="8">
        <f>VLOOKUP(O23,$C$9:$M$91,MATCH(S$9,$C$9:$M$9,0),FALSE)</f>
      </c>
      <c r="T23" s="8">
        <f>VLOOKUP(O23,$C$9:$M$91,MATCH(T$9,$C$9:$M$9,0),FALSE)</f>
      </c>
      <c r="U23" s="40">
        <v>0.6229166666666667</v>
      </c>
      <c r="V23" s="38">
        <f>VLOOKUP($O23,$C$9:$M$91,MATCH(V$9,$C$9:$M$9,0),FALSE)</f>
      </c>
      <c r="W23" s="38">
        <f>VLOOKUP($O23,$C$9:$M$91,MATCH(W$9,$C$9:$M$9,0),FALSE)</f>
      </c>
      <c r="X23" s="38">
        <f>VLOOKUP($O23,$C$9:$M$91,MATCH(X$9,$C$9:$M$9,0),FALSE)</f>
      </c>
      <c r="Y23" s="38">
        <f>VLOOKUP($O23,$C$9:$M$91,MATCH(Y$9,$C$9:$M$9,0),FALSE)</f>
      </c>
      <c r="Z23" s="39">
        <f>VLOOKUP($O23,$C$9:$M$91,MATCH(Z$9,$C$9:$M$9,0),FALSE)</f>
      </c>
    </row>
    <row r="24" ht="17" customHeight="1">
      <c r="A24" s="7"/>
      <c r="B24" s="21"/>
      <c r="C24" t="s" s="46">
        <v>79</v>
      </c>
      <c r="D24" t="s" s="22">
        <v>76</v>
      </c>
      <c r="E24" t="s" s="23">
        <v>50</v>
      </c>
      <c r="F24" t="s" s="25">
        <v>27</v>
      </c>
      <c r="G24" t="s" s="25">
        <v>28</v>
      </c>
      <c r="H24" s="34">
        <f>H23+1</f>
        <v>13</v>
      </c>
      <c r="I24" s="47"/>
      <c r="J24" s="47"/>
      <c r="K24" s="47"/>
      <c r="L24" s="47"/>
      <c r="M24" s="47"/>
      <c r="N24" t="s" s="29">
        <v>27</v>
      </c>
      <c r="O24" t="s" s="11">
        <v>80</v>
      </c>
      <c r="P24" t="s" s="11">
        <f>VLOOKUP(O24,$C$9:$M$91,MATCH(P$9,$C$9:$M$9,0),FALSE)</f>
        <v>81</v>
      </c>
      <c r="Q24" t="s" s="11">
        <v>30</v>
      </c>
      <c r="R24" s="10">
        <f>R23+1</f>
        <v>15</v>
      </c>
      <c r="S24" t="s" s="11">
        <f>VLOOKUP(O24,$C$9:$M$91,MATCH(S$9,$C$9:$M$9,0),FALSE)</f>
        <v>69</v>
      </c>
      <c r="T24" s="10">
        <f>VLOOKUP(O24,$C$9:$M$91,MATCH(T$9,$C$9:$M$9,0),FALSE)</f>
        <v>6</v>
      </c>
      <c r="U24" s="40">
        <v>0.6229166666666667</v>
      </c>
      <c r="V24" s="44">
        <f>VLOOKUP($O24,$C$9:$M$91,MATCH(V$9,$C$9:$M$9,0),FALSE)</f>
        <v>0</v>
      </c>
      <c r="W24" s="44">
        <f>VLOOKUP($O24,$C$9:$M$91,MATCH(W$9,$C$9:$M$9,0),FALSE)</f>
        <v>0</v>
      </c>
      <c r="X24" s="44">
        <f>VLOOKUP($O24,$C$9:$M$91,MATCH(X$9,$C$9:$M$9,0),FALSE)</f>
        <v>0</v>
      </c>
      <c r="Y24" s="44">
        <f>VLOOKUP($O24,$C$9:$M$91,MATCH(Y$9,$C$9:$M$9,0),FALSE)</f>
        <v>0</v>
      </c>
      <c r="Z24" s="45">
        <f>VLOOKUP($O24,$C$9:$M$91,MATCH(Z$9,$C$9:$M$9,0),FALSE)</f>
        <v>0</v>
      </c>
    </row>
    <row r="25" ht="17" customHeight="1">
      <c r="A25" s="7"/>
      <c r="B25" s="21"/>
      <c r="C25" t="s" s="22">
        <v>82</v>
      </c>
      <c r="D25" t="s" s="22">
        <v>83</v>
      </c>
      <c r="E25" t="s" s="23">
        <v>84</v>
      </c>
      <c r="F25" t="s" s="25">
        <v>27</v>
      </c>
      <c r="G25" t="s" s="25">
        <v>28</v>
      </c>
      <c r="H25" s="34">
        <f>H24+1</f>
        <v>14</v>
      </c>
      <c r="I25" t="s" s="22">
        <v>85</v>
      </c>
      <c r="J25" t="s" s="22">
        <v>27</v>
      </c>
      <c r="K25" t="s" s="22">
        <v>43</v>
      </c>
      <c r="L25" t="s" s="22">
        <v>27</v>
      </c>
      <c r="M25" t="s" s="22">
        <v>43</v>
      </c>
      <c r="N25" t="s" s="29">
        <v>27</v>
      </c>
      <c r="O25" t="s" s="11">
        <v>86</v>
      </c>
      <c r="P25" s="8">
        <f>VLOOKUP(O25,$C$9:$M$91,MATCH(P$9,$C$9:$M$9,0),FALSE)</f>
      </c>
      <c r="Q25" t="s" s="11">
        <v>30</v>
      </c>
      <c r="R25" s="10">
        <f>R24+1</f>
        <v>16</v>
      </c>
      <c r="S25" s="8">
        <f>VLOOKUP(O25,$C$9:$M$91,MATCH(S$9,$C$9:$M$9,0),FALSE)</f>
      </c>
      <c r="T25" s="8">
        <f>VLOOKUP(O25,$C$9:$M$91,MATCH(T$9,$C$9:$M$9,0),FALSE)</f>
      </c>
      <c r="U25" s="40">
        <v>0.6229166666666667</v>
      </c>
      <c r="V25" s="38">
        <f>VLOOKUP($O25,$C$9:$M$91,MATCH(V$9,$C$9:$M$9,0),FALSE)</f>
      </c>
      <c r="W25" s="38">
        <f>VLOOKUP($O25,$C$9:$M$91,MATCH(W$9,$C$9:$M$9,0),FALSE)</f>
      </c>
      <c r="X25" s="38">
        <f>VLOOKUP($O25,$C$9:$M$91,MATCH(X$9,$C$9:$M$9,0),FALSE)</f>
      </c>
      <c r="Y25" s="38">
        <f>VLOOKUP($O25,$C$9:$M$91,MATCH(Y$9,$C$9:$M$9,0),FALSE)</f>
      </c>
      <c r="Z25" s="39">
        <f>VLOOKUP($O25,$C$9:$M$91,MATCH(Z$9,$C$9:$M$9,0),FALSE)</f>
      </c>
    </row>
    <row r="26" ht="17" customHeight="1">
      <c r="A26" s="7"/>
      <c r="B26" s="21"/>
      <c r="C26" t="s" s="46">
        <v>87</v>
      </c>
      <c r="D26" t="s" s="22">
        <v>83</v>
      </c>
      <c r="E26" t="s" s="23">
        <v>26</v>
      </c>
      <c r="F26" t="s" s="25">
        <v>27</v>
      </c>
      <c r="G26" t="s" s="25">
        <v>28</v>
      </c>
      <c r="H26" s="34">
        <f>H25+1</f>
        <v>15</v>
      </c>
      <c r="I26" t="s" s="22">
        <v>43</v>
      </c>
      <c r="J26" t="s" s="22">
        <v>43</v>
      </c>
      <c r="K26" t="s" s="22">
        <v>43</v>
      </c>
      <c r="L26" t="s" s="22">
        <v>43</v>
      </c>
      <c r="M26" t="s" s="22">
        <v>43</v>
      </c>
      <c r="N26" t="s" s="29">
        <v>27</v>
      </c>
      <c r="O26" t="s" s="11">
        <v>88</v>
      </c>
      <c r="P26" t="s" s="11">
        <f>VLOOKUP(O26,$C$9:$M$91,MATCH(P$9,$C$9:$M$9,0),FALSE)</f>
        <v>89</v>
      </c>
      <c r="Q26" t="s" s="11">
        <v>30</v>
      </c>
      <c r="R26" s="10">
        <f>R25+1</f>
        <v>17</v>
      </c>
      <c r="S26" t="s" s="11">
        <f>VLOOKUP(O26,$C$9:$M$91,MATCH(S$9,$C$9:$M$9,0),FALSE)</f>
        <v>69</v>
      </c>
      <c r="T26" s="10">
        <f>VLOOKUP(O26,$C$9:$M$91,MATCH(T$9,$C$9:$M$9,0),FALSE)</f>
        <v>9</v>
      </c>
      <c r="U26" s="40">
        <v>0.6229166666666667</v>
      </c>
      <c r="V26" t="s" s="41">
        <f>VLOOKUP($O26,$C$9:$M$91,MATCH(V$9,$C$9:$M$9,0),FALSE)</f>
        <v>43</v>
      </c>
      <c r="W26" t="s" s="41">
        <f>VLOOKUP($O26,$C$9:$M$91,MATCH(W$9,$C$9:$M$9,0),FALSE)</f>
        <v>27</v>
      </c>
      <c r="X26" t="s" s="41">
        <f>VLOOKUP($O26,$C$9:$M$91,MATCH(X$9,$C$9:$M$9,0),FALSE)</f>
        <v>90</v>
      </c>
      <c r="Y26" t="s" s="41">
        <f>VLOOKUP($O26,$C$9:$M$91,MATCH(Y$9,$C$9:$M$9,0),FALSE)</f>
        <v>43</v>
      </c>
      <c r="Z26" t="s" s="42">
        <f>VLOOKUP($O26,$C$9:$M$91,MATCH(Z$9,$C$9:$M$9,0),FALSE)</f>
        <v>27</v>
      </c>
    </row>
    <row r="27" ht="17" customHeight="1">
      <c r="A27" s="7"/>
      <c r="B27" s="21"/>
      <c r="C27" t="s" s="22">
        <v>91</v>
      </c>
      <c r="D27" t="s" s="22">
        <v>83</v>
      </c>
      <c r="E27" t="s" s="23">
        <v>26</v>
      </c>
      <c r="F27" s="48"/>
      <c r="G27" s="48"/>
      <c r="H27" s="48"/>
      <c r="I27" s="47"/>
      <c r="J27" s="47"/>
      <c r="K27" s="47"/>
      <c r="L27" s="47"/>
      <c r="M27" s="47"/>
      <c r="N27" s="50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2"/>
    </row>
    <row r="28" ht="17" customHeight="1">
      <c r="A28" s="7"/>
      <c r="B28" s="21"/>
      <c r="C28" t="s" s="26">
        <v>92</v>
      </c>
      <c r="D28" t="s" s="22">
        <v>25</v>
      </c>
      <c r="E28" t="s" s="23">
        <v>26</v>
      </c>
      <c r="F28" t="s" s="25">
        <v>27</v>
      </c>
      <c r="G28" t="s" s="25">
        <v>93</v>
      </c>
      <c r="H28" s="34">
        <v>1</v>
      </c>
      <c r="I28" t="s" s="22">
        <v>27</v>
      </c>
      <c r="J28" t="s" s="22">
        <v>94</v>
      </c>
      <c r="K28" t="s" s="22">
        <v>27</v>
      </c>
      <c r="L28" t="s" s="22">
        <v>94</v>
      </c>
      <c r="M28" t="s" s="22">
        <v>27</v>
      </c>
      <c r="N28" t="s" s="29">
        <v>27</v>
      </c>
      <c r="O28" t="s" s="11">
        <v>95</v>
      </c>
      <c r="P28" s="8"/>
      <c r="Q28" t="s" s="11">
        <v>96</v>
      </c>
      <c r="R28" s="10">
        <v>1</v>
      </c>
      <c r="S28" t="s" s="11">
        <f>VLOOKUP(O28,$C$9:$M$91,MATCH(S$9,$C$9:$M$9,0),FALSE)</f>
        <v>46</v>
      </c>
      <c r="T28" s="10">
        <f>VLOOKUP(O28,$C$9:$M$91,MATCH(T$9,$C$9:$M$9,0),FALSE)</f>
        <v>6</v>
      </c>
      <c r="U28" s="40">
        <v>0.4361111111111111</v>
      </c>
      <c r="V28" t="s" s="41">
        <f>VLOOKUP($O28,$C$9:$M$91,MATCH(V$9,$C$9:$M$9,0),FALSE)</f>
        <v>97</v>
      </c>
      <c r="W28" t="s" s="41">
        <f>VLOOKUP($O28,$C$9:$M$91,MATCH(W$9,$C$9:$M$9,0),FALSE)</f>
        <v>98</v>
      </c>
      <c r="X28" t="s" s="41">
        <f>VLOOKUP($O28,$C$9:$M$91,MATCH(X$9,$C$9:$M$9,0),FALSE)</f>
        <v>27</v>
      </c>
      <c r="Y28" t="s" s="41">
        <f>VLOOKUP($O28,$C$9:$M$91,MATCH(Y$9,$C$9:$M$9,0),FALSE)</f>
        <v>27</v>
      </c>
      <c r="Z28" s="45">
        <f>VLOOKUP($O28,$C$9:$M$91,MATCH(Z$9,$C$9:$M$9,0),FALSE)</f>
        <v>0</v>
      </c>
    </row>
    <row r="29" ht="17" customHeight="1">
      <c r="A29" s="7"/>
      <c r="B29" s="21"/>
      <c r="C29" t="s" s="22">
        <v>99</v>
      </c>
      <c r="D29" t="s" s="22">
        <v>100</v>
      </c>
      <c r="E29" t="s" s="23">
        <v>50</v>
      </c>
      <c r="F29" t="s" s="25">
        <v>27</v>
      </c>
      <c r="G29" t="s" s="25">
        <v>93</v>
      </c>
      <c r="H29" s="34">
        <f>H28+1</f>
        <v>2</v>
      </c>
      <c r="I29" t="s" s="22">
        <v>43</v>
      </c>
      <c r="J29" t="s" s="22">
        <v>43</v>
      </c>
      <c r="K29" t="s" s="22">
        <v>43</v>
      </c>
      <c r="L29" t="s" s="22">
        <v>43</v>
      </c>
      <c r="M29" t="s" s="22">
        <v>43</v>
      </c>
      <c r="N29" t="s" s="29">
        <v>27</v>
      </c>
      <c r="O29" t="s" s="11">
        <v>101</v>
      </c>
      <c r="P29" s="8"/>
      <c r="Q29" t="s" s="11">
        <v>96</v>
      </c>
      <c r="R29" s="10">
        <f>R28+1</f>
        <v>2</v>
      </c>
      <c r="S29" t="s" s="11">
        <f>VLOOKUP(O29,$C$9:$M$91,MATCH(S$9,$C$9:$M$9,0),FALSE)</f>
        <v>46</v>
      </c>
      <c r="T29" s="10">
        <f>VLOOKUP(O29,$C$9:$M$91,MATCH(T$9,$C$9:$M$9,0),FALSE)</f>
        <v>5</v>
      </c>
      <c r="U29" s="40">
        <v>0.45</v>
      </c>
      <c r="V29" t="s" s="41">
        <f>VLOOKUP($O29,$C$9:$M$91,MATCH(V$9,$C$9:$M$9,0),FALSE)</f>
        <v>27</v>
      </c>
      <c r="W29" t="s" s="41">
        <f>VLOOKUP($O29,$C$9:$M$91,MATCH(W$9,$C$9:$M$9,0),FALSE)</f>
        <v>98</v>
      </c>
      <c r="X29" t="s" s="41">
        <f>VLOOKUP($O29,$C$9:$M$91,MATCH(X$9,$C$9:$M$9,0),FALSE)</f>
        <v>27</v>
      </c>
      <c r="Y29" t="s" s="41">
        <f>VLOOKUP($O29,$C$9:$M$91,MATCH(Y$9,$C$9:$M$9,0),FALSE)</f>
        <v>27</v>
      </c>
      <c r="Z29" s="45">
        <f>VLOOKUP($O29,$C$9:$M$91,MATCH(Z$9,$C$9:$M$9,0),FALSE)</f>
        <v>0</v>
      </c>
    </row>
    <row r="30" ht="17" customHeight="1">
      <c r="A30" s="7"/>
      <c r="B30" s="21"/>
      <c r="C30" t="s" s="46">
        <v>102</v>
      </c>
      <c r="D30" t="s" s="22">
        <v>100</v>
      </c>
      <c r="E30" t="s" s="23">
        <v>50</v>
      </c>
      <c r="F30" t="s" s="25">
        <v>27</v>
      </c>
      <c r="G30" t="s" s="25">
        <v>93</v>
      </c>
      <c r="H30" s="34">
        <f>H29+1</f>
        <v>3</v>
      </c>
      <c r="I30" t="s" s="22">
        <v>43</v>
      </c>
      <c r="J30" t="s" s="22">
        <v>43</v>
      </c>
      <c r="K30" t="s" s="22">
        <v>43</v>
      </c>
      <c r="L30" t="s" s="22">
        <v>43</v>
      </c>
      <c r="M30" t="s" s="22">
        <v>43</v>
      </c>
      <c r="N30" t="s" s="29">
        <v>27</v>
      </c>
      <c r="O30" t="s" s="11">
        <v>103</v>
      </c>
      <c r="P30" s="8"/>
      <c r="Q30" t="s" s="11">
        <v>96</v>
      </c>
      <c r="R30" s="10">
        <f>R29+1</f>
        <v>3</v>
      </c>
      <c r="S30" t="s" s="11">
        <f>VLOOKUP(O30,$C$9:$M$91,MATCH(S$9,$C$9:$M$9,0),FALSE)</f>
        <v>46</v>
      </c>
      <c r="T30" s="10">
        <f>VLOOKUP(O30,$C$9:$M$91,MATCH(T$9,$C$9:$M$9,0),FALSE)</f>
        <v>4</v>
      </c>
      <c r="U30" s="40">
        <v>0.4638888888888889</v>
      </c>
      <c r="V30" t="s" s="41">
        <f>VLOOKUP($O30,$C$9:$M$91,MATCH(V$9,$C$9:$M$9,0),FALSE)</f>
        <v>27</v>
      </c>
      <c r="W30" t="s" s="41">
        <f>VLOOKUP($O30,$C$9:$M$91,MATCH(W$9,$C$9:$M$9,0),FALSE)</f>
        <v>43</v>
      </c>
      <c r="X30" t="s" s="41">
        <f>VLOOKUP($O30,$C$9:$M$91,MATCH(X$9,$C$9:$M$9,0),FALSE)</f>
        <v>27</v>
      </c>
      <c r="Y30" t="s" s="41">
        <f>VLOOKUP($O30,$C$9:$M$91,MATCH(Y$9,$C$9:$M$9,0),FALSE)</f>
        <v>27</v>
      </c>
      <c r="Z30" t="s" s="42">
        <f>VLOOKUP($O30,$C$9:$M$91,MATCH(Z$9,$C$9:$M$9,0),FALSE)</f>
        <v>27</v>
      </c>
    </row>
    <row r="31" ht="17" customHeight="1">
      <c r="A31" s="7"/>
      <c r="B31" s="21"/>
      <c r="C31" t="s" s="26">
        <v>103</v>
      </c>
      <c r="D31" t="s" s="22">
        <v>38</v>
      </c>
      <c r="E31" t="s" s="23">
        <v>39</v>
      </c>
      <c r="F31" t="s" s="25">
        <v>27</v>
      </c>
      <c r="G31" t="s" s="25">
        <v>93</v>
      </c>
      <c r="H31" s="34">
        <f>H30+1</f>
        <v>4</v>
      </c>
      <c r="I31" t="s" s="22">
        <v>27</v>
      </c>
      <c r="J31" t="s" s="22">
        <v>43</v>
      </c>
      <c r="K31" t="s" s="22">
        <v>27</v>
      </c>
      <c r="L31" t="s" s="22">
        <v>27</v>
      </c>
      <c r="M31" t="s" s="22">
        <v>27</v>
      </c>
      <c r="N31" t="s" s="29">
        <v>27</v>
      </c>
      <c r="O31" t="s" s="11">
        <v>104</v>
      </c>
      <c r="P31" s="8"/>
      <c r="Q31" t="s" s="11">
        <v>96</v>
      </c>
      <c r="R31" s="10">
        <f>R30+1</f>
        <v>4</v>
      </c>
      <c r="S31" s="8">
        <f>VLOOKUP(O31,$C$9:$M$91,MATCH(S$9,$C$9:$M$9,0),FALSE)</f>
      </c>
      <c r="T31" s="8">
        <f>VLOOKUP(O31,$C$9:$M$91,MATCH(T$9,$C$9:$M$9,0),FALSE)</f>
      </c>
      <c r="U31" s="40">
        <v>0.4854166666666667</v>
      </c>
      <c r="V31" s="38">
        <f>VLOOKUP($O31,$C$9:$M$91,MATCH(V$9,$C$9:$M$9,0),FALSE)</f>
      </c>
      <c r="W31" s="38">
        <f>VLOOKUP($O31,$C$9:$M$91,MATCH(W$9,$C$9:$M$9,0),FALSE)</f>
      </c>
      <c r="X31" s="38">
        <f>VLOOKUP($O31,$C$9:$M$91,MATCH(X$9,$C$9:$M$9,0),FALSE)</f>
      </c>
      <c r="Y31" s="38">
        <f>VLOOKUP($O31,$C$9:$M$91,MATCH(Y$9,$C$9:$M$9,0),FALSE)</f>
      </c>
      <c r="Z31" s="39">
        <f>VLOOKUP($O31,$C$9:$M$91,MATCH(Z$9,$C$9:$M$9,0),FALSE)</f>
      </c>
    </row>
    <row r="32" ht="17" customHeight="1">
      <c r="A32" s="7"/>
      <c r="B32" s="21"/>
      <c r="C32" t="s" s="26">
        <v>101</v>
      </c>
      <c r="D32" t="s" s="22">
        <v>45</v>
      </c>
      <c r="E32" t="s" s="23">
        <v>105</v>
      </c>
      <c r="F32" t="s" s="27">
        <v>27</v>
      </c>
      <c r="G32" t="s" s="27">
        <v>93</v>
      </c>
      <c r="H32" s="28">
        <f>H31+1</f>
        <v>5</v>
      </c>
      <c r="I32" t="s" s="22">
        <v>27</v>
      </c>
      <c r="J32" t="s" s="22">
        <v>98</v>
      </c>
      <c r="K32" t="s" s="22">
        <v>27</v>
      </c>
      <c r="L32" t="s" s="22">
        <v>27</v>
      </c>
      <c r="M32" s="47"/>
      <c r="N32" t="s" s="29">
        <v>27</v>
      </c>
      <c r="O32" t="s" s="11">
        <v>106</v>
      </c>
      <c r="P32" s="8"/>
      <c r="Q32" t="s" s="11">
        <v>96</v>
      </c>
      <c r="R32" s="10">
        <f>R31+1</f>
        <v>5</v>
      </c>
      <c r="S32" t="s" s="11">
        <f>VLOOKUP(O32,$C$9:$M$91,MATCH(S$9,$C$9:$M$9,0),FALSE)</f>
        <v>107</v>
      </c>
      <c r="T32" s="10">
        <f>VLOOKUP(O32,$C$9:$M$91,MATCH(T$9,$C$9:$M$9,0),FALSE)</f>
        <v>4</v>
      </c>
      <c r="U32" s="40">
        <v>0.4993055555555556</v>
      </c>
      <c r="V32" t="s" s="41">
        <f>VLOOKUP($O32,$C$9:$M$91,MATCH(V$9,$C$9:$M$9,0),FALSE)</f>
        <v>108</v>
      </c>
      <c r="W32" t="s" s="41">
        <f>VLOOKUP($O32,$C$9:$M$91,MATCH(W$9,$C$9:$M$9,0),FALSE)</f>
        <v>108</v>
      </c>
      <c r="X32" t="s" s="41">
        <f>VLOOKUP($O32,$C$9:$M$91,MATCH(X$9,$C$9:$M$9,0),FALSE)</f>
        <v>108</v>
      </c>
      <c r="Y32" t="s" s="41">
        <f>VLOOKUP($O32,$C$9:$M$91,MATCH(Y$9,$C$9:$M$9,0),FALSE)</f>
        <v>108</v>
      </c>
      <c r="Z32" t="s" s="42">
        <f>VLOOKUP($O32,$C$9:$M$91,MATCH(Z$9,$C$9:$M$9,0),FALSE)</f>
        <v>108</v>
      </c>
    </row>
    <row r="33" ht="17" customHeight="1">
      <c r="A33" s="7"/>
      <c r="B33" s="21"/>
      <c r="C33" t="s" s="26">
        <v>95</v>
      </c>
      <c r="D33" t="s" s="22">
        <v>45</v>
      </c>
      <c r="E33" t="s" s="23">
        <v>105</v>
      </c>
      <c r="F33" t="s" s="27">
        <v>27</v>
      </c>
      <c r="G33" t="s" s="27">
        <v>93</v>
      </c>
      <c r="H33" s="28">
        <f>H32+1</f>
        <v>6</v>
      </c>
      <c r="I33" t="s" s="22">
        <v>97</v>
      </c>
      <c r="J33" t="s" s="22">
        <v>98</v>
      </c>
      <c r="K33" t="s" s="22">
        <v>27</v>
      </c>
      <c r="L33" t="s" s="22">
        <v>27</v>
      </c>
      <c r="M33" s="47"/>
      <c r="N33" t="s" s="29">
        <v>27</v>
      </c>
      <c r="O33" t="s" s="11">
        <v>109</v>
      </c>
      <c r="P33" s="8"/>
      <c r="Q33" t="s" s="11">
        <v>96</v>
      </c>
      <c r="R33" s="10">
        <f>R32+1</f>
        <v>6</v>
      </c>
      <c r="S33" t="s" s="11">
        <f>VLOOKUP(O33,$C$9:$M$91,MATCH(S$9,$C$9:$M$9,0),FALSE)</f>
        <v>46</v>
      </c>
      <c r="T33" s="10">
        <f>VLOOKUP(O33,$C$9:$M$91,MATCH(T$9,$C$9:$M$9,0),FALSE)</f>
        <v>9</v>
      </c>
      <c r="U33" s="40">
        <v>0.5131944444444445</v>
      </c>
      <c r="V33" t="s" s="41">
        <f>VLOOKUP($O33,$C$9:$M$91,MATCH(V$9,$C$9:$M$9,0),FALSE)</f>
        <v>110</v>
      </c>
      <c r="W33" t="s" s="41">
        <f>VLOOKUP($O33,$C$9:$M$91,MATCH(W$9,$C$9:$M$9,0),FALSE)</f>
        <v>111</v>
      </c>
      <c r="X33" t="s" s="41">
        <f>VLOOKUP($O33,$C$9:$M$91,MATCH(X$9,$C$9:$M$9,0),FALSE)</f>
        <v>111</v>
      </c>
      <c r="Y33" t="s" s="41">
        <f>VLOOKUP($O33,$C$9:$M$91,MATCH(Y$9,$C$9:$M$9,0),FALSE)</f>
        <v>112</v>
      </c>
      <c r="Z33" t="s" s="42">
        <f>VLOOKUP($O33,$C$9:$M$91,MATCH(Z$9,$C$9:$M$9,0),FALSE)</f>
        <v>113</v>
      </c>
    </row>
    <row r="34" ht="17" customHeight="1">
      <c r="A34" s="7"/>
      <c r="B34" s="21"/>
      <c r="C34" t="s" s="46">
        <v>44</v>
      </c>
      <c r="D34" t="s" s="22">
        <v>45</v>
      </c>
      <c r="E34" t="s" s="23">
        <v>105</v>
      </c>
      <c r="F34" t="s" s="25">
        <v>27</v>
      </c>
      <c r="G34" t="s" s="25">
        <v>93</v>
      </c>
      <c r="H34" s="34">
        <f>H33+1</f>
        <v>7</v>
      </c>
      <c r="I34" t="s" s="22">
        <v>47</v>
      </c>
      <c r="J34" s="47"/>
      <c r="K34" s="47"/>
      <c r="L34" s="47"/>
      <c r="M34" s="47"/>
      <c r="N34" t="s" s="29">
        <v>27</v>
      </c>
      <c r="O34" t="s" s="11">
        <v>114</v>
      </c>
      <c r="P34" s="8"/>
      <c r="Q34" t="s" s="11">
        <v>96</v>
      </c>
      <c r="R34" s="10">
        <f>R33+1</f>
        <v>7</v>
      </c>
      <c r="S34" t="s" s="11">
        <f>VLOOKUP(O34,$C$9:$M$91,MATCH(S$9,$C$9:$M$9,0),FALSE)</f>
        <v>46</v>
      </c>
      <c r="T34" s="10">
        <f>VLOOKUP(O34,$C$9:$M$91,MATCH(T$9,$C$9:$M$9,0),FALSE)</f>
        <v>8</v>
      </c>
      <c r="U34" s="40">
        <v>0.5354166666666667</v>
      </c>
      <c r="V34" t="s" s="41">
        <f>VLOOKUP($O34,$C$9:$M$91,MATCH(V$9,$C$9:$M$9,0),FALSE)</f>
        <v>115</v>
      </c>
      <c r="W34" t="s" s="41">
        <f>VLOOKUP($O34,$C$9:$M$91,MATCH(W$9,$C$9:$M$9,0),FALSE)</f>
        <v>115</v>
      </c>
      <c r="X34" t="s" s="41">
        <f>VLOOKUP($O34,$C$9:$M$91,MATCH(X$9,$C$9:$M$9,0),FALSE)</f>
        <v>85</v>
      </c>
      <c r="Y34" t="s" s="41">
        <f>VLOOKUP($O34,$C$9:$M$91,MATCH(Y$9,$C$9:$M$9,0),FALSE)</f>
        <v>115</v>
      </c>
      <c r="Z34" t="s" s="42">
        <f>VLOOKUP($O34,$C$9:$M$91,MATCH(Z$9,$C$9:$M$9,0),FALSE)</f>
        <v>115</v>
      </c>
    </row>
    <row r="35" ht="17" customHeight="1">
      <c r="A35" s="7"/>
      <c r="B35" s="21"/>
      <c r="C35" t="s" s="46">
        <v>114</v>
      </c>
      <c r="D35" t="s" s="22">
        <v>116</v>
      </c>
      <c r="E35" t="s" s="23">
        <v>117</v>
      </c>
      <c r="F35" t="s" s="25">
        <v>27</v>
      </c>
      <c r="G35" t="s" s="25">
        <v>93</v>
      </c>
      <c r="H35" s="34">
        <f>H34+1</f>
        <v>8</v>
      </c>
      <c r="I35" t="s" s="22">
        <v>115</v>
      </c>
      <c r="J35" t="s" s="22">
        <v>115</v>
      </c>
      <c r="K35" t="s" s="22">
        <v>85</v>
      </c>
      <c r="L35" t="s" s="22">
        <v>115</v>
      </c>
      <c r="M35" t="s" s="22">
        <v>115</v>
      </c>
      <c r="N35" t="s" s="29">
        <v>27</v>
      </c>
      <c r="O35" t="s" s="11">
        <v>118</v>
      </c>
      <c r="P35" s="8"/>
      <c r="Q35" t="s" s="11">
        <v>96</v>
      </c>
      <c r="R35" s="10">
        <f>R34+1</f>
        <v>8</v>
      </c>
      <c r="S35" t="s" s="11">
        <f>VLOOKUP(O35,$C$9:$M$91,MATCH(S$9,$C$9:$M$9,0),FALSE)</f>
        <v>46</v>
      </c>
      <c r="T35" s="10">
        <f>VLOOKUP(O35,$C$9:$M$91,MATCH(T$9,$C$9:$M$9,0),FALSE)</f>
        <v>10</v>
      </c>
      <c r="U35" s="40">
        <v>0.5576388888888889</v>
      </c>
      <c r="V35" t="s" s="41">
        <f>VLOOKUP($O35,$C$9:$M$91,MATCH(V$9,$C$9:$M$9,0),FALSE)</f>
        <v>27</v>
      </c>
      <c r="W35" t="s" s="41">
        <f>VLOOKUP($O35,$C$9:$M$91,MATCH(W$9,$C$9:$M$9,0),FALSE)</f>
        <v>43</v>
      </c>
      <c r="X35" t="s" s="41">
        <f>VLOOKUP($O35,$C$9:$M$91,MATCH(X$9,$C$9:$M$9,0),FALSE)</f>
        <v>53</v>
      </c>
      <c r="Y35" t="s" s="41">
        <f>VLOOKUP($O35,$C$9:$M$91,MATCH(Y$9,$C$9:$M$9,0),FALSE)</f>
        <v>27</v>
      </c>
      <c r="Z35" t="s" s="42">
        <f>VLOOKUP($O35,$C$9:$M$91,MATCH(Z$9,$C$9:$M$9,0),FALSE)</f>
        <v>119</v>
      </c>
    </row>
    <row r="36" ht="17" customHeight="1">
      <c r="A36" s="7"/>
      <c r="B36" s="21"/>
      <c r="C36" t="s" s="26">
        <v>109</v>
      </c>
      <c r="D36" t="s" s="22">
        <v>120</v>
      </c>
      <c r="E36" t="s" s="23">
        <v>121</v>
      </c>
      <c r="F36" t="s" s="25">
        <v>27</v>
      </c>
      <c r="G36" t="s" s="25">
        <v>93</v>
      </c>
      <c r="H36" s="34">
        <f>H35+1</f>
        <v>9</v>
      </c>
      <c r="I36" t="s" s="22">
        <v>110</v>
      </c>
      <c r="J36" t="s" s="22">
        <v>111</v>
      </c>
      <c r="K36" t="s" s="22">
        <v>111</v>
      </c>
      <c r="L36" t="s" s="22">
        <v>112</v>
      </c>
      <c r="M36" t="s" s="22">
        <v>113</v>
      </c>
      <c r="N36" t="s" s="29">
        <v>27</v>
      </c>
      <c r="O36" t="s" s="11">
        <v>122</v>
      </c>
      <c r="P36" s="8"/>
      <c r="Q36" t="s" s="11">
        <v>96</v>
      </c>
      <c r="R36" s="10">
        <f>R35+1</f>
        <v>9</v>
      </c>
      <c r="S36" s="8">
        <f>VLOOKUP(O36,$C$9:$M$91,MATCH(S$9,$C$9:$M$9,0),FALSE)</f>
      </c>
      <c r="T36" s="8">
        <f>VLOOKUP(O36,$C$9:$M$91,MATCH(T$9,$C$9:$M$9,0),FALSE)</f>
      </c>
      <c r="U36" s="36">
        <v>0.5861111111111111</v>
      </c>
      <c r="V36" s="38">
        <f>VLOOKUP($O36,$C$9:$M$91,MATCH(V$9,$C$9:$M$9,0),FALSE)</f>
      </c>
      <c r="W36" s="37">
        <f>VLOOKUP($O36,$C$9:$M$91,MATCH(W$9,$C$9:$M$9,0),FALSE)</f>
      </c>
      <c r="X36" s="38">
        <f>VLOOKUP($O36,$C$9:$M$91,MATCH(X$9,$C$9:$M$9,0),FALSE)</f>
      </c>
      <c r="Y36" s="38">
        <f>VLOOKUP($O36,$C$9:$M$91,MATCH(Y$9,$C$9:$M$9,0),FALSE)</f>
      </c>
      <c r="Z36" s="39">
        <f>VLOOKUP($O36,$C$9:$M$91,MATCH(Z$9,$C$9:$M$9,0),FALSE)</f>
      </c>
    </row>
    <row r="37" ht="17" customHeight="1">
      <c r="A37" s="7"/>
      <c r="B37" s="21"/>
      <c r="C37" t="s" s="26">
        <v>118</v>
      </c>
      <c r="D37" t="s" s="22">
        <v>123</v>
      </c>
      <c r="E37" t="s" s="23">
        <v>124</v>
      </c>
      <c r="F37" t="s" s="25">
        <v>27</v>
      </c>
      <c r="G37" t="s" s="25">
        <v>93</v>
      </c>
      <c r="H37" s="34">
        <f>H36+1</f>
        <v>10</v>
      </c>
      <c r="I37" t="s" s="22">
        <v>27</v>
      </c>
      <c r="J37" t="s" s="22">
        <v>43</v>
      </c>
      <c r="K37" t="s" s="22">
        <v>53</v>
      </c>
      <c r="L37" t="s" s="22">
        <v>27</v>
      </c>
      <c r="M37" t="s" s="22">
        <v>119</v>
      </c>
      <c r="N37" t="s" s="29">
        <v>27</v>
      </c>
      <c r="O37" t="s" s="11">
        <v>125</v>
      </c>
      <c r="P37" s="8"/>
      <c r="Q37" t="s" s="11">
        <v>96</v>
      </c>
      <c r="R37" s="10">
        <f>R36+1</f>
        <v>10</v>
      </c>
      <c r="S37" s="8">
        <f>VLOOKUP(O37,$C$9:$M$91,MATCH(S$9,$C$9:$M$9,0),FALSE)</f>
      </c>
      <c r="T37" s="8">
        <f>VLOOKUP(O37,$C$9:$M$91,MATCH(T$9,$C$9:$M$9,0),FALSE)</f>
      </c>
      <c r="U37" s="40">
        <v>0.6</v>
      </c>
      <c r="V37" s="38">
        <f>VLOOKUP($O37,$C$9:$M$91,MATCH(V$9,$C$9:$M$9,0),FALSE)</f>
      </c>
      <c r="W37" s="38">
        <f>VLOOKUP($O37,$C$9:$M$91,MATCH(W$9,$C$9:$M$9,0),FALSE)</f>
      </c>
      <c r="X37" s="38">
        <f>VLOOKUP($O37,$C$9:$M$91,MATCH(X$9,$C$9:$M$9,0),FALSE)</f>
      </c>
      <c r="Y37" s="38">
        <f>VLOOKUP($O37,$C$9:$M$91,MATCH(Y$9,$C$9:$M$9,0),FALSE)</f>
      </c>
      <c r="Z37" s="39">
        <f>VLOOKUP($O37,$C$9:$M$91,MATCH(Z$9,$C$9:$M$9,0),FALSE)</f>
      </c>
    </row>
    <row r="38" ht="17" customHeight="1">
      <c r="A38" s="7"/>
      <c r="B38" s="21"/>
      <c r="C38" t="s" s="46">
        <v>126</v>
      </c>
      <c r="D38" t="s" s="22">
        <v>127</v>
      </c>
      <c r="E38" t="s" s="23">
        <v>128</v>
      </c>
      <c r="F38" t="s" s="25">
        <v>27</v>
      </c>
      <c r="G38" t="s" s="25">
        <v>93</v>
      </c>
      <c r="H38" s="34">
        <f>H37+1</f>
        <v>11</v>
      </c>
      <c r="I38" t="s" s="22">
        <v>43</v>
      </c>
      <c r="J38" t="s" s="22">
        <v>43</v>
      </c>
      <c r="K38" t="s" s="22">
        <v>43</v>
      </c>
      <c r="L38" t="s" s="22">
        <v>43</v>
      </c>
      <c r="M38" t="s" s="22">
        <v>43</v>
      </c>
      <c r="N38" t="s" s="29">
        <v>27</v>
      </c>
      <c r="O38" t="s" s="11">
        <v>129</v>
      </c>
      <c r="P38" s="8"/>
      <c r="Q38" t="s" s="11">
        <v>96</v>
      </c>
      <c r="R38" s="10">
        <f>R37+1</f>
        <v>11</v>
      </c>
      <c r="S38" s="8">
        <f>VLOOKUP(O38,$C$9:$M$91,MATCH(S$9,$C$9:$M$9,0),FALSE)</f>
      </c>
      <c r="T38" s="8">
        <f>VLOOKUP(O38,$C$9:$M$91,MATCH(T$9,$C$9:$M$9,0),FALSE)</f>
      </c>
      <c r="U38" s="40">
        <v>0.6138888888888889</v>
      </c>
      <c r="V38" s="38">
        <f>VLOOKUP($O38,$C$9:$M$91,MATCH(V$9,$C$9:$M$9,0),FALSE)</f>
      </c>
      <c r="W38" s="38">
        <f>VLOOKUP($O38,$C$9:$M$91,MATCH(W$9,$C$9:$M$9,0),FALSE)</f>
      </c>
      <c r="X38" s="38">
        <f>VLOOKUP($O38,$C$9:$M$91,MATCH(X$9,$C$9:$M$9,0),FALSE)</f>
      </c>
      <c r="Y38" s="38">
        <f>VLOOKUP($O38,$C$9:$M$91,MATCH(Y$9,$C$9:$M$9,0),FALSE)</f>
      </c>
      <c r="Z38" s="39">
        <f>VLOOKUP($O38,$C$9:$M$91,MATCH(Z$9,$C$9:$M$9,0),FALSE)</f>
      </c>
    </row>
    <row r="39" ht="17" customHeight="1">
      <c r="A39" s="7"/>
      <c r="B39" s="21"/>
      <c r="C39" t="s" s="46">
        <v>130</v>
      </c>
      <c r="D39" t="s" s="22">
        <v>131</v>
      </c>
      <c r="E39" t="s" s="23">
        <v>128</v>
      </c>
      <c r="F39" t="s" s="25">
        <v>27</v>
      </c>
      <c r="G39" t="s" s="25">
        <v>93</v>
      </c>
      <c r="H39" s="34">
        <f>H38+1</f>
        <v>12</v>
      </c>
      <c r="I39" t="s" s="22">
        <v>27</v>
      </c>
      <c r="J39" t="s" s="22">
        <v>43</v>
      </c>
      <c r="K39" t="s" s="22">
        <v>27</v>
      </c>
      <c r="L39" t="s" s="22">
        <v>27</v>
      </c>
      <c r="M39" t="s" s="22">
        <v>27</v>
      </c>
      <c r="N39" s="50"/>
      <c r="O39" t="s" s="11">
        <v>132</v>
      </c>
      <c r="P39" s="8"/>
      <c r="Q39" t="s" s="11">
        <v>96</v>
      </c>
      <c r="R39" s="10">
        <f>R38+1</f>
        <v>12</v>
      </c>
      <c r="S39" s="8">
        <f>VLOOKUP(O39,$C$9:$M$91,MATCH(S$9,$C$9:$M$9,0),FALSE)</f>
      </c>
      <c r="T39" s="8">
        <f>VLOOKUP(O39,$C$9:$M$91,MATCH(T$9,$C$9:$M$9,0),FALSE)</f>
      </c>
      <c r="U39" s="40">
        <v>0.6138888888888889</v>
      </c>
      <c r="V39" s="38">
        <f>VLOOKUP($O39,$C$9:$M$91,MATCH(V$9,$C$9:$M$9,0),FALSE)</f>
      </c>
      <c r="W39" s="38">
        <f>VLOOKUP($O39,$C$9:$M$91,MATCH(W$9,$C$9:$M$9,0),FALSE)</f>
      </c>
      <c r="X39" s="38">
        <f>VLOOKUP($O39,$C$9:$M$91,MATCH(X$9,$C$9:$M$9,0),FALSE)</f>
      </c>
      <c r="Y39" s="38">
        <f>VLOOKUP($O39,$C$9:$M$91,MATCH(Y$9,$C$9:$M$9,0),FALSE)</f>
      </c>
      <c r="Z39" s="39">
        <f>VLOOKUP($O39,$C$9:$M$91,MATCH(Z$9,$C$9:$M$9,0),FALSE)</f>
      </c>
    </row>
    <row r="40" ht="17" customHeight="1">
      <c r="A40" s="7"/>
      <c r="B40" s="21"/>
      <c r="C40" t="s" s="46">
        <v>133</v>
      </c>
      <c r="D40" t="s" s="22">
        <v>134</v>
      </c>
      <c r="E40" t="s" s="23">
        <v>135</v>
      </c>
      <c r="F40" t="s" s="25">
        <v>27</v>
      </c>
      <c r="G40" t="s" s="25">
        <v>93</v>
      </c>
      <c r="H40" s="34">
        <f>H39+1</f>
        <v>13</v>
      </c>
      <c r="I40" t="s" s="22">
        <v>43</v>
      </c>
      <c r="J40" t="s" s="22">
        <v>136</v>
      </c>
      <c r="K40" t="s" s="22">
        <v>137</v>
      </c>
      <c r="L40" t="s" s="22">
        <v>43</v>
      </c>
      <c r="M40" t="s" s="22">
        <v>27</v>
      </c>
      <c r="N40" s="50"/>
      <c r="O40" t="s" s="11">
        <v>130</v>
      </c>
      <c r="P40" s="8"/>
      <c r="Q40" t="s" s="11">
        <v>96</v>
      </c>
      <c r="R40" s="10">
        <f>R39+1</f>
        <v>13</v>
      </c>
      <c r="S40" t="s" s="11">
        <f>VLOOKUP(O40,$C$9:$M$91,MATCH(S$9,$C$9:$M$9,0),FALSE)</f>
        <v>46</v>
      </c>
      <c r="T40" s="10">
        <f>VLOOKUP(O40,$C$9:$M$91,MATCH(T$9,$C$9:$M$9,0),FALSE)</f>
        <v>12</v>
      </c>
      <c r="U40" s="40">
        <v>0.6138888888888889</v>
      </c>
      <c r="V40" t="s" s="41">
        <f>VLOOKUP($O40,$C$9:$M$91,MATCH(V$9,$C$9:$M$9,0),FALSE)</f>
        <v>27</v>
      </c>
      <c r="W40" t="s" s="41">
        <f>VLOOKUP($O40,$C$9:$M$91,MATCH(W$9,$C$9:$M$9,0),FALSE)</f>
        <v>43</v>
      </c>
      <c r="X40" t="s" s="41">
        <f>VLOOKUP($O40,$C$9:$M$91,MATCH(X$9,$C$9:$M$9,0),FALSE)</f>
        <v>27</v>
      </c>
      <c r="Y40" t="s" s="41">
        <f>VLOOKUP($O40,$C$9:$M$91,MATCH(Y$9,$C$9:$M$9,0),FALSE)</f>
        <v>27</v>
      </c>
      <c r="Z40" t="s" s="42">
        <f>VLOOKUP($O40,$C$9:$M$91,MATCH(Z$9,$C$9:$M$9,0),FALSE)</f>
        <v>27</v>
      </c>
    </row>
    <row r="41" ht="17" customHeight="1">
      <c r="A41" s="7"/>
      <c r="B41" s="21"/>
      <c r="C41" t="s" s="46">
        <v>138</v>
      </c>
      <c r="D41" t="s" s="51">
        <v>139</v>
      </c>
      <c r="E41" t="s" s="23">
        <v>140</v>
      </c>
      <c r="F41" t="s" s="25">
        <v>27</v>
      </c>
      <c r="G41" t="s" s="25">
        <v>141</v>
      </c>
      <c r="H41" s="34">
        <v>1</v>
      </c>
      <c r="I41" t="s" s="22">
        <v>142</v>
      </c>
      <c r="J41" t="s" s="22">
        <v>143</v>
      </c>
      <c r="K41" t="s" s="22">
        <v>142</v>
      </c>
      <c r="L41" t="s" s="22">
        <v>144</v>
      </c>
      <c r="M41" t="s" s="22">
        <v>142</v>
      </c>
      <c r="N41" t="s" s="29">
        <v>27</v>
      </c>
      <c r="O41" t="s" s="11">
        <v>145</v>
      </c>
      <c r="P41" s="8"/>
      <c r="Q41" t="s" s="11">
        <v>146</v>
      </c>
      <c r="R41" s="10">
        <v>1</v>
      </c>
      <c r="S41" t="s" s="11">
        <f>VLOOKUP(O41,$C$9:$M$91,MATCH(S$9,$C$9:$M$9,0),FALSE)</f>
        <v>107</v>
      </c>
      <c r="T41" s="10">
        <f>VLOOKUP(O41,$C$9:$M$91,MATCH(T$9,$C$9:$M$9,0),FALSE)</f>
        <v>15</v>
      </c>
      <c r="U41" s="40">
        <v>0.4125</v>
      </c>
      <c r="V41" t="s" s="41">
        <f>VLOOKUP($O41,$C$9:$M$91,MATCH(V$9,$C$9:$M$9,0),FALSE)</f>
        <v>147</v>
      </c>
      <c r="W41" t="s" s="41">
        <f>VLOOKUP($O41,$C$9:$M$91,MATCH(W$9,$C$9:$M$9,0),FALSE)</f>
        <v>27</v>
      </c>
      <c r="X41" t="s" s="41">
        <f>VLOOKUP($O41,$C$9:$M$91,MATCH(X$9,$C$9:$M$9,0),FALSE)</f>
        <v>148</v>
      </c>
      <c r="Y41" t="s" s="41">
        <f>VLOOKUP($O41,$C$9:$M$91,MATCH(Y$9,$C$9:$M$9,0),FALSE)</f>
        <v>149</v>
      </c>
      <c r="Z41" t="s" s="42">
        <f>VLOOKUP($O41,$C$9:$M$91,MATCH(Z$9,$C$9:$M$9,0),FALSE)</f>
        <v>148</v>
      </c>
    </row>
    <row r="42" ht="17" customHeight="1">
      <c r="A42" s="7"/>
      <c r="B42" s="21"/>
      <c r="C42" t="s" s="26">
        <v>150</v>
      </c>
      <c r="D42" t="s" s="22">
        <v>151</v>
      </c>
      <c r="E42" t="s" s="23">
        <v>152</v>
      </c>
      <c r="F42" t="s" s="25">
        <v>27</v>
      </c>
      <c r="G42" t="s" s="25">
        <v>141</v>
      </c>
      <c r="H42" s="34">
        <f>H41+1</f>
        <v>2</v>
      </c>
      <c r="I42" t="s" s="22">
        <v>43</v>
      </c>
      <c r="J42" t="s" s="22">
        <v>43</v>
      </c>
      <c r="K42" t="s" s="22">
        <v>43</v>
      </c>
      <c r="L42" t="s" s="22">
        <v>43</v>
      </c>
      <c r="M42" t="s" s="22">
        <v>43</v>
      </c>
      <c r="N42" t="s" s="29">
        <v>27</v>
      </c>
      <c r="O42" t="s" s="11">
        <v>153</v>
      </c>
      <c r="P42" s="8"/>
      <c r="Q42" t="s" s="11">
        <v>146</v>
      </c>
      <c r="R42" s="10">
        <f>R41+1</f>
        <v>2</v>
      </c>
      <c r="S42" s="8">
        <f>VLOOKUP(O42,$C$9:$M$91,MATCH(S$9,$C$9:$M$9,0),FALSE)</f>
      </c>
      <c r="T42" s="8">
        <f>VLOOKUP(O42,$C$9:$M$91,MATCH(T$9,$C$9:$M$9,0),FALSE)</f>
      </c>
      <c r="U42" s="40">
        <v>0.4333333333333333</v>
      </c>
      <c r="V42" s="38">
        <f>VLOOKUP($O42,$C$9:$M$91,MATCH(V$9,$C$9:$M$9,0),FALSE)</f>
      </c>
      <c r="W42" s="38">
        <f>VLOOKUP($O42,$C$9:$M$91,MATCH(W$9,$C$9:$M$9,0),FALSE)</f>
      </c>
      <c r="X42" s="38">
        <f>VLOOKUP($O42,$C$9:$M$91,MATCH(X$9,$C$9:$M$9,0),FALSE)</f>
      </c>
      <c r="Y42" s="38">
        <f>VLOOKUP($O42,$C$9:$M$91,MATCH(Y$9,$C$9:$M$9,0),FALSE)</f>
      </c>
      <c r="Z42" s="39">
        <f>VLOOKUP($O42,$C$9:$M$91,MATCH(Z$9,$C$9:$M$9,0),FALSE)</f>
      </c>
    </row>
    <row r="43" ht="17" customHeight="1">
      <c r="A43" s="7"/>
      <c r="B43" s="21"/>
      <c r="C43" t="s" s="26">
        <v>154</v>
      </c>
      <c r="D43" t="s" s="22">
        <v>151</v>
      </c>
      <c r="E43" t="s" s="23">
        <v>152</v>
      </c>
      <c r="F43" t="s" s="25">
        <v>155</v>
      </c>
      <c r="G43" s="48"/>
      <c r="H43" s="48"/>
      <c r="I43" t="s" s="22">
        <v>43</v>
      </c>
      <c r="J43" t="s" s="22">
        <v>43</v>
      </c>
      <c r="K43" t="s" s="22">
        <v>43</v>
      </c>
      <c r="L43" t="s" s="22">
        <v>43</v>
      </c>
      <c r="M43" t="s" s="22">
        <v>43</v>
      </c>
      <c r="N43" t="s" s="29">
        <v>27</v>
      </c>
      <c r="O43" t="s" s="11">
        <v>156</v>
      </c>
      <c r="P43" s="8"/>
      <c r="Q43" t="s" s="11">
        <v>146</v>
      </c>
      <c r="R43" s="10">
        <f>R42+1</f>
        <v>3</v>
      </c>
      <c r="S43" t="s" s="11">
        <f>VLOOKUP(O43,$C$9:$M$91,MATCH(S$9,$C$9:$M$9,0),FALSE)</f>
        <v>157</v>
      </c>
      <c r="T43" s="10">
        <f>VLOOKUP(O43,$C$9:$M$91,MATCH(T$9,$C$9:$M$9,0),FALSE)</f>
        <v>5</v>
      </c>
      <c r="U43" s="40">
        <v>0.4506944444444444</v>
      </c>
      <c r="V43" t="s" s="41">
        <f>VLOOKUP($O43,$C$9:$M$91,MATCH(V$9,$C$9:$M$9,0),FALSE)</f>
        <v>158</v>
      </c>
      <c r="W43" t="s" s="41">
        <f>VLOOKUP($O43,$C$9:$M$91,MATCH(W$9,$C$9:$M$9,0),FALSE)</f>
        <v>159</v>
      </c>
      <c r="X43" t="s" s="41">
        <f>VLOOKUP($O43,$C$9:$M$91,MATCH(X$9,$C$9:$M$9,0),FALSE)</f>
        <v>35</v>
      </c>
      <c r="Y43" t="s" s="41">
        <f>VLOOKUP($O43,$C$9:$M$91,MATCH(Y$9,$C$9:$M$9,0),FALSE)</f>
        <v>27</v>
      </c>
      <c r="Z43" t="s" s="42">
        <f>VLOOKUP($O43,$C$9:$M$91,MATCH(Z$9,$C$9:$M$9,0),FALSE)</f>
        <v>160</v>
      </c>
    </row>
    <row r="44" ht="17" customHeight="1">
      <c r="A44" s="7"/>
      <c r="B44" s="21"/>
      <c r="C44" t="s" s="52">
        <v>161</v>
      </c>
      <c r="D44" t="s" s="22">
        <v>162</v>
      </c>
      <c r="E44" t="s" s="23">
        <v>152</v>
      </c>
      <c r="F44" t="s" s="25">
        <v>27</v>
      </c>
      <c r="G44" t="s" s="25">
        <v>141</v>
      </c>
      <c r="H44" s="34">
        <f>H42+1</f>
        <v>3</v>
      </c>
      <c r="I44" t="s" s="22">
        <v>27</v>
      </c>
      <c r="J44" t="s" s="22">
        <v>137</v>
      </c>
      <c r="K44" t="s" s="22">
        <v>137</v>
      </c>
      <c r="L44" t="s" s="22">
        <v>163</v>
      </c>
      <c r="M44" t="s" s="22">
        <v>27</v>
      </c>
      <c r="N44" t="s" s="29">
        <v>27</v>
      </c>
      <c r="O44" t="s" s="11">
        <v>164</v>
      </c>
      <c r="P44" s="8"/>
      <c r="Q44" t="s" s="11">
        <v>146</v>
      </c>
      <c r="R44" s="10">
        <f>R43+1</f>
        <v>4</v>
      </c>
      <c r="S44" t="s" s="11">
        <f>VLOOKUP(O44,$C$9:$M$91,MATCH(S$9,$C$9:$M$9,0),FALSE)</f>
        <v>69</v>
      </c>
      <c r="T44" s="10">
        <f>VLOOKUP(O44,$C$9:$M$91,MATCH(T$9,$C$9:$M$9,0),FALSE)</f>
        <v>5</v>
      </c>
      <c r="U44" s="40">
        <v>0.4645833333333333</v>
      </c>
      <c r="V44" t="s" s="41">
        <f>VLOOKUP($O44,$C$9:$M$91,MATCH(V$9,$C$9:$M$9,0),FALSE)</f>
        <v>108</v>
      </c>
      <c r="W44" t="s" s="41">
        <f>VLOOKUP($O44,$C$9:$M$91,MATCH(W$9,$C$9:$M$9,0),FALSE)</f>
        <v>165</v>
      </c>
      <c r="X44" t="s" s="41">
        <f>VLOOKUP($O44,$C$9:$M$91,MATCH(X$9,$C$9:$M$9,0),FALSE)</f>
        <v>166</v>
      </c>
      <c r="Y44" t="s" s="41">
        <f>VLOOKUP($O44,$C$9:$M$91,MATCH(Y$9,$C$9:$M$9,0),FALSE)</f>
        <v>167</v>
      </c>
      <c r="Z44" t="s" s="42">
        <f>VLOOKUP($O44,$C$9:$M$91,MATCH(Z$9,$C$9:$M$9,0),FALSE)</f>
        <v>27</v>
      </c>
    </row>
    <row r="45" ht="17" customHeight="1">
      <c r="A45" s="7"/>
      <c r="B45" s="21"/>
      <c r="C45" t="s" s="26">
        <v>168</v>
      </c>
      <c r="D45" t="s" s="22">
        <v>162</v>
      </c>
      <c r="E45" t="s" s="23">
        <v>152</v>
      </c>
      <c r="F45" t="s" s="25">
        <v>27</v>
      </c>
      <c r="G45" t="s" s="25">
        <v>141</v>
      </c>
      <c r="H45" s="34">
        <f>H44+1</f>
        <v>4</v>
      </c>
      <c r="I45" t="s" s="22">
        <v>43</v>
      </c>
      <c r="J45" t="s" s="22">
        <v>137</v>
      </c>
      <c r="K45" t="s" s="22">
        <v>137</v>
      </c>
      <c r="L45" t="s" s="22">
        <v>169</v>
      </c>
      <c r="M45" t="s" s="22">
        <v>115</v>
      </c>
      <c r="N45" t="s" s="29">
        <v>27</v>
      </c>
      <c r="O45" t="s" s="11">
        <v>161</v>
      </c>
      <c r="P45" s="8"/>
      <c r="Q45" t="s" s="11">
        <v>146</v>
      </c>
      <c r="R45" s="10">
        <f>R44+1</f>
        <v>5</v>
      </c>
      <c r="S45" t="s" s="11">
        <f>VLOOKUP(O45,$C$9:$M$91,MATCH(S$9,$C$9:$M$9,0),FALSE)</f>
        <v>157</v>
      </c>
      <c r="T45" s="10">
        <f>VLOOKUP(O45,$C$9:$M$91,MATCH(T$9,$C$9:$M$9,0),FALSE)</f>
        <v>3</v>
      </c>
      <c r="U45" s="40">
        <v>0.4791666666666666</v>
      </c>
      <c r="V45" t="s" s="41">
        <f>VLOOKUP($O45,$C$9:$M$91,MATCH(V$9,$C$9:$M$9,0),FALSE)</f>
        <v>27</v>
      </c>
      <c r="W45" t="s" s="41">
        <f>VLOOKUP($O45,$C$9:$M$91,MATCH(W$9,$C$9:$M$9,0),FALSE)</f>
        <v>137</v>
      </c>
      <c r="X45" t="s" s="41">
        <f>VLOOKUP($O45,$C$9:$M$91,MATCH(X$9,$C$9:$M$9,0),FALSE)</f>
        <v>137</v>
      </c>
      <c r="Y45" t="s" s="41">
        <f>VLOOKUP($O45,$C$9:$M$91,MATCH(Y$9,$C$9:$M$9,0),FALSE)</f>
        <v>163</v>
      </c>
      <c r="Z45" t="s" s="42">
        <f>VLOOKUP($O45,$C$9:$M$91,MATCH(Z$9,$C$9:$M$9,0),FALSE)</f>
        <v>27</v>
      </c>
    </row>
    <row r="46" ht="17" customHeight="1">
      <c r="A46" s="7"/>
      <c r="B46" s="21"/>
      <c r="C46" t="s" s="26">
        <v>156</v>
      </c>
      <c r="D46" t="s" s="22">
        <v>170</v>
      </c>
      <c r="E46" t="s" s="23">
        <v>171</v>
      </c>
      <c r="F46" t="s" s="25">
        <v>27</v>
      </c>
      <c r="G46" t="s" s="25">
        <v>141</v>
      </c>
      <c r="H46" s="34">
        <f>H45+1</f>
        <v>5</v>
      </c>
      <c r="I46" t="s" s="22">
        <v>158</v>
      </c>
      <c r="J46" t="s" s="22">
        <v>159</v>
      </c>
      <c r="K46" t="s" s="22">
        <v>35</v>
      </c>
      <c r="L46" t="s" s="22">
        <v>27</v>
      </c>
      <c r="M46" t="s" s="22">
        <v>160</v>
      </c>
      <c r="N46" t="s" s="29">
        <v>27</v>
      </c>
      <c r="O46" t="s" s="11">
        <v>156</v>
      </c>
      <c r="P46" s="8"/>
      <c r="Q46" t="s" s="11">
        <v>146</v>
      </c>
      <c r="R46" s="10">
        <f>R45+1</f>
        <v>6</v>
      </c>
      <c r="S46" t="s" s="11">
        <f>VLOOKUP(O46,$C$9:$M$91,MATCH(S$9,$C$9:$M$9,0),FALSE)</f>
        <v>157</v>
      </c>
      <c r="T46" s="10">
        <f>VLOOKUP(O46,$C$9:$M$91,MATCH(T$9,$C$9:$M$9,0),FALSE)</f>
        <v>5</v>
      </c>
      <c r="U46" s="40">
        <v>0.4930555555555556</v>
      </c>
      <c r="V46" t="s" s="41">
        <f>VLOOKUP($O46,$C$9:$M$91,MATCH(V$9,$C$9:$M$9,0),FALSE)</f>
        <v>158</v>
      </c>
      <c r="W46" t="s" s="41">
        <f>VLOOKUP($O46,$C$9:$M$91,MATCH(W$9,$C$9:$M$9,0),FALSE)</f>
        <v>159</v>
      </c>
      <c r="X46" t="s" s="41">
        <f>VLOOKUP($O46,$C$9:$M$91,MATCH(X$9,$C$9:$M$9,0),FALSE)</f>
        <v>35</v>
      </c>
      <c r="Y46" t="s" s="41">
        <f>VLOOKUP($O46,$C$9:$M$91,MATCH(Y$9,$C$9:$M$9,0),FALSE)</f>
        <v>27</v>
      </c>
      <c r="Z46" t="s" s="42">
        <f>VLOOKUP($O46,$C$9:$M$91,MATCH(Z$9,$C$9:$M$9,0),FALSE)</f>
        <v>160</v>
      </c>
    </row>
    <row r="47" ht="17" customHeight="1">
      <c r="A47" s="7"/>
      <c r="B47" s="21"/>
      <c r="C47" t="s" s="46">
        <v>172</v>
      </c>
      <c r="D47" s="47"/>
      <c r="E47" s="49"/>
      <c r="F47" s="48"/>
      <c r="G47" s="48"/>
      <c r="H47" s="48"/>
      <c r="I47" s="47"/>
      <c r="J47" s="47"/>
      <c r="K47" s="47"/>
      <c r="L47" s="47"/>
      <c r="M47" s="47"/>
      <c r="N47" t="s" s="29">
        <v>27</v>
      </c>
      <c r="O47" t="s" s="11">
        <v>168</v>
      </c>
      <c r="P47" s="8"/>
      <c r="Q47" t="s" s="11">
        <v>146</v>
      </c>
      <c r="R47" s="10">
        <f>R46+1</f>
        <v>7</v>
      </c>
      <c r="S47" t="s" s="11">
        <f>VLOOKUP(O47,$C$9:$M$91,MATCH(S$9,$C$9:$M$9,0),FALSE)</f>
        <v>157</v>
      </c>
      <c r="T47" s="53">
        <f>VLOOKUP(O47,$C$9:$M$91,MATCH(T$9,$C$9:$M$9,0),FALSE)</f>
        <v>4</v>
      </c>
      <c r="U47" s="40">
        <v>0.5069444444444444</v>
      </c>
      <c r="V47" t="s" s="41">
        <f>VLOOKUP($O47,$C$9:$M$91,MATCH(V$9,$C$9:$M$9,0),FALSE)</f>
        <v>43</v>
      </c>
      <c r="W47" t="s" s="41">
        <f>VLOOKUP($O47,$C$9:$M$91,MATCH(W$9,$C$9:$M$9,0),FALSE)</f>
        <v>137</v>
      </c>
      <c r="X47" t="s" s="41">
        <f>VLOOKUP($O47,$C$9:$M$91,MATCH(X$9,$C$9:$M$9,0),FALSE)</f>
        <v>137</v>
      </c>
      <c r="Y47" t="s" s="41">
        <f>VLOOKUP($O47,$C$9:$M$91,MATCH(Y$9,$C$9:$M$9,0),FALSE)</f>
        <v>169</v>
      </c>
      <c r="Z47" t="s" s="42">
        <f>VLOOKUP($O47,$C$9:$M$91,MATCH(Z$9,$C$9:$M$9,0),FALSE)</f>
        <v>115</v>
      </c>
    </row>
    <row r="48" ht="17" customHeight="1">
      <c r="A48" s="7"/>
      <c r="B48" s="21"/>
      <c r="C48" t="s" s="26">
        <v>173</v>
      </c>
      <c r="D48" t="s" s="22">
        <v>174</v>
      </c>
      <c r="E48" t="s" s="23">
        <v>175</v>
      </c>
      <c r="F48" t="s" s="25">
        <v>27</v>
      </c>
      <c r="G48" t="s" s="25">
        <v>141</v>
      </c>
      <c r="H48" s="34">
        <f>H46+1</f>
        <v>6</v>
      </c>
      <c r="I48" s="47"/>
      <c r="J48" s="47"/>
      <c r="K48" s="47"/>
      <c r="L48" s="47"/>
      <c r="M48" s="47"/>
      <c r="N48" t="s" s="29">
        <v>27</v>
      </c>
      <c r="O48" t="s" s="11">
        <v>161</v>
      </c>
      <c r="P48" s="8"/>
      <c r="Q48" t="s" s="11">
        <v>146</v>
      </c>
      <c r="R48" s="10">
        <f>R47+1</f>
        <v>8</v>
      </c>
      <c r="S48" t="s" s="11">
        <f>VLOOKUP(O48,$C$9:$M$91,MATCH(S$9,$C$9:$M$9,0),FALSE)</f>
        <v>157</v>
      </c>
      <c r="T48" s="53">
        <f>VLOOKUP(O48,$C$9:$M$91,MATCH(T$9,$C$9:$M$9,0),FALSE)</f>
        <v>3</v>
      </c>
      <c r="U48" s="40">
        <v>0.5208333333333333</v>
      </c>
      <c r="V48" t="s" s="41">
        <f>VLOOKUP($O48,$C$9:$M$91,MATCH(V$9,$C$9:$M$9,0),FALSE)</f>
        <v>27</v>
      </c>
      <c r="W48" t="s" s="41">
        <f>VLOOKUP($O48,$C$9:$M$91,MATCH(W$9,$C$9:$M$9,0),FALSE)</f>
        <v>137</v>
      </c>
      <c r="X48" t="s" s="41">
        <f>VLOOKUP($O48,$C$9:$M$91,MATCH(X$9,$C$9:$M$9,0),FALSE)</f>
        <v>137</v>
      </c>
      <c r="Y48" t="s" s="41">
        <f>VLOOKUP($O48,$C$9:$M$91,MATCH(Y$9,$C$9:$M$9,0),FALSE)</f>
        <v>163</v>
      </c>
      <c r="Z48" t="s" s="42">
        <f>VLOOKUP($O48,$C$9:$M$91,MATCH(Z$9,$C$9:$M$9,0),FALSE)</f>
        <v>27</v>
      </c>
    </row>
    <row r="49" ht="17" customHeight="1">
      <c r="A49" s="7"/>
      <c r="B49" s="21"/>
      <c r="C49" t="s" s="26">
        <v>176</v>
      </c>
      <c r="D49" t="s" s="22">
        <v>174</v>
      </c>
      <c r="E49" t="s" s="23">
        <v>175</v>
      </c>
      <c r="F49" t="s" s="25">
        <v>27</v>
      </c>
      <c r="G49" t="s" s="25">
        <v>141</v>
      </c>
      <c r="H49" s="34">
        <f>H48+1</f>
        <v>7</v>
      </c>
      <c r="I49" s="47"/>
      <c r="J49" s="47"/>
      <c r="K49" s="47"/>
      <c r="L49" s="47"/>
      <c r="M49" s="47"/>
      <c r="N49" t="s" s="29">
        <v>27</v>
      </c>
      <c r="O49" t="s" s="11">
        <v>177</v>
      </c>
      <c r="P49" s="8"/>
      <c r="Q49" t="s" s="11">
        <v>146</v>
      </c>
      <c r="R49" s="10">
        <f>R48+1</f>
        <v>9</v>
      </c>
      <c r="S49" t="s" s="11">
        <f>VLOOKUP(O49,$C$9:$M$91,MATCH(S$9,$C$9:$M$9,0),FALSE)</f>
        <v>107</v>
      </c>
      <c r="T49" s="10">
        <f>VLOOKUP(O49,$C$9:$M$91,MATCH(T$9,$C$9:$M$9,0),FALSE)</f>
        <v>5</v>
      </c>
      <c r="U49" s="40">
        <v>0.5354166666666667</v>
      </c>
      <c r="V49" s="44">
        <f>VLOOKUP($O49,$C$9:$M$91,MATCH(V$9,$C$9:$M$9,0),FALSE)</f>
        <v>0</v>
      </c>
      <c r="W49" s="44">
        <f>VLOOKUP($O49,$C$9:$M$91,MATCH(W$9,$C$9:$M$9,0),FALSE)</f>
        <v>0</v>
      </c>
      <c r="X49" s="44">
        <f>VLOOKUP($O49,$C$9:$M$91,MATCH(X$9,$C$9:$M$9,0),FALSE)</f>
        <v>0</v>
      </c>
      <c r="Y49" s="44">
        <f>VLOOKUP($O49,$C$9:$M$91,MATCH(Y$9,$C$9:$M$9,0),FALSE)</f>
        <v>0</v>
      </c>
      <c r="Z49" s="45">
        <f>VLOOKUP($O49,$C$9:$M$91,MATCH(Z$9,$C$9:$M$9,0),FALSE)</f>
        <v>0</v>
      </c>
    </row>
    <row r="50" ht="17" customHeight="1">
      <c r="A50" s="7"/>
      <c r="B50" s="21"/>
      <c r="C50" t="s" s="26">
        <v>178</v>
      </c>
      <c r="D50" s="47"/>
      <c r="E50" s="49"/>
      <c r="F50" s="48"/>
      <c r="G50" s="48"/>
      <c r="H50" s="48"/>
      <c r="I50" s="47"/>
      <c r="J50" s="47"/>
      <c r="K50" s="47"/>
      <c r="L50" s="47"/>
      <c r="M50" s="47"/>
      <c r="N50" t="s" s="29">
        <v>27</v>
      </c>
      <c r="O50" t="s" s="11">
        <v>179</v>
      </c>
      <c r="P50" s="8"/>
      <c r="Q50" t="s" s="11">
        <v>146</v>
      </c>
      <c r="R50" s="10">
        <f>R49+1</f>
        <v>10</v>
      </c>
      <c r="S50" s="8">
        <f>VLOOKUP(O50,$C$9:$M$91,MATCH(S$9,$C$9:$M$9,0),FALSE)</f>
      </c>
      <c r="T50" s="8">
        <f>VLOOKUP(O50,$C$9:$M$91,MATCH(T$9,$C$9:$M$9,0),FALSE)</f>
      </c>
      <c r="U50" s="40">
        <v>0.55</v>
      </c>
      <c r="V50" s="38">
        <f>VLOOKUP($O50,$C$9:$M$91,MATCH(V$9,$C$9:$M$9,0),FALSE)</f>
      </c>
      <c r="W50" s="38">
        <f>VLOOKUP($O50,$C$9:$M$91,MATCH(W$9,$C$9:$M$9,0),FALSE)</f>
      </c>
      <c r="X50" s="38">
        <f>VLOOKUP($O50,$C$9:$M$91,MATCH(X$9,$C$9:$M$9,0),FALSE)</f>
      </c>
      <c r="Y50" s="38">
        <f>VLOOKUP($O50,$C$9:$M$91,MATCH(Y$9,$C$9:$M$9,0),FALSE)</f>
      </c>
      <c r="Z50" s="39">
        <f>VLOOKUP($O50,$C$9:$M$91,MATCH(Z$9,$C$9:$M$9,0),FALSE)</f>
      </c>
    </row>
    <row r="51" ht="17" customHeight="1">
      <c r="A51" s="7"/>
      <c r="B51" s="21"/>
      <c r="C51" t="s" s="46">
        <v>180</v>
      </c>
      <c r="D51" s="47"/>
      <c r="E51" s="49"/>
      <c r="F51" s="48"/>
      <c r="G51" s="48"/>
      <c r="H51" s="48"/>
      <c r="I51" s="47"/>
      <c r="J51" s="47"/>
      <c r="K51" s="47"/>
      <c r="L51" s="47"/>
      <c r="M51" s="47"/>
      <c r="N51" t="s" s="29">
        <v>27</v>
      </c>
      <c r="O51" t="s" s="11">
        <v>181</v>
      </c>
      <c r="P51" s="8"/>
      <c r="Q51" t="s" s="11">
        <v>146</v>
      </c>
      <c r="R51" s="10">
        <f>R50+1</f>
        <v>11</v>
      </c>
      <c r="S51" t="s" s="11">
        <f>VLOOKUP(O51,$C$9:$M$91,MATCH(S$9,$C$9:$M$9,0),FALSE)</f>
        <v>157</v>
      </c>
      <c r="T51" s="10">
        <f>VLOOKUP(O51,$C$9:$M$91,MATCH(T$9,$C$9:$M$9,0),FALSE)</f>
        <v>10</v>
      </c>
      <c r="U51" s="36">
        <v>0.5638888888888889</v>
      </c>
      <c r="V51" t="s" s="41">
        <f>VLOOKUP($O51,$C$9:$M$91,MATCH(V$9,$C$9:$M$9,0),FALSE)</f>
        <v>137</v>
      </c>
      <c r="W51" t="s" s="41">
        <f>VLOOKUP($O51,$C$9:$M$91,MATCH(W$9,$C$9:$M$9,0),FALSE)</f>
        <v>27</v>
      </c>
      <c r="X51" t="s" s="43">
        <f>VLOOKUP($O51,$C$9:$M$91,MATCH(X$9,$C$9:$M$9,0),FALSE)</f>
        <v>137</v>
      </c>
      <c r="Y51" t="s" s="41">
        <f>VLOOKUP($O51,$C$9:$M$91,MATCH(Y$9,$C$9:$M$9,0),FALSE)</f>
        <v>137</v>
      </c>
      <c r="Z51" t="s" s="42">
        <f>VLOOKUP($O51,$C$9:$M$91,MATCH(Z$9,$C$9:$M$9,0),FALSE)</f>
        <v>27</v>
      </c>
    </row>
    <row r="52" ht="17" customHeight="1">
      <c r="A52" s="7"/>
      <c r="B52" s="21"/>
      <c r="C52" t="s" s="46">
        <v>182</v>
      </c>
      <c r="D52" t="s" s="22">
        <v>183</v>
      </c>
      <c r="E52" t="s" s="23">
        <v>152</v>
      </c>
      <c r="F52" t="s" s="25">
        <v>155</v>
      </c>
      <c r="G52" s="48"/>
      <c r="H52" s="48"/>
      <c r="I52" s="47"/>
      <c r="J52" s="47"/>
      <c r="K52" s="47"/>
      <c r="L52" s="47"/>
      <c r="M52" s="47"/>
      <c r="N52" t="s" s="29">
        <v>27</v>
      </c>
      <c r="O52" t="s" s="11">
        <v>184</v>
      </c>
      <c r="P52" s="8"/>
      <c r="Q52" t="s" s="11">
        <v>146</v>
      </c>
      <c r="R52" s="10">
        <f>R51+1</f>
        <v>12</v>
      </c>
      <c r="S52" t="s" s="11">
        <f>VLOOKUP(O52,$C$9:$M$91,MATCH(S$9,$C$9:$M$9,0),FALSE)</f>
        <v>157</v>
      </c>
      <c r="T52" s="10">
        <f>VLOOKUP(O52,$C$9:$M$91,MATCH(T$9,$C$9:$M$9,0),FALSE)</f>
        <v>9</v>
      </c>
      <c r="U52" s="40">
        <v>0.5791666666666666</v>
      </c>
      <c r="V52" t="s" s="41">
        <f>VLOOKUP($O52,$C$9:$M$91,MATCH(V$9,$C$9:$M$9,0),FALSE)</f>
        <v>27</v>
      </c>
      <c r="W52" t="s" s="41">
        <f>VLOOKUP($O52,$C$9:$M$91,MATCH(W$9,$C$9:$M$9,0),FALSE)</f>
        <v>27</v>
      </c>
      <c r="X52" t="s" s="41">
        <f>VLOOKUP($O52,$C$9:$M$91,MATCH(X$9,$C$9:$M$9,0),FALSE)</f>
        <v>185</v>
      </c>
      <c r="Y52" t="s" s="41">
        <f>VLOOKUP($O52,$C$9:$M$91,MATCH(Y$9,$C$9:$M$9,0),FALSE)</f>
        <v>27</v>
      </c>
      <c r="Z52" t="s" s="42">
        <f>VLOOKUP($O52,$C$9:$M$91,MATCH(Z$9,$C$9:$M$9,0),FALSE)</f>
        <v>186</v>
      </c>
    </row>
    <row r="53" ht="17" customHeight="1">
      <c r="A53" s="7"/>
      <c r="B53" s="21"/>
      <c r="C53" t="s" s="46">
        <v>187</v>
      </c>
      <c r="D53" t="s" s="22">
        <v>188</v>
      </c>
      <c r="E53" t="s" s="23">
        <v>152</v>
      </c>
      <c r="F53" t="s" s="25">
        <v>27</v>
      </c>
      <c r="G53" t="s" s="25">
        <v>141</v>
      </c>
      <c r="H53" s="34">
        <f>H49+1</f>
        <v>8</v>
      </c>
      <c r="I53" s="47"/>
      <c r="J53" s="47"/>
      <c r="K53" s="47"/>
      <c r="L53" s="47"/>
      <c r="M53" s="47"/>
      <c r="N53" t="s" s="29">
        <v>27</v>
      </c>
      <c r="O53" t="s" s="11">
        <v>87</v>
      </c>
      <c r="P53" s="8"/>
      <c r="Q53" t="s" s="11">
        <v>146</v>
      </c>
      <c r="R53" s="10">
        <f>R52+1</f>
        <v>13</v>
      </c>
      <c r="S53" t="s" s="11">
        <f>VLOOKUP(O53,$C$9:$M$91,MATCH(S$9,$C$9:$M$9,0),FALSE)</f>
        <v>31</v>
      </c>
      <c r="T53" s="10">
        <f>VLOOKUP(O53,$C$9:$M$91,MATCH(T$9,$C$9:$M$9,0),FALSE)</f>
        <v>15</v>
      </c>
      <c r="U53" s="40">
        <v>0.5930555555555556</v>
      </c>
      <c r="V53" t="s" s="41">
        <f>VLOOKUP($O53,$C$9:$M$91,MATCH(V$9,$C$9:$M$9,0),FALSE)</f>
        <v>43</v>
      </c>
      <c r="W53" t="s" s="41">
        <f>VLOOKUP($O53,$C$9:$M$91,MATCH(W$9,$C$9:$M$9,0),FALSE)</f>
        <v>43</v>
      </c>
      <c r="X53" t="s" s="41">
        <f>VLOOKUP($O53,$C$9:$M$91,MATCH(X$9,$C$9:$M$9,0),FALSE)</f>
        <v>43</v>
      </c>
      <c r="Y53" t="s" s="41">
        <f>VLOOKUP($O53,$C$9:$M$91,MATCH(Y$9,$C$9:$M$9,0),FALSE)</f>
        <v>43</v>
      </c>
      <c r="Z53" t="s" s="42">
        <f>VLOOKUP($O53,$C$9:$M$91,MATCH(Z$9,$C$9:$M$9,0),FALSE)</f>
        <v>43</v>
      </c>
    </row>
    <row r="54" ht="17" customHeight="1">
      <c r="A54" s="7"/>
      <c r="B54" s="21"/>
      <c r="C54" t="s" s="46">
        <v>184</v>
      </c>
      <c r="D54" t="s" s="22">
        <v>189</v>
      </c>
      <c r="E54" t="s" s="23">
        <v>190</v>
      </c>
      <c r="F54" t="s" s="25">
        <v>27</v>
      </c>
      <c r="G54" t="s" s="25">
        <v>141</v>
      </c>
      <c r="H54" s="34">
        <f>H53+1</f>
        <v>9</v>
      </c>
      <c r="I54" t="s" s="22">
        <v>27</v>
      </c>
      <c r="J54" t="s" s="22">
        <v>27</v>
      </c>
      <c r="K54" t="s" s="22">
        <v>185</v>
      </c>
      <c r="L54" t="s" s="22">
        <v>27</v>
      </c>
      <c r="M54" t="s" s="22">
        <v>186</v>
      </c>
      <c r="N54" t="s" s="29">
        <v>27</v>
      </c>
      <c r="O54" t="s" s="11">
        <v>82</v>
      </c>
      <c r="P54" s="8"/>
      <c r="Q54" t="s" s="11">
        <v>146</v>
      </c>
      <c r="R54" s="10">
        <f>R53+1</f>
        <v>14</v>
      </c>
      <c r="S54" t="s" s="11">
        <f>VLOOKUP(O54,$C$9:$M$91,MATCH(S$9,$C$9:$M$9,0),FALSE)</f>
        <v>31</v>
      </c>
      <c r="T54" s="10">
        <f>VLOOKUP(O54,$C$9:$M$91,MATCH(T$9,$C$9:$M$9,0),FALSE)</f>
        <v>14</v>
      </c>
      <c r="U54" s="36">
        <v>0.6083333333333334</v>
      </c>
      <c r="V54" t="s" s="41">
        <f>VLOOKUP($O54,$C$9:$M$91,MATCH(V$9,$C$9:$M$9,0),FALSE)</f>
        <v>85</v>
      </c>
      <c r="W54" t="s" s="41">
        <f>VLOOKUP($O54,$C$9:$M$91,MATCH(W$9,$C$9:$M$9,0),FALSE)</f>
        <v>27</v>
      </c>
      <c r="X54" t="s" s="43">
        <f>VLOOKUP($O54,$C$9:$M$91,MATCH(X$9,$C$9:$M$9,0),FALSE)</f>
        <v>43</v>
      </c>
      <c r="Y54" t="s" s="41">
        <f>VLOOKUP($O54,$C$9:$M$91,MATCH(Y$9,$C$9:$M$9,0),FALSE)</f>
        <v>27</v>
      </c>
      <c r="Z54" t="s" s="42">
        <f>VLOOKUP($O54,$C$9:$M$91,MATCH(Z$9,$C$9:$M$9,0),FALSE)</f>
        <v>43</v>
      </c>
    </row>
    <row r="55" ht="17" customHeight="1">
      <c r="A55" s="7"/>
      <c r="B55" s="21"/>
      <c r="C55" t="s" s="26">
        <v>181</v>
      </c>
      <c r="D55" t="s" s="22">
        <v>191</v>
      </c>
      <c r="E55" t="s" s="23">
        <v>192</v>
      </c>
      <c r="F55" t="s" s="25">
        <v>27</v>
      </c>
      <c r="G55" t="s" s="25">
        <v>141</v>
      </c>
      <c r="H55" s="34">
        <f>H54+1</f>
        <v>10</v>
      </c>
      <c r="I55" t="s" s="22">
        <v>137</v>
      </c>
      <c r="J55" t="s" s="22">
        <v>27</v>
      </c>
      <c r="K55" t="s" s="22">
        <v>137</v>
      </c>
      <c r="L55" t="s" s="22">
        <v>137</v>
      </c>
      <c r="M55" t="s" s="22">
        <v>27</v>
      </c>
      <c r="N55" t="s" s="29">
        <v>27</v>
      </c>
      <c r="O55" t="s" s="11">
        <v>32</v>
      </c>
      <c r="P55" s="8"/>
      <c r="Q55" t="s" s="11">
        <v>146</v>
      </c>
      <c r="R55" s="10">
        <f>R54+1</f>
        <v>15</v>
      </c>
      <c r="S55" t="s" s="11">
        <f>VLOOKUP(O55,$C$9:$M$91,MATCH(S$9,$C$9:$M$9,0),FALSE)</f>
        <v>31</v>
      </c>
      <c r="T55" s="10">
        <f>VLOOKUP(O55,$C$9:$M$91,MATCH(T$9,$C$9:$M$9,0),FALSE)</f>
        <v>2</v>
      </c>
      <c r="U55" s="36">
        <v>0.6319444444444444</v>
      </c>
      <c r="V55" t="s" s="41">
        <f>VLOOKUP($O55,$C$9:$M$91,MATCH(V$9,$C$9:$M$9,0),FALSE)</f>
        <v>34</v>
      </c>
      <c r="W55" t="s" s="41">
        <f>VLOOKUP($O55,$C$9:$M$91,MATCH(W$9,$C$9:$M$9,0),FALSE)</f>
        <v>27</v>
      </c>
      <c r="X55" t="s" s="43">
        <f>VLOOKUP($O55,$C$9:$M$91,MATCH(X$9,$C$9:$M$9,0),FALSE)</f>
        <v>34</v>
      </c>
      <c r="Y55" t="s" s="41">
        <f>VLOOKUP($O55,$C$9:$M$91,MATCH(Y$9,$C$9:$M$9,0),FALSE)</f>
        <v>35</v>
      </c>
      <c r="Z55" t="s" s="42">
        <f>VLOOKUP($O55,$C$9:$M$91,MATCH(Z$9,$C$9:$M$9,0),FALSE)</f>
        <v>27</v>
      </c>
    </row>
    <row r="56" ht="17" customHeight="1">
      <c r="A56" s="7"/>
      <c r="B56" s="21"/>
      <c r="C56" t="s" s="46">
        <v>193</v>
      </c>
      <c r="D56" t="s" s="22">
        <v>194</v>
      </c>
      <c r="E56" t="s" s="23">
        <v>140</v>
      </c>
      <c r="F56" t="s" s="25">
        <v>27</v>
      </c>
      <c r="G56" t="s" s="25">
        <v>141</v>
      </c>
      <c r="H56" s="34">
        <f>H55+1</f>
        <v>11</v>
      </c>
      <c r="I56" s="47"/>
      <c r="J56" s="47"/>
      <c r="K56" s="47"/>
      <c r="L56" s="47"/>
      <c r="M56" s="47"/>
      <c r="N56" t="s" s="29">
        <v>27</v>
      </c>
      <c r="O56" t="s" s="11">
        <v>195</v>
      </c>
      <c r="P56" s="8"/>
      <c r="Q56" t="s" s="11">
        <v>146</v>
      </c>
      <c r="R56" s="10">
        <f>R55+1</f>
        <v>16</v>
      </c>
      <c r="S56" s="8">
        <f>VLOOKUP(O56,$C$9:$M$91,MATCH(S$9,$C$9:$M$9,0),FALSE)</f>
      </c>
      <c r="T56" s="8">
        <f>VLOOKUP(O56,$C$9:$M$91,MATCH(T$9,$C$9:$M$9,0),FALSE)</f>
      </c>
      <c r="U56" s="36">
        <v>0.6319444444444444</v>
      </c>
      <c r="V56" s="38">
        <f>VLOOKUP($O56,$C$9:$M$91,MATCH(V$9,$C$9:$M$9,0),FALSE)</f>
      </c>
      <c r="W56" s="38">
        <f>VLOOKUP($O56,$C$9:$M$91,MATCH(W$9,$C$9:$M$9,0),FALSE)</f>
      </c>
      <c r="X56" s="37">
        <f>VLOOKUP($O56,$C$9:$M$91,MATCH(X$9,$C$9:$M$9,0),FALSE)</f>
      </c>
      <c r="Y56" s="38">
        <f>VLOOKUP($O56,$C$9:$M$91,MATCH(Y$9,$C$9:$M$9,0),FALSE)</f>
      </c>
      <c r="Z56" s="39">
        <f>VLOOKUP($O56,$C$9:$M$91,MATCH(Z$9,$C$9:$M$9,0),FALSE)</f>
      </c>
    </row>
    <row r="57" ht="17" customHeight="1">
      <c r="A57" s="7"/>
      <c r="B57" s="21"/>
      <c r="C57" s="54"/>
      <c r="D57" s="47"/>
      <c r="E57" s="49"/>
      <c r="F57" s="48"/>
      <c r="G57" s="48"/>
      <c r="H57" s="48"/>
      <c r="I57" s="47"/>
      <c r="J57" s="47"/>
      <c r="K57" s="47"/>
      <c r="L57" s="47"/>
      <c r="M57" s="47"/>
      <c r="N57" s="50"/>
      <c r="O57" s="8"/>
      <c r="P57" s="8"/>
      <c r="Q57" s="8"/>
      <c r="R57" s="8"/>
      <c r="S57" s="8"/>
      <c r="T57" s="8"/>
      <c r="U57" s="36"/>
      <c r="V57" s="38"/>
      <c r="W57" s="38"/>
      <c r="X57" s="37"/>
      <c r="Y57" s="38"/>
      <c r="Z57" s="39"/>
    </row>
    <row r="58" ht="17" customHeight="1">
      <c r="A58" s="7"/>
      <c r="B58" s="21"/>
      <c r="C58" t="s" s="26">
        <v>196</v>
      </c>
      <c r="D58" t="s" s="22">
        <v>197</v>
      </c>
      <c r="E58" t="s" s="23">
        <v>152</v>
      </c>
      <c r="F58" t="s" s="25">
        <v>27</v>
      </c>
      <c r="G58" t="s" s="25">
        <v>198</v>
      </c>
      <c r="H58" s="34">
        <v>1</v>
      </c>
      <c r="I58" t="s" s="22">
        <v>199</v>
      </c>
      <c r="J58" t="s" s="22">
        <v>199</v>
      </c>
      <c r="K58" t="s" s="22">
        <v>199</v>
      </c>
      <c r="L58" t="s" s="22">
        <v>199</v>
      </c>
      <c r="M58" t="s" s="22">
        <v>199</v>
      </c>
      <c r="N58" t="s" s="29">
        <v>27</v>
      </c>
      <c r="O58" t="s" s="11">
        <v>92</v>
      </c>
      <c r="P58" s="8"/>
      <c r="Q58" t="s" s="11">
        <v>200</v>
      </c>
      <c r="R58" s="10">
        <v>1</v>
      </c>
      <c r="S58" t="s" s="11">
        <f>VLOOKUP(O58,$C$9:$M$91,MATCH(S$9,$C$9:$M$9,0),FALSE)</f>
        <v>46</v>
      </c>
      <c r="T58" s="10">
        <f>VLOOKUP(O58,$C$9:$M$91,MATCH(T$9,$C$9:$M$9,0),FALSE)</f>
        <v>1</v>
      </c>
      <c r="U58" s="40">
        <v>0.4229166666666667</v>
      </c>
      <c r="V58" t="s" s="41">
        <f>VLOOKUP($O58,$C$9:$M$91,MATCH(V$9,$C$9:$M$9,0),FALSE)</f>
        <v>27</v>
      </c>
      <c r="W58" t="s" s="41">
        <f>VLOOKUP($O58,$C$9:$M$91,MATCH(W$9,$C$9:$M$9,0),FALSE)</f>
        <v>94</v>
      </c>
      <c r="X58" t="s" s="41">
        <f>VLOOKUP($O58,$C$9:$M$91,MATCH(X$9,$C$9:$M$9,0),FALSE)</f>
        <v>27</v>
      </c>
      <c r="Y58" t="s" s="41">
        <f>VLOOKUP($O58,$C$9:$M$91,MATCH(Y$9,$C$9:$M$9,0),FALSE)</f>
        <v>94</v>
      </c>
      <c r="Z58" t="s" s="42">
        <f>VLOOKUP($O58,$C$9:$M$91,MATCH(Z$9,$C$9:$M$9,0),FALSE)</f>
        <v>27</v>
      </c>
    </row>
    <row r="59" ht="17" customHeight="1">
      <c r="A59" s="7"/>
      <c r="B59" s="21"/>
      <c r="C59" t="s" s="26">
        <v>201</v>
      </c>
      <c r="D59" t="s" s="22">
        <v>197</v>
      </c>
      <c r="E59" t="s" s="23">
        <v>152</v>
      </c>
      <c r="F59" t="s" s="25">
        <v>27</v>
      </c>
      <c r="G59" t="s" s="25">
        <v>198</v>
      </c>
      <c r="H59" s="34">
        <f>H58+1</f>
        <v>2</v>
      </c>
      <c r="I59" s="47"/>
      <c r="J59" s="47"/>
      <c r="K59" s="47"/>
      <c r="L59" t="s" s="22">
        <v>202</v>
      </c>
      <c r="M59" s="47"/>
      <c r="N59" t="s" s="29">
        <v>27</v>
      </c>
      <c r="O59" t="s" s="11">
        <v>203</v>
      </c>
      <c r="P59" s="8"/>
      <c r="Q59" t="s" s="11">
        <v>200</v>
      </c>
      <c r="R59" s="10">
        <f>R58+1</f>
        <v>2</v>
      </c>
      <c r="S59" s="8">
        <f>VLOOKUP(O59,$C$9:$M$91,MATCH(S$9,$C$9:$M$9,0),FALSE)</f>
      </c>
      <c r="T59" s="8">
        <f>VLOOKUP(O59,$C$9:$M$91,MATCH(T$9,$C$9:$M$9,0),FALSE)</f>
      </c>
      <c r="U59" s="40">
        <v>0.4368055555555556</v>
      </c>
      <c r="V59" s="38">
        <f>VLOOKUP($O59,$C$9:$M$91,MATCH(V$9,$C$9:$M$9,0),FALSE)</f>
      </c>
      <c r="W59" s="38">
        <f>VLOOKUP($O59,$C$9:$M$91,MATCH(W$9,$C$9:$M$9,0),FALSE)</f>
      </c>
      <c r="X59" s="38">
        <f>VLOOKUP($O59,$C$9:$M$91,MATCH(X$9,$C$9:$M$9,0),FALSE)</f>
      </c>
      <c r="Y59" s="38">
        <f>VLOOKUP($O59,$C$9:$M$91,MATCH(Y$9,$C$9:$M$9,0),FALSE)</f>
      </c>
      <c r="Z59" s="39">
        <f>VLOOKUP($O59,$C$9:$M$91,MATCH(Z$9,$C$9:$M$9,0),FALSE)</f>
      </c>
    </row>
    <row r="60" ht="17" customHeight="1">
      <c r="A60" s="7"/>
      <c r="B60" s="21"/>
      <c r="C60" t="s" s="26">
        <v>204</v>
      </c>
      <c r="D60" t="s" s="22">
        <v>197</v>
      </c>
      <c r="E60" t="s" s="23">
        <v>175</v>
      </c>
      <c r="F60" t="s" s="25">
        <v>27</v>
      </c>
      <c r="G60" t="s" s="25">
        <v>198</v>
      </c>
      <c r="H60" s="34">
        <f>H59+1</f>
        <v>3</v>
      </c>
      <c r="I60" t="s" s="22">
        <v>27</v>
      </c>
      <c r="J60" t="s" s="22">
        <v>27</v>
      </c>
      <c r="K60" t="s" s="22">
        <v>27</v>
      </c>
      <c r="L60" t="s" s="22">
        <v>205</v>
      </c>
      <c r="M60" t="s" s="22">
        <v>27</v>
      </c>
      <c r="N60" t="s" s="29">
        <v>27</v>
      </c>
      <c r="O60" t="s" s="11">
        <v>99</v>
      </c>
      <c r="P60" s="8"/>
      <c r="Q60" t="s" s="11">
        <v>200</v>
      </c>
      <c r="R60" s="10">
        <f>R59+1</f>
        <v>3</v>
      </c>
      <c r="S60" t="s" s="11">
        <f>VLOOKUP(O60,$C$9:$M$91,MATCH(S$9,$C$9:$M$9,0),FALSE)</f>
        <v>46</v>
      </c>
      <c r="T60" s="10">
        <f>VLOOKUP(O60,$C$9:$M$91,MATCH(T$9,$C$9:$M$9,0),FALSE)</f>
        <v>2</v>
      </c>
      <c r="U60" s="36">
        <v>0.4520833333333333</v>
      </c>
      <c r="V60" t="s" s="41">
        <f>VLOOKUP($O60,$C$9:$M$91,MATCH(V$9,$C$9:$M$9,0),FALSE)</f>
        <v>43</v>
      </c>
      <c r="W60" t="s" s="41">
        <f>VLOOKUP($O60,$C$9:$M$91,MATCH(W$9,$C$9:$M$9,0),FALSE)</f>
        <v>43</v>
      </c>
      <c r="X60" t="s" s="41">
        <f>VLOOKUP($O60,$C$9:$M$91,MATCH(X$9,$C$9:$M$9,0),FALSE)</f>
        <v>43</v>
      </c>
      <c r="Y60" t="s" s="43">
        <f>VLOOKUP($O60,$C$9:$M$91,MATCH(Y$9,$C$9:$M$9,0),FALSE)</f>
        <v>43</v>
      </c>
      <c r="Z60" t="s" s="42">
        <f>VLOOKUP($O60,$C$9:$M$91,MATCH(Z$9,$C$9:$M$9,0),FALSE)</f>
        <v>43</v>
      </c>
    </row>
    <row r="61" ht="17" customHeight="1">
      <c r="A61" s="7"/>
      <c r="B61" s="21"/>
      <c r="C61" t="s" s="26">
        <v>206</v>
      </c>
      <c r="D61" t="s" s="22">
        <v>207</v>
      </c>
      <c r="E61" t="s" s="23">
        <v>192</v>
      </c>
      <c r="F61" t="s" s="25">
        <v>27</v>
      </c>
      <c r="G61" t="s" s="25">
        <v>198</v>
      </c>
      <c r="H61" s="34">
        <f>H60+1</f>
        <v>4</v>
      </c>
      <c r="I61" s="47"/>
      <c r="J61" s="47"/>
      <c r="K61" s="47"/>
      <c r="L61" s="47"/>
      <c r="M61" s="47"/>
      <c r="N61" t="s" s="29">
        <v>27</v>
      </c>
      <c r="O61" t="s" s="11">
        <v>102</v>
      </c>
      <c r="P61" s="8"/>
      <c r="Q61" t="s" s="11">
        <v>200</v>
      </c>
      <c r="R61" s="10">
        <f>R60+1</f>
        <v>4</v>
      </c>
      <c r="S61" t="s" s="11">
        <f>VLOOKUP(O61,$C$9:$M$91,MATCH(S$9,$C$9:$M$9,0),FALSE)</f>
        <v>46</v>
      </c>
      <c r="T61" s="10">
        <f>VLOOKUP(O61,$C$9:$M$91,MATCH(T$9,$C$9:$M$9,0),FALSE)</f>
        <v>3</v>
      </c>
      <c r="U61" s="36">
        <v>0.4666666666666667</v>
      </c>
      <c r="V61" t="s" s="41">
        <f>VLOOKUP($O61,$C$9:$M$91,MATCH(V$9,$C$9:$M$9,0),FALSE)</f>
        <v>43</v>
      </c>
      <c r="W61" t="s" s="41">
        <f>VLOOKUP($O61,$C$9:$M$91,MATCH(W$9,$C$9:$M$9,0),FALSE)</f>
        <v>43</v>
      </c>
      <c r="X61" t="s" s="41">
        <f>VLOOKUP($O61,$C$9:$M$91,MATCH(X$9,$C$9:$M$9,0),FALSE)</f>
        <v>43</v>
      </c>
      <c r="Y61" t="s" s="43">
        <f>VLOOKUP($O61,$C$9:$M$91,MATCH(Y$9,$C$9:$M$9,0),FALSE)</f>
        <v>43</v>
      </c>
      <c r="Z61" t="s" s="42">
        <f>VLOOKUP($O61,$C$9:$M$91,MATCH(Z$9,$C$9:$M$9,0),FALSE)</f>
        <v>43</v>
      </c>
    </row>
    <row r="62" ht="17" customHeight="1">
      <c r="A62" s="7"/>
      <c r="B62" s="21"/>
      <c r="C62" t="s" s="26">
        <v>164</v>
      </c>
      <c r="D62" t="s" s="22">
        <v>208</v>
      </c>
      <c r="E62" t="s" s="23">
        <v>192</v>
      </c>
      <c r="F62" t="s" s="25">
        <v>27</v>
      </c>
      <c r="G62" t="s" s="25">
        <v>198</v>
      </c>
      <c r="H62" s="34">
        <f>H61+1</f>
        <v>5</v>
      </c>
      <c r="I62" t="s" s="22">
        <v>108</v>
      </c>
      <c r="J62" t="s" s="22">
        <v>165</v>
      </c>
      <c r="K62" t="s" s="22">
        <v>166</v>
      </c>
      <c r="L62" t="s" s="22">
        <v>167</v>
      </c>
      <c r="M62" t="s" s="22">
        <v>27</v>
      </c>
      <c r="N62" t="s" s="29">
        <v>27</v>
      </c>
      <c r="O62" t="s" s="11">
        <v>92</v>
      </c>
      <c r="P62" s="8"/>
      <c r="Q62" t="s" s="11">
        <v>200</v>
      </c>
      <c r="R62" s="10">
        <f>R61+1</f>
        <v>5</v>
      </c>
      <c r="S62" t="s" s="11">
        <f>VLOOKUP(O62,$C$9:$M$91,MATCH(S$9,$C$9:$M$9,0),FALSE)</f>
        <v>46</v>
      </c>
      <c r="T62" s="10">
        <f>VLOOKUP(O62,$C$9:$M$91,MATCH(T$9,$C$9:$M$9,0),FALSE)</f>
        <v>1</v>
      </c>
      <c r="U62" s="40">
        <v>0.4986111111111111</v>
      </c>
      <c r="V62" t="s" s="41">
        <f>VLOOKUP($O62,$C$9:$M$91,MATCH(V$9,$C$9:$M$9,0),FALSE)</f>
        <v>27</v>
      </c>
      <c r="W62" t="s" s="41">
        <f>VLOOKUP($O62,$C$9:$M$91,MATCH(W$9,$C$9:$M$9,0),FALSE)</f>
        <v>94</v>
      </c>
      <c r="X62" t="s" s="41">
        <f>VLOOKUP($O62,$C$9:$M$91,MATCH(X$9,$C$9:$M$9,0),FALSE)</f>
        <v>27</v>
      </c>
      <c r="Y62" t="s" s="41">
        <f>VLOOKUP($O62,$C$9:$M$91,MATCH(Y$9,$C$9:$M$9,0),FALSE)</f>
        <v>94</v>
      </c>
      <c r="Z62" t="s" s="42">
        <f>VLOOKUP($O62,$C$9:$M$91,MATCH(Z$9,$C$9:$M$9,0),FALSE)</f>
        <v>27</v>
      </c>
    </row>
    <row r="63" ht="17" customHeight="1">
      <c r="A63" s="7"/>
      <c r="B63" s="21"/>
      <c r="C63" t="s" s="26">
        <v>80</v>
      </c>
      <c r="D63" t="s" s="22">
        <v>81</v>
      </c>
      <c r="E63" s="49"/>
      <c r="F63" t="s" s="25">
        <v>27</v>
      </c>
      <c r="G63" t="s" s="25">
        <v>198</v>
      </c>
      <c r="H63" s="34">
        <f>H62+1</f>
        <v>6</v>
      </c>
      <c r="I63" s="47"/>
      <c r="J63" s="47"/>
      <c r="K63" s="47"/>
      <c r="L63" s="47"/>
      <c r="M63" s="47"/>
      <c r="N63" t="s" s="29">
        <v>27</v>
      </c>
      <c r="O63" t="s" s="11">
        <v>206</v>
      </c>
      <c r="P63" s="8"/>
      <c r="Q63" t="s" s="11">
        <v>200</v>
      </c>
      <c r="R63" s="10">
        <f>R62+1</f>
        <v>6</v>
      </c>
      <c r="S63" t="s" s="11">
        <f>VLOOKUP(O63,$C$9:$M$91,MATCH(S$9,$C$9:$M$9,0),FALSE)</f>
        <v>69</v>
      </c>
      <c r="T63" s="10">
        <f>VLOOKUP(O63,$C$9:$M$91,MATCH(T$9,$C$9:$M$9,0),FALSE)</f>
        <v>4</v>
      </c>
      <c r="U63" s="40">
        <v>0.5125</v>
      </c>
      <c r="V63" s="44">
        <f>VLOOKUP($O63,$C$9:$M$91,MATCH(V$9,$C$9:$M$9,0),FALSE)</f>
        <v>0</v>
      </c>
      <c r="W63" s="44">
        <f>VLOOKUP($O63,$C$9:$M$91,MATCH(W$9,$C$9:$M$9,0),FALSE)</f>
        <v>0</v>
      </c>
      <c r="X63" s="44">
        <f>VLOOKUP($O63,$C$9:$M$91,MATCH(X$9,$C$9:$M$9,0),FALSE)</f>
        <v>0</v>
      </c>
      <c r="Y63" s="44">
        <f>VLOOKUP($O63,$C$9:$M$91,MATCH(Y$9,$C$9:$M$9,0),FALSE)</f>
        <v>0</v>
      </c>
      <c r="Z63" s="45">
        <f>VLOOKUP($O63,$C$9:$M$91,MATCH(Z$9,$C$9:$M$9,0),FALSE)</f>
        <v>0</v>
      </c>
    </row>
    <row r="64" ht="17" customHeight="1">
      <c r="A64" s="7"/>
      <c r="B64" s="21"/>
      <c r="C64" t="s" s="55">
        <v>67</v>
      </c>
      <c r="D64" t="s" s="22">
        <v>68</v>
      </c>
      <c r="E64" t="s" s="23">
        <v>140</v>
      </c>
      <c r="F64" t="s" s="25">
        <v>27</v>
      </c>
      <c r="G64" t="s" s="25">
        <v>198</v>
      </c>
      <c r="H64" s="34">
        <f>H63+1</f>
        <v>7</v>
      </c>
      <c r="I64" s="47"/>
      <c r="J64" s="47"/>
      <c r="K64" s="47"/>
      <c r="L64" s="47"/>
      <c r="M64" s="47"/>
      <c r="N64" t="s" s="29">
        <v>27</v>
      </c>
      <c r="O64" t="s" s="11">
        <v>204</v>
      </c>
      <c r="P64" s="8"/>
      <c r="Q64" t="s" s="11">
        <v>200</v>
      </c>
      <c r="R64" s="10">
        <f>R63+1</f>
        <v>7</v>
      </c>
      <c r="S64" t="s" s="11">
        <f>VLOOKUP(O64,$C$9:$M$91,MATCH(S$9,$C$9:$M$9,0),FALSE)</f>
        <v>69</v>
      </c>
      <c r="T64" s="10">
        <f>VLOOKUP(O64,$C$9:$M$91,MATCH(T$9,$C$9:$M$9,0),FALSE)</f>
        <v>3</v>
      </c>
      <c r="U64" s="40">
        <v>0.5277777777777778</v>
      </c>
      <c r="V64" t="s" s="41">
        <f>VLOOKUP($O64,$C$9:$M$91,MATCH(V$9,$C$9:$M$9,0),FALSE)</f>
        <v>27</v>
      </c>
      <c r="W64" t="s" s="41">
        <f>VLOOKUP($O64,$C$9:$M$91,MATCH(W$9,$C$9:$M$9,0),FALSE)</f>
        <v>27</v>
      </c>
      <c r="X64" t="s" s="41">
        <f>VLOOKUP($O64,$C$9:$M$91,MATCH(X$9,$C$9:$M$9,0),FALSE)</f>
        <v>27</v>
      </c>
      <c r="Y64" t="s" s="41">
        <f>VLOOKUP($O64,$C$9:$M$91,MATCH(Y$9,$C$9:$M$9,0),FALSE)</f>
        <v>205</v>
      </c>
      <c r="Z64" t="s" s="42">
        <f>VLOOKUP($O64,$C$9:$M$91,MATCH(Z$9,$C$9:$M$9,0),FALSE)</f>
        <v>27</v>
      </c>
    </row>
    <row r="65" ht="17" customHeight="1">
      <c r="A65" s="7"/>
      <c r="B65" s="21"/>
      <c r="C65" s="56"/>
      <c r="D65" s="47"/>
      <c r="E65" s="49"/>
      <c r="F65" s="48"/>
      <c r="G65" s="48"/>
      <c r="H65" s="48"/>
      <c r="I65" s="47"/>
      <c r="J65" s="47"/>
      <c r="K65" s="47"/>
      <c r="L65" s="47"/>
      <c r="M65" s="47"/>
      <c r="N65" s="50"/>
      <c r="O65" s="8"/>
      <c r="P65" s="8"/>
      <c r="Q65" s="8"/>
      <c r="R65" s="8"/>
      <c r="S65" s="8"/>
      <c r="T65" s="8"/>
      <c r="U65" s="40"/>
      <c r="V65" s="38"/>
      <c r="W65" s="38"/>
      <c r="X65" s="38"/>
      <c r="Y65" s="38"/>
      <c r="Z65" s="39"/>
    </row>
    <row r="66" ht="17" customHeight="1">
      <c r="A66" s="7"/>
      <c r="B66" s="21"/>
      <c r="C66" t="s" s="46">
        <v>209</v>
      </c>
      <c r="D66" t="s" s="22">
        <v>68</v>
      </c>
      <c r="E66" t="s" s="23">
        <v>140</v>
      </c>
      <c r="F66" t="s" s="25">
        <v>27</v>
      </c>
      <c r="G66" t="s" s="25">
        <v>198</v>
      </c>
      <c r="H66" s="34">
        <f>H64+1</f>
        <v>8</v>
      </c>
      <c r="I66" s="47"/>
      <c r="J66" s="47"/>
      <c r="K66" s="47"/>
      <c r="L66" s="47"/>
      <c r="M66" s="47"/>
      <c r="N66" t="s" s="29">
        <v>27</v>
      </c>
      <c r="O66" t="s" s="11">
        <v>48</v>
      </c>
      <c r="P66" s="8"/>
      <c r="Q66" t="s" s="11">
        <v>200</v>
      </c>
      <c r="R66" s="10">
        <f>R65+1</f>
        <v>1</v>
      </c>
      <c r="S66" t="s" s="11">
        <f>VLOOKUP(O66,$C$9:$M$91,MATCH(S$9,$C$9:$M$9,0),FALSE)</f>
        <v>31</v>
      </c>
      <c r="T66" s="53">
        <f>VLOOKUP(O66,$C$9:$M$91,MATCH(T$9,$C$9:$M$9,0),FALSE)</f>
        <v>5</v>
      </c>
      <c r="U66" s="36">
        <v>0.5569444444444445</v>
      </c>
      <c r="V66" t="s" s="41">
        <f>VLOOKUP($O66,$C$9:$M$91,MATCH(V$9,$C$9:$M$9,0),FALSE)</f>
        <v>43</v>
      </c>
      <c r="W66" t="s" s="41">
        <f>VLOOKUP($O66,$C$9:$M$91,MATCH(W$9,$C$9:$M$9,0),FALSE)</f>
        <v>43</v>
      </c>
      <c r="X66" t="s" s="41">
        <f>VLOOKUP($O66,$C$9:$M$91,MATCH(X$9,$C$9:$M$9,0),FALSE)</f>
        <v>43</v>
      </c>
      <c r="Y66" t="s" s="43">
        <f>VLOOKUP($O66,$C$9:$M$91,MATCH(Y$9,$C$9:$M$9,0),FALSE)</f>
        <v>43</v>
      </c>
      <c r="Z66" t="s" s="42">
        <f>VLOOKUP($O66,$C$9:$M$91,MATCH(Z$9,$C$9:$M$9,0),FALSE)</f>
        <v>43</v>
      </c>
    </row>
    <row r="67" ht="17" customHeight="1">
      <c r="A67" s="7"/>
      <c r="B67" s="21"/>
      <c r="C67" t="s" s="26">
        <v>88</v>
      </c>
      <c r="D67" t="s" s="22">
        <v>89</v>
      </c>
      <c r="E67" t="s" s="23">
        <v>210</v>
      </c>
      <c r="F67" t="s" s="25">
        <v>27</v>
      </c>
      <c r="G67" t="s" s="25">
        <v>198</v>
      </c>
      <c r="H67" s="34">
        <f>H66+1</f>
        <v>9</v>
      </c>
      <c r="I67" t="s" s="22">
        <v>43</v>
      </c>
      <c r="J67" t="s" s="22">
        <v>27</v>
      </c>
      <c r="K67" t="s" s="22">
        <v>90</v>
      </c>
      <c r="L67" t="s" s="22">
        <v>43</v>
      </c>
      <c r="M67" t="s" s="22">
        <v>27</v>
      </c>
      <c r="N67" t="s" s="29">
        <v>27</v>
      </c>
      <c r="O67" t="s" s="11">
        <v>211</v>
      </c>
      <c r="P67" s="8"/>
      <c r="Q67" t="s" s="11">
        <v>200</v>
      </c>
      <c r="R67" s="10">
        <f>R66+1</f>
        <v>2</v>
      </c>
      <c r="S67" s="10">
        <f>VLOOKUP(O67,$C$9:$M$91,MATCH(S$9,$C$9:$M$9,0),FALSE)</f>
        <v>0</v>
      </c>
      <c r="T67" s="10">
        <f>VLOOKUP(O67,$C$9:$M$91,MATCH(T$9,$C$9:$M$9,0),FALSE)</f>
        <v>0</v>
      </c>
      <c r="U67" s="40">
        <v>0.5791666666666666</v>
      </c>
      <c r="V67" t="s" s="41">
        <f>VLOOKUP($O67,$C$9:$M$91,MATCH(V$9,$C$9:$M$9,0),FALSE)</f>
        <v>115</v>
      </c>
      <c r="W67" t="s" s="41">
        <f>VLOOKUP($O67,$C$9:$M$91,MATCH(W$9,$C$9:$M$9,0),FALSE)</f>
        <v>143</v>
      </c>
      <c r="X67" t="s" s="41">
        <f>VLOOKUP($O67,$C$9:$M$91,MATCH(X$9,$C$9:$M$9,0),FALSE)</f>
        <v>27</v>
      </c>
      <c r="Y67" t="s" s="41">
        <f>VLOOKUP($O67,$C$9:$M$91,MATCH(Y$9,$C$9:$M$9,0),FALSE)</f>
        <v>212</v>
      </c>
      <c r="Z67" t="s" s="42">
        <f>VLOOKUP($O67,$C$9:$M$91,MATCH(Z$9,$C$9:$M$9,0),FALSE)</f>
        <v>27</v>
      </c>
    </row>
    <row r="68" ht="17" customHeight="1">
      <c r="A68" s="7"/>
      <c r="B68" s="21"/>
      <c r="C68" t="s" s="22">
        <v>213</v>
      </c>
      <c r="D68" t="s" s="22">
        <v>214</v>
      </c>
      <c r="E68" t="s" s="23">
        <v>140</v>
      </c>
      <c r="F68" t="s" s="25">
        <v>27</v>
      </c>
      <c r="G68" s="48"/>
      <c r="H68" s="34">
        <f>H67+1</f>
        <v>10</v>
      </c>
      <c r="I68" s="47"/>
      <c r="J68" s="47"/>
      <c r="K68" s="47"/>
      <c r="L68" s="47"/>
      <c r="M68" s="47"/>
      <c r="N68" t="s" s="29">
        <v>27</v>
      </c>
      <c r="O68" t="s" s="11">
        <v>215</v>
      </c>
      <c r="P68" s="8"/>
      <c r="Q68" t="s" s="11">
        <v>200</v>
      </c>
      <c r="R68" s="10">
        <f>R67+1</f>
        <v>3</v>
      </c>
      <c r="S68" t="s" s="11">
        <f>VLOOKUP(O68,$C$9:$M$91,MATCH(S$9,$C$9:$M$9,0),FALSE)</f>
        <v>69</v>
      </c>
      <c r="T68" s="10">
        <f>VLOOKUP(O68,$C$9:$M$91,MATCH(T$9,$C$9:$M$9,0),FALSE)</f>
        <v>14</v>
      </c>
      <c r="U68" s="40">
        <v>0.5930555555555556</v>
      </c>
      <c r="V68" t="s" s="41">
        <f>VLOOKUP($O68,$C$9:$M$91,MATCH(V$9,$C$9:$M$9,0),FALSE)</f>
        <v>43</v>
      </c>
      <c r="W68" t="s" s="41">
        <f>VLOOKUP($O68,$C$9:$M$91,MATCH(W$9,$C$9:$M$9,0),FALSE)</f>
        <v>43</v>
      </c>
      <c r="X68" t="s" s="41">
        <f>VLOOKUP($O68,$C$9:$M$91,MATCH(X$9,$C$9:$M$9,0),FALSE)</f>
        <v>43</v>
      </c>
      <c r="Y68" t="s" s="41">
        <f>VLOOKUP($O68,$C$9:$M$91,MATCH(Y$9,$C$9:$M$9,0),FALSE)</f>
        <v>43</v>
      </c>
      <c r="Z68" t="s" s="42">
        <f>VLOOKUP($O68,$C$9:$M$91,MATCH(Z$9,$C$9:$M$9,0),FALSE)</f>
        <v>43</v>
      </c>
    </row>
    <row r="69" ht="17" customHeight="1">
      <c r="A69" s="7"/>
      <c r="B69" s="21"/>
      <c r="C69" t="s" s="26">
        <v>216</v>
      </c>
      <c r="D69" t="s" s="22">
        <v>217</v>
      </c>
      <c r="E69" t="s" s="23">
        <v>140</v>
      </c>
      <c r="F69" t="s" s="25">
        <v>27</v>
      </c>
      <c r="G69" t="s" s="25">
        <v>198</v>
      </c>
      <c r="H69" s="34">
        <f>H68+1</f>
        <v>11</v>
      </c>
      <c r="I69" t="s" s="22">
        <v>218</v>
      </c>
      <c r="J69" t="s" s="22">
        <v>43</v>
      </c>
      <c r="K69" t="s" s="22">
        <v>43</v>
      </c>
      <c r="L69" t="s" s="22">
        <v>43</v>
      </c>
      <c r="M69" t="s" s="22">
        <v>27</v>
      </c>
      <c r="N69" t="s" s="29">
        <v>27</v>
      </c>
      <c r="O69" t="s" s="11">
        <v>219</v>
      </c>
      <c r="P69" s="8"/>
      <c r="Q69" t="s" s="11">
        <v>200</v>
      </c>
      <c r="R69" s="10">
        <f>R68+1</f>
        <v>4</v>
      </c>
      <c r="S69" t="s" s="11">
        <f>VLOOKUP(O69,$C$9:$M$91,MATCH(S$9,$C$9:$M$9,0),FALSE)</f>
        <v>69</v>
      </c>
      <c r="T69" s="10">
        <f>VLOOKUP(O69,$C$9:$M$91,MATCH(T$9,$C$9:$M$9,0),FALSE)</f>
        <v>13</v>
      </c>
      <c r="U69" s="40">
        <v>0.6069444444444445</v>
      </c>
      <c r="V69" t="s" s="41">
        <f>VLOOKUP($O69,$C$9:$M$91,MATCH(V$9,$C$9:$M$9,0),FALSE)</f>
        <v>220</v>
      </c>
      <c r="W69" t="s" s="41">
        <f>VLOOKUP($O69,$C$9:$M$91,MATCH(W$9,$C$9:$M$9,0),FALSE)</f>
        <v>27</v>
      </c>
      <c r="X69" t="s" s="41">
        <f>VLOOKUP($O69,$C$9:$M$91,MATCH(X$9,$C$9:$M$9,0),FALSE)</f>
        <v>27</v>
      </c>
      <c r="Y69" t="s" s="41">
        <f>VLOOKUP($O69,$C$9:$M$91,MATCH(Y$9,$C$9:$M$9,0),FALSE)</f>
        <v>43</v>
      </c>
      <c r="Z69" t="s" s="42">
        <f>VLOOKUP($O69,$C$9:$M$91,MATCH(Z$9,$C$9:$M$9,0),FALSE)</f>
        <v>59</v>
      </c>
    </row>
    <row r="70" ht="17" customHeight="1">
      <c r="A70" s="7"/>
      <c r="B70" s="21"/>
      <c r="C70" t="s" s="46">
        <v>221</v>
      </c>
      <c r="D70" t="s" s="22">
        <v>217</v>
      </c>
      <c r="E70" t="s" s="23">
        <v>140</v>
      </c>
      <c r="F70" t="s" s="25">
        <v>27</v>
      </c>
      <c r="G70" t="s" s="25">
        <v>198</v>
      </c>
      <c r="H70" s="34">
        <f>H69+1</f>
        <v>12</v>
      </c>
      <c r="I70" t="s" s="22">
        <v>27</v>
      </c>
      <c r="J70" t="s" s="22">
        <v>43</v>
      </c>
      <c r="K70" t="s" s="22">
        <v>27</v>
      </c>
      <c r="L70" t="s" s="22">
        <v>43</v>
      </c>
      <c r="M70" t="s" s="22">
        <v>27</v>
      </c>
      <c r="N70" t="s" s="29">
        <v>27</v>
      </c>
      <c r="O70" t="s" s="11">
        <v>221</v>
      </c>
      <c r="P70" s="8"/>
      <c r="Q70" t="s" s="11">
        <v>200</v>
      </c>
      <c r="R70" s="10">
        <f>R69+1</f>
        <v>5</v>
      </c>
      <c r="S70" t="s" s="11">
        <f>VLOOKUP(O70,$C$9:$M$91,MATCH(S$9,$C$9:$M$9,0),FALSE)</f>
        <v>69</v>
      </c>
      <c r="T70" s="10">
        <f>VLOOKUP(O70,$C$9:$M$91,MATCH(T$9,$C$9:$M$9,0),FALSE)</f>
        <v>12</v>
      </c>
      <c r="U70" s="40">
        <v>0.6236111111111111</v>
      </c>
      <c r="V70" t="s" s="41">
        <f>VLOOKUP($O70,$C$9:$M$91,MATCH(V$9,$C$9:$M$9,0),FALSE)</f>
        <v>27</v>
      </c>
      <c r="W70" t="s" s="41">
        <f>VLOOKUP($O70,$C$9:$M$91,MATCH(W$9,$C$9:$M$9,0),FALSE)</f>
        <v>43</v>
      </c>
      <c r="X70" t="s" s="41">
        <f>VLOOKUP($O70,$C$9:$M$91,MATCH(X$9,$C$9:$M$9,0),FALSE)</f>
        <v>27</v>
      </c>
      <c r="Y70" t="s" s="41">
        <f>VLOOKUP($O70,$C$9:$M$91,MATCH(Y$9,$C$9:$M$9,0),FALSE)</f>
        <v>43</v>
      </c>
      <c r="Z70" t="s" s="42">
        <f>VLOOKUP($O70,$C$9:$M$91,MATCH(Z$9,$C$9:$M$9,0),FALSE)</f>
        <v>27</v>
      </c>
    </row>
    <row r="71" ht="17" customHeight="1">
      <c r="A71" s="7"/>
      <c r="B71" s="21"/>
      <c r="C71" t="s" s="46">
        <v>219</v>
      </c>
      <c r="D71" t="s" s="22">
        <v>217</v>
      </c>
      <c r="E71" t="s" s="23">
        <v>222</v>
      </c>
      <c r="F71" t="s" s="25">
        <v>27</v>
      </c>
      <c r="G71" t="s" s="25">
        <v>198</v>
      </c>
      <c r="H71" s="34">
        <f>H70+1</f>
        <v>13</v>
      </c>
      <c r="I71" t="s" s="22">
        <v>220</v>
      </c>
      <c r="J71" t="s" s="22">
        <v>27</v>
      </c>
      <c r="K71" t="s" s="22">
        <v>27</v>
      </c>
      <c r="L71" t="s" s="22">
        <v>43</v>
      </c>
      <c r="M71" t="s" s="22">
        <v>59</v>
      </c>
      <c r="N71" t="s" s="29">
        <v>27</v>
      </c>
      <c r="O71" t="s" s="11">
        <v>223</v>
      </c>
      <c r="P71" s="8"/>
      <c r="Q71" t="s" s="11">
        <v>200</v>
      </c>
      <c r="R71" s="10">
        <f>R70+1</f>
        <v>6</v>
      </c>
      <c r="S71" s="8">
        <f>VLOOKUP(O71,$C$9:$M$91,MATCH(S$9,$C$9:$M$9,0),FALSE)</f>
      </c>
      <c r="T71" s="8">
        <f>VLOOKUP(O71,$C$9:$M$91,MATCH(T$9,$C$9:$M$9,0),FALSE)</f>
      </c>
      <c r="U71" s="40">
        <v>0.6430555555555555</v>
      </c>
      <c r="V71" s="38">
        <f>VLOOKUP($O71,$C$9:$M$91,MATCH(V$9,$C$9:$M$9,0),FALSE)</f>
      </c>
      <c r="W71" s="38">
        <f>VLOOKUP($O71,$C$9:$M$91,MATCH(W$9,$C$9:$M$9,0),FALSE)</f>
      </c>
      <c r="X71" s="38">
        <f>VLOOKUP($O71,$C$9:$M$91,MATCH(X$9,$C$9:$M$9,0),FALSE)</f>
      </c>
      <c r="Y71" s="38">
        <f>VLOOKUP($O71,$C$9:$M$91,MATCH(Y$9,$C$9:$M$9,0),FALSE)</f>
      </c>
      <c r="Z71" s="39">
        <f>VLOOKUP($O71,$C$9:$M$91,MATCH(Z$9,$C$9:$M$9,0),FALSE)</f>
      </c>
    </row>
    <row r="72" ht="17" customHeight="1">
      <c r="A72" s="7"/>
      <c r="B72" s="21"/>
      <c r="C72" t="s" s="26">
        <v>211</v>
      </c>
      <c r="D72" t="s" s="22">
        <v>224</v>
      </c>
      <c r="E72" t="s" s="23">
        <v>140</v>
      </c>
      <c r="F72" s="48"/>
      <c r="G72" s="48"/>
      <c r="H72" s="48"/>
      <c r="I72" t="s" s="22">
        <v>115</v>
      </c>
      <c r="J72" t="s" s="22">
        <v>143</v>
      </c>
      <c r="K72" t="s" s="22">
        <v>27</v>
      </c>
      <c r="L72" t="s" s="22">
        <v>212</v>
      </c>
      <c r="M72" t="s" s="22">
        <v>27</v>
      </c>
      <c r="N72" t="s" s="29">
        <v>27</v>
      </c>
      <c r="O72" t="s" s="11">
        <v>88</v>
      </c>
      <c r="P72" s="8"/>
      <c r="Q72" t="s" s="11">
        <v>200</v>
      </c>
      <c r="R72" s="10">
        <f>R71+1</f>
        <v>7</v>
      </c>
      <c r="S72" t="s" s="11">
        <f>VLOOKUP(O72,$C$9:$M$91,MATCH(S$9,$C$9:$M$9,0),FALSE)</f>
        <v>69</v>
      </c>
      <c r="T72" s="10">
        <f>VLOOKUP(O72,$C$9:$M$91,MATCH(T$9,$C$9:$M$9,0),FALSE)</f>
        <v>9</v>
      </c>
      <c r="U72" s="40">
        <v>0.6430555555555555</v>
      </c>
      <c r="V72" t="s" s="41">
        <f>VLOOKUP($O72,$C$9:$M$91,MATCH(V$9,$C$9:$M$9,0),FALSE)</f>
        <v>43</v>
      </c>
      <c r="W72" t="s" s="41">
        <f>VLOOKUP($O72,$C$9:$M$91,MATCH(W$9,$C$9:$M$9,0),FALSE)</f>
        <v>27</v>
      </c>
      <c r="X72" t="s" s="41">
        <f>VLOOKUP($O72,$C$9:$M$91,MATCH(X$9,$C$9:$M$9,0),FALSE)</f>
        <v>90</v>
      </c>
      <c r="Y72" t="s" s="41">
        <f>VLOOKUP($O72,$C$9:$M$91,MATCH(Y$9,$C$9:$M$9,0),FALSE)</f>
        <v>43</v>
      </c>
      <c r="Z72" t="s" s="42">
        <f>VLOOKUP($O72,$C$9:$M$91,MATCH(Z$9,$C$9:$M$9,0),FALSE)</f>
        <v>27</v>
      </c>
    </row>
    <row r="73" ht="17" customHeight="1">
      <c r="A73" s="7"/>
      <c r="B73" s="21"/>
      <c r="C73" t="s" s="26">
        <v>215</v>
      </c>
      <c r="D73" t="s" s="22">
        <v>225</v>
      </c>
      <c r="E73" t="s" s="23">
        <v>226</v>
      </c>
      <c r="F73" t="s" s="25">
        <v>27</v>
      </c>
      <c r="G73" t="s" s="25">
        <v>198</v>
      </c>
      <c r="H73" s="34">
        <f>H71+1</f>
        <v>14</v>
      </c>
      <c r="I73" t="s" s="22">
        <v>43</v>
      </c>
      <c r="J73" t="s" s="22">
        <v>43</v>
      </c>
      <c r="K73" t="s" s="22">
        <v>43</v>
      </c>
      <c r="L73" t="s" s="22">
        <v>43</v>
      </c>
      <c r="M73" t="s" s="22">
        <v>43</v>
      </c>
      <c r="N73" t="s" s="29">
        <v>27</v>
      </c>
      <c r="O73" t="s" s="11">
        <v>227</v>
      </c>
      <c r="P73" s="8"/>
      <c r="Q73" t="s" s="11">
        <v>200</v>
      </c>
      <c r="R73" s="10">
        <f>R72+1</f>
        <v>8</v>
      </c>
      <c r="S73" t="s" s="11">
        <f>VLOOKUP(O73,$C$9:$M$91,MATCH(S$9,$C$9:$M$9,0),FALSE)</f>
        <v>107</v>
      </c>
      <c r="T73" s="10">
        <f>VLOOKUP(O73,$C$9:$M$91,MATCH(T$9,$C$9:$M$9,0),FALSE)</f>
        <v>6</v>
      </c>
      <c r="U73" s="40">
        <v>0.6430555555555555</v>
      </c>
      <c r="V73" s="44">
        <f>VLOOKUP($O73,$C$9:$M$91,MATCH(V$9,$C$9:$M$9,0),FALSE)</f>
        <v>0</v>
      </c>
      <c r="W73" s="44">
        <f>VLOOKUP($O73,$C$9:$M$91,MATCH(W$9,$C$9:$M$9,0),FALSE)</f>
        <v>0</v>
      </c>
      <c r="X73" s="44">
        <f>VLOOKUP($O73,$C$9:$M$91,MATCH(X$9,$C$9:$M$9,0),FALSE)</f>
        <v>0</v>
      </c>
      <c r="Y73" s="44">
        <f>VLOOKUP($O73,$C$9:$M$91,MATCH(Y$9,$C$9:$M$9,0),FALSE)</f>
        <v>0</v>
      </c>
      <c r="Z73" s="45">
        <f>VLOOKUP($O73,$C$9:$M$91,MATCH(Z$9,$C$9:$M$9,0),FALSE)</f>
        <v>0</v>
      </c>
    </row>
    <row r="74" ht="17" customHeight="1">
      <c r="A74" s="7"/>
      <c r="B74" s="21"/>
      <c r="C74" t="s" s="26">
        <v>228</v>
      </c>
      <c r="D74" t="s" s="22">
        <v>229</v>
      </c>
      <c r="E74" t="s" s="23">
        <v>152</v>
      </c>
      <c r="F74" t="s" s="25">
        <v>155</v>
      </c>
      <c r="G74" s="48"/>
      <c r="H74" s="48"/>
      <c r="I74" t="s" s="22">
        <v>230</v>
      </c>
      <c r="J74" t="s" s="22">
        <v>230</v>
      </c>
      <c r="K74" t="s" s="22">
        <v>230</v>
      </c>
      <c r="L74" t="s" s="22">
        <v>231</v>
      </c>
      <c r="M74" t="s" s="22">
        <v>232</v>
      </c>
      <c r="N74" t="s" s="29">
        <v>27</v>
      </c>
      <c r="O74" t="s" s="11">
        <v>154</v>
      </c>
      <c r="P74" s="8"/>
      <c r="Q74" t="s" s="11">
        <v>233</v>
      </c>
      <c r="R74" s="10">
        <v>1</v>
      </c>
      <c r="S74" s="10">
        <f>VLOOKUP(O74,$C$9:$M$91,MATCH(S$9,$C$9:$M$9,0),FALSE)</f>
        <v>0</v>
      </c>
      <c r="T74" s="10">
        <f>VLOOKUP(O74,$C$9:$M$91,MATCH(T$9,$C$9:$M$9,0),FALSE)</f>
        <v>0</v>
      </c>
      <c r="U74" s="36">
        <v>0.4069444444444444</v>
      </c>
      <c r="V74" t="s" s="41">
        <f>VLOOKUP($O74,$C$9:$M$91,MATCH(V$9,$C$9:$M$9,0),FALSE)</f>
        <v>43</v>
      </c>
      <c r="W74" t="s" s="41">
        <f>VLOOKUP($O74,$C$9:$M$91,MATCH(W$9,$C$9:$M$9,0),FALSE)</f>
        <v>43</v>
      </c>
      <c r="X74" t="s" s="41">
        <f>VLOOKUP($O74,$C$9:$M$91,MATCH(X$9,$C$9:$M$9,0),FALSE)</f>
        <v>43</v>
      </c>
      <c r="Y74" t="s" s="41">
        <f>VLOOKUP($O74,$C$9:$M$91,MATCH(Y$9,$C$9:$M$9,0),FALSE)</f>
        <v>43</v>
      </c>
      <c r="Z74" t="s" s="57">
        <f>VLOOKUP($O74,$C$9:$M$91,MATCH(Z$9,$C$9:$M$9,0),FALSE)</f>
        <v>43</v>
      </c>
    </row>
    <row r="75" ht="17" customHeight="1">
      <c r="A75" s="7"/>
      <c r="B75" s="21"/>
      <c r="C75" t="s" s="26">
        <v>234</v>
      </c>
      <c r="D75" t="s" s="22">
        <v>229</v>
      </c>
      <c r="E75" t="s" s="23">
        <v>152</v>
      </c>
      <c r="F75" t="s" s="25">
        <v>27</v>
      </c>
      <c r="G75" t="s" s="25">
        <v>235</v>
      </c>
      <c r="H75" s="34">
        <f>H74+1</f>
        <v>1</v>
      </c>
      <c r="I75" t="s" s="22">
        <v>230</v>
      </c>
      <c r="J75" t="s" s="22">
        <v>230</v>
      </c>
      <c r="K75" t="s" s="22">
        <v>230</v>
      </c>
      <c r="L75" t="s" s="22">
        <v>231</v>
      </c>
      <c r="M75" t="s" s="22">
        <v>232</v>
      </c>
      <c r="N75" t="s" s="29">
        <v>27</v>
      </c>
      <c r="O75" t="s" s="11">
        <v>150</v>
      </c>
      <c r="P75" s="8"/>
      <c r="Q75" t="s" s="11">
        <v>233</v>
      </c>
      <c r="R75" s="10">
        <f>R74+1</f>
        <v>2</v>
      </c>
      <c r="S75" t="s" s="11">
        <f>VLOOKUP(O75,$C$9:$M$91,MATCH(S$9,$C$9:$M$9,0),FALSE)</f>
        <v>157</v>
      </c>
      <c r="T75" s="10">
        <f>VLOOKUP(O75,$C$9:$M$91,MATCH(T$9,$C$9:$M$9,0),FALSE)</f>
        <v>2</v>
      </c>
      <c r="U75" s="40">
        <v>0.4361111111111111</v>
      </c>
      <c r="V75" t="s" s="41">
        <f>VLOOKUP($O75,$C$9:$M$91,MATCH(V$9,$C$9:$M$9,0),FALSE)</f>
        <v>43</v>
      </c>
      <c r="W75" t="s" s="41">
        <f>VLOOKUP($O75,$C$9:$M$91,MATCH(W$9,$C$9:$M$9,0),FALSE)</f>
        <v>43</v>
      </c>
      <c r="X75" t="s" s="41">
        <f>VLOOKUP($O75,$C$9:$M$91,MATCH(X$9,$C$9:$M$9,0),FALSE)</f>
        <v>43</v>
      </c>
      <c r="Y75" t="s" s="41">
        <f>VLOOKUP($O75,$C$9:$M$91,MATCH(Y$9,$C$9:$M$9,0),FALSE)</f>
        <v>43</v>
      </c>
      <c r="Z75" t="s" s="42">
        <f>VLOOKUP($O75,$C$9:$M$91,MATCH(Z$9,$C$9:$M$9,0),FALSE)</f>
        <v>43</v>
      </c>
    </row>
    <row r="76" ht="17" customHeight="1">
      <c r="A76" s="7"/>
      <c r="B76" s="21"/>
      <c r="C76" t="s" s="26">
        <v>236</v>
      </c>
      <c r="D76" t="s" s="22">
        <v>229</v>
      </c>
      <c r="E76" t="s" s="23">
        <v>152</v>
      </c>
      <c r="F76" t="s" s="25">
        <v>27</v>
      </c>
      <c r="G76" t="s" s="25">
        <v>235</v>
      </c>
      <c r="H76" s="34">
        <f>H75+1</f>
        <v>2</v>
      </c>
      <c r="I76" t="s" s="22">
        <v>230</v>
      </c>
      <c r="J76" t="s" s="22">
        <v>230</v>
      </c>
      <c r="K76" t="s" s="22">
        <v>230</v>
      </c>
      <c r="L76" t="s" s="22">
        <v>231</v>
      </c>
      <c r="M76" t="s" s="22">
        <v>232</v>
      </c>
      <c r="N76" t="s" s="29">
        <v>27</v>
      </c>
      <c r="O76" t="s" s="11">
        <v>138</v>
      </c>
      <c r="P76" s="8"/>
      <c r="Q76" t="s" s="11">
        <v>233</v>
      </c>
      <c r="R76" s="10">
        <f>R75+1</f>
        <v>3</v>
      </c>
      <c r="S76" t="s" s="11">
        <f>VLOOKUP(O76,$C$9:$M$91,MATCH(S$9,$C$9:$M$9,0),FALSE)</f>
        <v>157</v>
      </c>
      <c r="T76" s="10">
        <f>VLOOKUP(O76,$C$9:$M$91,MATCH(T$9,$C$9:$M$9,0),FALSE)</f>
        <v>1</v>
      </c>
      <c r="U76" s="40">
        <v>0.4520833333333333</v>
      </c>
      <c r="V76" t="s" s="41">
        <f>VLOOKUP($O76,$C$9:$M$91,MATCH(V$9,$C$9:$M$9,0),FALSE)</f>
        <v>142</v>
      </c>
      <c r="W76" t="s" s="41">
        <f>VLOOKUP($O76,$C$9:$M$91,MATCH(W$9,$C$9:$M$9,0),FALSE)</f>
        <v>143</v>
      </c>
      <c r="X76" t="s" s="41">
        <f>VLOOKUP($O76,$C$9:$M$91,MATCH(X$9,$C$9:$M$9,0),FALSE)</f>
        <v>142</v>
      </c>
      <c r="Y76" t="s" s="41">
        <f>VLOOKUP($O76,$C$9:$M$91,MATCH(Y$9,$C$9:$M$9,0),FALSE)</f>
        <v>144</v>
      </c>
      <c r="Z76" t="s" s="57">
        <f>VLOOKUP($O76,$C$9:$M$91,MATCH(Z$9,$C$9:$M$9,0),FALSE)</f>
        <v>142</v>
      </c>
    </row>
    <row r="77" ht="17" customHeight="1">
      <c r="A77" s="7"/>
      <c r="B77" s="21"/>
      <c r="C77" t="s" s="46">
        <v>237</v>
      </c>
      <c r="D77" t="s" s="22">
        <v>238</v>
      </c>
      <c r="E77" t="s" s="23">
        <v>152</v>
      </c>
      <c r="F77" t="s" s="25">
        <v>27</v>
      </c>
      <c r="G77" t="s" s="25">
        <v>235</v>
      </c>
      <c r="H77" s="34">
        <f>H76+1</f>
        <v>3</v>
      </c>
      <c r="I77" t="s" s="22">
        <v>27</v>
      </c>
      <c r="J77" t="s" s="22">
        <v>218</v>
      </c>
      <c r="K77" t="s" s="22">
        <v>27</v>
      </c>
      <c r="L77" t="s" s="22">
        <v>27</v>
      </c>
      <c r="M77" t="s" s="22">
        <v>90</v>
      </c>
      <c r="N77" t="s" s="29">
        <v>27</v>
      </c>
      <c r="O77" t="s" s="11">
        <v>239</v>
      </c>
      <c r="P77" s="8"/>
      <c r="Q77" t="s" s="11">
        <v>233</v>
      </c>
      <c r="R77" s="10">
        <f>R76+1</f>
        <v>4</v>
      </c>
      <c r="S77" s="8">
        <f>VLOOKUP(O77,$C$9:$M$91,MATCH(S$9,$C$9:$M$9,0),FALSE)</f>
      </c>
      <c r="T77" s="8">
        <f>VLOOKUP(O77,$C$9:$M$91,MATCH(T$9,$C$9:$M$9,0),FALSE)</f>
      </c>
      <c r="U77" s="40">
        <v>0.4708333333333333</v>
      </c>
      <c r="V77" s="38">
        <f>VLOOKUP($O77,$C$9:$M$91,MATCH(V$9,$C$9:$M$9,0),FALSE)</f>
      </c>
      <c r="W77" s="38">
        <f>VLOOKUP($O77,$C$9:$M$91,MATCH(W$9,$C$9:$M$9,0),FALSE)</f>
      </c>
      <c r="X77" s="38">
        <f>VLOOKUP($O77,$C$9:$M$91,MATCH(X$9,$C$9:$M$9,0),FALSE)</f>
      </c>
      <c r="Y77" s="38">
        <f>VLOOKUP($O77,$C$9:$M$91,MATCH(Y$9,$C$9:$M$9,0),FALSE)</f>
      </c>
      <c r="Z77" s="39">
        <f>VLOOKUP($O77,$C$9:$M$91,MATCH(Z$9,$C$9:$M$9,0),FALSE)</f>
      </c>
    </row>
    <row r="78" ht="17" customHeight="1">
      <c r="A78" s="7"/>
      <c r="B78" s="21"/>
      <c r="C78" t="s" s="26">
        <v>106</v>
      </c>
      <c r="D78" t="s" s="22">
        <v>240</v>
      </c>
      <c r="E78" t="s" s="23">
        <v>152</v>
      </c>
      <c r="F78" t="s" s="25">
        <v>27</v>
      </c>
      <c r="G78" t="s" s="25">
        <v>235</v>
      </c>
      <c r="H78" s="34">
        <f>H77+1</f>
        <v>4</v>
      </c>
      <c r="I78" t="s" s="22">
        <v>108</v>
      </c>
      <c r="J78" t="s" s="22">
        <v>108</v>
      </c>
      <c r="K78" t="s" s="22">
        <v>108</v>
      </c>
      <c r="L78" t="s" s="22">
        <v>108</v>
      </c>
      <c r="M78" t="s" s="22">
        <v>108</v>
      </c>
      <c r="N78" t="s" s="29">
        <v>27</v>
      </c>
      <c r="O78" t="s" s="11">
        <v>241</v>
      </c>
      <c r="P78" s="8"/>
      <c r="Q78" t="s" s="11">
        <v>233</v>
      </c>
      <c r="R78" s="10">
        <f>R77+1</f>
        <v>5</v>
      </c>
      <c r="S78" s="8">
        <f>VLOOKUP(O78,$C$9:$M$91,MATCH(S$9,$C$9:$M$9,0),FALSE)</f>
      </c>
      <c r="T78" s="8">
        <f>VLOOKUP(O78,$C$9:$M$91,MATCH(T$9,$C$9:$M$9,0),FALSE)</f>
      </c>
      <c r="U78" s="40">
        <v>0.4875</v>
      </c>
      <c r="V78" s="38">
        <f>VLOOKUP($O78,$C$9:$M$91,MATCH(V$9,$C$9:$M$9,0),FALSE)</f>
      </c>
      <c r="W78" s="38">
        <f>VLOOKUP($O78,$C$9:$M$91,MATCH(W$9,$C$9:$M$9,0),FALSE)</f>
      </c>
      <c r="X78" s="38">
        <f>VLOOKUP($O78,$C$9:$M$91,MATCH(X$9,$C$9:$M$9,0),FALSE)</f>
      </c>
      <c r="Y78" s="38">
        <f>VLOOKUP($O78,$C$9:$M$91,MATCH(Y$9,$C$9:$M$9,0),FALSE)</f>
      </c>
      <c r="Z78" s="39">
        <f>VLOOKUP($O78,$C$9:$M$91,MATCH(Z$9,$C$9:$M$9,0),FALSE)</f>
      </c>
    </row>
    <row r="79" ht="17" customHeight="1">
      <c r="A79" s="7"/>
      <c r="B79" s="21"/>
      <c r="C79" t="s" s="22">
        <v>177</v>
      </c>
      <c r="D79" t="s" s="22">
        <v>242</v>
      </c>
      <c r="E79" t="s" s="23">
        <v>190</v>
      </c>
      <c r="F79" t="s" s="25">
        <v>27</v>
      </c>
      <c r="G79" t="s" s="25">
        <v>235</v>
      </c>
      <c r="H79" s="34">
        <f>H78+1</f>
        <v>5</v>
      </c>
      <c r="I79" s="47"/>
      <c r="J79" s="47"/>
      <c r="K79" s="47"/>
      <c r="L79" s="47"/>
      <c r="M79" s="47"/>
      <c r="N79" t="s" s="29">
        <v>27</v>
      </c>
      <c r="O79" t="s" s="11">
        <v>243</v>
      </c>
      <c r="P79" s="8"/>
      <c r="Q79" t="s" s="11">
        <v>233</v>
      </c>
      <c r="R79" s="10">
        <f>R78+1</f>
        <v>6</v>
      </c>
      <c r="S79" s="8">
        <f>VLOOKUP(O79,$C$9:$M$91,MATCH(S$9,$C$9:$M$9,0),FALSE)</f>
      </c>
      <c r="T79" s="8">
        <f>VLOOKUP(O79,$C$9:$M$91,MATCH(T$9,$C$9:$M$9,0),FALSE)</f>
      </c>
      <c r="U79" s="40">
        <v>0.5097222222222222</v>
      </c>
      <c r="V79" s="38">
        <f>VLOOKUP($O79,$C$9:$M$91,MATCH(V$9,$C$9:$M$9,0),FALSE)</f>
      </c>
      <c r="W79" s="38">
        <f>VLOOKUP($O79,$C$9:$M$91,MATCH(W$9,$C$9:$M$9,0),FALSE)</f>
      </c>
      <c r="X79" s="38">
        <f>VLOOKUP($O79,$C$9:$M$91,MATCH(X$9,$C$9:$M$9,0),FALSE)</f>
      </c>
      <c r="Y79" s="38">
        <f>VLOOKUP($O79,$C$9:$M$91,MATCH(Y$9,$C$9:$M$9,0),FALSE)</f>
      </c>
      <c r="Z79" s="58">
        <f>VLOOKUP($O79,$C$9:$M$91,MATCH(Z$9,$C$9:$M$9,0),FALSE)</f>
      </c>
    </row>
    <row r="80" ht="17" customHeight="1">
      <c r="A80" s="7"/>
      <c r="B80" s="21"/>
      <c r="C80" t="s" s="26">
        <v>244</v>
      </c>
      <c r="D80" t="s" s="22">
        <v>242</v>
      </c>
      <c r="E80" t="s" s="23">
        <v>190</v>
      </c>
      <c r="F80" t="s" s="25">
        <v>27</v>
      </c>
      <c r="G80" t="s" s="25">
        <v>235</v>
      </c>
      <c r="H80" s="34">
        <f>H79+1</f>
        <v>6</v>
      </c>
      <c r="I80" s="47"/>
      <c r="J80" s="47"/>
      <c r="K80" s="47"/>
      <c r="L80" s="47"/>
      <c r="M80" s="47"/>
      <c r="N80" t="s" s="29">
        <v>27</v>
      </c>
      <c r="O80" t="s" s="11">
        <v>106</v>
      </c>
      <c r="P80" s="8"/>
      <c r="Q80" t="s" s="11">
        <v>233</v>
      </c>
      <c r="R80" s="10">
        <f>R79+1</f>
        <v>7</v>
      </c>
      <c r="S80" t="s" s="11">
        <f>VLOOKUP(O80,$C$9:$M$91,MATCH(S$9,$C$9:$M$9,0),FALSE)</f>
        <v>107</v>
      </c>
      <c r="T80" s="10">
        <f>VLOOKUP(O80,$C$9:$M$91,MATCH(T$9,$C$9:$M$9,0),FALSE)</f>
        <v>4</v>
      </c>
      <c r="U80" s="40">
        <v>0.5270833333333333</v>
      </c>
      <c r="V80" t="s" s="41">
        <f>VLOOKUP($O80,$C$9:$M$91,MATCH(V$9,$C$9:$M$9,0),FALSE)</f>
        <v>108</v>
      </c>
      <c r="W80" t="s" s="41">
        <f>VLOOKUP($O80,$C$9:$M$91,MATCH(W$9,$C$9:$M$9,0),FALSE)</f>
        <v>108</v>
      </c>
      <c r="X80" t="s" s="41">
        <f>VLOOKUP($O80,$C$9:$M$91,MATCH(X$9,$C$9:$M$9,0),FALSE)</f>
        <v>108</v>
      </c>
      <c r="Y80" t="s" s="41">
        <f>VLOOKUP($O80,$C$9:$M$91,MATCH(Y$9,$C$9:$M$9,0),FALSE)</f>
        <v>108</v>
      </c>
      <c r="Z80" t="s" s="42">
        <f>VLOOKUP($O80,$C$9:$M$91,MATCH(Z$9,$C$9:$M$9,0),FALSE)</f>
        <v>108</v>
      </c>
    </row>
    <row r="81" ht="17" customHeight="1">
      <c r="A81" s="7"/>
      <c r="B81" s="21"/>
      <c r="C81" t="s" s="26">
        <v>245</v>
      </c>
      <c r="D81" s="47"/>
      <c r="E81" t="s" s="23">
        <v>121</v>
      </c>
      <c r="F81" s="48"/>
      <c r="G81" s="48"/>
      <c r="H81" s="48"/>
      <c r="I81" s="47"/>
      <c r="J81" s="47"/>
      <c r="K81" s="47"/>
      <c r="L81" s="47"/>
      <c r="M81" s="47"/>
      <c r="N81" t="s" s="29">
        <v>27</v>
      </c>
      <c r="O81" t="s" s="11">
        <v>236</v>
      </c>
      <c r="P81" s="8"/>
      <c r="Q81" t="s" s="11">
        <v>233</v>
      </c>
      <c r="R81" s="10">
        <f>R80+1</f>
        <v>8</v>
      </c>
      <c r="S81" t="s" s="11">
        <f>VLOOKUP(O81,$C$9:$M$91,MATCH(S$9,$C$9:$M$9,0),FALSE)</f>
        <v>107</v>
      </c>
      <c r="T81" s="10">
        <f>VLOOKUP(O81,$C$9:$M$91,MATCH(T$9,$C$9:$M$9,0),FALSE)</f>
        <v>2</v>
      </c>
      <c r="U81" s="40">
        <v>0.5409722222222222</v>
      </c>
      <c r="V81" t="s" s="41">
        <f>VLOOKUP($O81,$C$9:$M$91,MATCH(V$9,$C$9:$M$9,0),FALSE)</f>
        <v>230</v>
      </c>
      <c r="W81" t="s" s="41">
        <f>VLOOKUP($O81,$C$9:$M$91,MATCH(W$9,$C$9:$M$9,0),FALSE)</f>
        <v>230</v>
      </c>
      <c r="X81" t="s" s="41">
        <f>VLOOKUP($O81,$C$9:$M$91,MATCH(X$9,$C$9:$M$9,0),FALSE)</f>
        <v>230</v>
      </c>
      <c r="Y81" t="s" s="41">
        <f>VLOOKUP($O81,$C$9:$M$91,MATCH(Y$9,$C$9:$M$9,0),FALSE)</f>
        <v>231</v>
      </c>
      <c r="Z81" t="s" s="42">
        <f>VLOOKUP($O81,$C$9:$M$91,MATCH(Z$9,$C$9:$M$9,0),FALSE)</f>
        <v>232</v>
      </c>
    </row>
    <row r="82" ht="17" customHeight="1">
      <c r="A82" s="7"/>
      <c r="B82" s="21"/>
      <c r="C82" t="s" s="26">
        <v>246</v>
      </c>
      <c r="D82" t="s" s="22">
        <v>247</v>
      </c>
      <c r="E82" t="s" s="23">
        <v>39</v>
      </c>
      <c r="F82" t="s" s="25">
        <v>27</v>
      </c>
      <c r="G82" t="s" s="25">
        <v>235</v>
      </c>
      <c r="H82" s="34">
        <f>H80+1</f>
        <v>7</v>
      </c>
      <c r="I82" t="s" s="22">
        <v>27</v>
      </c>
      <c r="J82" t="s" s="22">
        <v>27</v>
      </c>
      <c r="K82" t="s" s="22">
        <v>27</v>
      </c>
      <c r="L82" t="s" s="22">
        <v>27</v>
      </c>
      <c r="M82" t="s" s="22">
        <v>43</v>
      </c>
      <c r="N82" t="s" s="29">
        <v>27</v>
      </c>
      <c r="O82" t="s" s="11">
        <v>234</v>
      </c>
      <c r="P82" s="8"/>
      <c r="Q82" t="s" s="11">
        <v>233</v>
      </c>
      <c r="R82" s="10">
        <f>R81+1</f>
        <v>9</v>
      </c>
      <c r="S82" t="s" s="11">
        <f>VLOOKUP(O82,$C$9:$M$91,MATCH(S$9,$C$9:$M$9,0),FALSE)</f>
        <v>107</v>
      </c>
      <c r="T82" s="10">
        <f>VLOOKUP(O82,$C$9:$M$91,MATCH(T$9,$C$9:$M$9,0),FALSE)</f>
        <v>1</v>
      </c>
      <c r="U82" s="40">
        <v>0.5590277777777778</v>
      </c>
      <c r="V82" t="s" s="41">
        <f>VLOOKUP($O82,$C$9:$M$91,MATCH(V$9,$C$9:$M$9,0),FALSE)</f>
        <v>230</v>
      </c>
      <c r="W82" t="s" s="41">
        <f>VLOOKUP($O82,$C$9:$M$91,MATCH(W$9,$C$9:$M$9,0),FALSE)</f>
        <v>230</v>
      </c>
      <c r="X82" t="s" s="41">
        <f>VLOOKUP($O82,$C$9:$M$91,MATCH(X$9,$C$9:$M$9,0),FALSE)</f>
        <v>230</v>
      </c>
      <c r="Y82" t="s" s="41">
        <f>VLOOKUP($O82,$C$9:$M$91,MATCH(Y$9,$C$9:$M$9,0),FALSE)</f>
        <v>231</v>
      </c>
      <c r="Z82" t="s" s="42">
        <f>VLOOKUP($O82,$C$9:$M$91,MATCH(Z$9,$C$9:$M$9,0),FALSE)</f>
        <v>232</v>
      </c>
    </row>
    <row r="83" ht="17" customHeight="1">
      <c r="A83" s="7"/>
      <c r="B83" s="21"/>
      <c r="C83" t="s" s="22">
        <v>248</v>
      </c>
      <c r="D83" t="s" s="22">
        <v>249</v>
      </c>
      <c r="E83" t="s" s="23">
        <v>105</v>
      </c>
      <c r="F83" t="s" s="25">
        <v>155</v>
      </c>
      <c r="G83" s="48"/>
      <c r="H83" s="48"/>
      <c r="I83" s="47"/>
      <c r="J83" s="47"/>
      <c r="K83" s="47"/>
      <c r="L83" s="47"/>
      <c r="M83" s="47"/>
      <c r="N83" t="s" s="29">
        <v>27</v>
      </c>
      <c r="O83" t="s" s="11">
        <v>228</v>
      </c>
      <c r="P83" s="8"/>
      <c r="Q83" t="s" s="11">
        <v>233</v>
      </c>
      <c r="R83" s="10">
        <f>R82+1</f>
        <v>10</v>
      </c>
      <c r="S83" s="10">
        <f>VLOOKUP(O83,$C$9:$M$91,MATCH(S$9,$C$9:$M$9,0),FALSE)</f>
        <v>0</v>
      </c>
      <c r="T83" s="10">
        <f>VLOOKUP(O83,$C$9:$M$91,MATCH(T$9,$C$9:$M$9,0),FALSE)</f>
        <v>0</v>
      </c>
      <c r="U83" s="36">
        <v>0.5743055555555556</v>
      </c>
      <c r="V83" t="s" s="41">
        <f>VLOOKUP($O83,$C$9:$M$91,MATCH(V$9,$C$9:$M$9,0),FALSE)</f>
        <v>230</v>
      </c>
      <c r="W83" t="s" s="41">
        <f>VLOOKUP($O83,$C$9:$M$91,MATCH(W$9,$C$9:$M$9,0),FALSE)</f>
        <v>230</v>
      </c>
      <c r="X83" t="s" s="41">
        <f>VLOOKUP($O83,$C$9:$M$91,MATCH(X$9,$C$9:$M$9,0),FALSE)</f>
        <v>230</v>
      </c>
      <c r="Y83" t="s" s="41">
        <f>VLOOKUP($O83,$C$9:$M$91,MATCH(Y$9,$C$9:$M$9,0),FALSE)</f>
        <v>231</v>
      </c>
      <c r="Z83" t="s" s="57">
        <f>VLOOKUP($O83,$C$9:$M$91,MATCH(Z$9,$C$9:$M$9,0),FALSE)</f>
        <v>232</v>
      </c>
    </row>
    <row r="84" ht="17" customHeight="1">
      <c r="A84" s="7"/>
      <c r="B84" s="21"/>
      <c r="C84" t="s" s="22">
        <v>250</v>
      </c>
      <c r="D84" t="s" s="22">
        <v>249</v>
      </c>
      <c r="E84" t="s" s="23">
        <v>105</v>
      </c>
      <c r="F84" t="s" s="25">
        <v>27</v>
      </c>
      <c r="G84" t="s" s="25">
        <v>235</v>
      </c>
      <c r="H84" s="34">
        <f>H82+1</f>
        <v>8</v>
      </c>
      <c r="I84" s="47"/>
      <c r="J84" s="47"/>
      <c r="K84" s="47"/>
      <c r="L84" s="47"/>
      <c r="M84" s="47"/>
      <c r="N84" t="s" s="29">
        <v>27</v>
      </c>
      <c r="O84" t="s" s="11">
        <v>237</v>
      </c>
      <c r="P84" s="8"/>
      <c r="Q84" t="s" s="11">
        <v>233</v>
      </c>
      <c r="R84" s="10">
        <f>R83+1</f>
        <v>11</v>
      </c>
      <c r="S84" t="s" s="11">
        <f>VLOOKUP(O84,$C$9:$M$91,MATCH(S$9,$C$9:$M$9,0),FALSE)</f>
        <v>107</v>
      </c>
      <c r="T84" s="10">
        <f>VLOOKUP(O84,$C$9:$M$91,MATCH(T$9,$C$9:$M$9,0),FALSE)</f>
        <v>3</v>
      </c>
      <c r="U84" s="36">
        <v>0.5881944444444445</v>
      </c>
      <c r="V84" t="s" s="41">
        <f>VLOOKUP($O84,$C$9:$M$91,MATCH(V$9,$C$9:$M$9,0),FALSE)</f>
        <v>27</v>
      </c>
      <c r="W84" t="s" s="41">
        <f>VLOOKUP($O84,$C$9:$M$91,MATCH(W$9,$C$9:$M$9,0),FALSE)</f>
        <v>218</v>
      </c>
      <c r="X84" t="s" s="41">
        <f>VLOOKUP($O84,$C$9:$M$91,MATCH(X$9,$C$9:$M$9,0),FALSE)</f>
        <v>27</v>
      </c>
      <c r="Y84" t="s" s="41">
        <f>VLOOKUP($O84,$C$9:$M$91,MATCH(Y$9,$C$9:$M$9,0),FALSE)</f>
        <v>27</v>
      </c>
      <c r="Z84" t="s" s="57">
        <f>VLOOKUP($O84,$C$9:$M$91,MATCH(Z$9,$C$9:$M$9,0),FALSE)</f>
        <v>90</v>
      </c>
    </row>
    <row r="85" ht="17" customHeight="1">
      <c r="A85" s="7"/>
      <c r="B85" s="21"/>
      <c r="C85" t="s" s="22">
        <v>251</v>
      </c>
      <c r="D85" t="s" s="22">
        <v>249</v>
      </c>
      <c r="E85" t="s" s="23">
        <v>105</v>
      </c>
      <c r="F85" t="s" s="25">
        <v>27</v>
      </c>
      <c r="G85" t="s" s="25">
        <v>235</v>
      </c>
      <c r="H85" s="34">
        <f>H84+1</f>
        <v>9</v>
      </c>
      <c r="I85" s="47"/>
      <c r="J85" s="47"/>
      <c r="K85" s="47"/>
      <c r="L85" s="47"/>
      <c r="M85" s="47"/>
      <c r="N85" t="s" s="29">
        <v>27</v>
      </c>
      <c r="O85" t="s" s="11">
        <v>201</v>
      </c>
      <c r="P85" s="8"/>
      <c r="Q85" t="s" s="11">
        <v>233</v>
      </c>
      <c r="R85" s="10">
        <f>R84+1</f>
        <v>12</v>
      </c>
      <c r="S85" t="s" s="11">
        <f>VLOOKUP(O85,$C$9:$M$91,MATCH(S$9,$C$9:$M$9,0),FALSE)</f>
        <v>69</v>
      </c>
      <c r="T85" s="10">
        <f>VLOOKUP(O85,$C$9:$M$91,MATCH(T$9,$C$9:$M$9,0),FALSE)</f>
        <v>2</v>
      </c>
      <c r="U85" s="40">
        <v>0.6090277777777777</v>
      </c>
      <c r="V85" s="44">
        <f>VLOOKUP($O85,$C$9:$M$91,MATCH(V$9,$C$9:$M$9,0),FALSE)</f>
        <v>0</v>
      </c>
      <c r="W85" s="44">
        <f>VLOOKUP($O85,$C$9:$M$91,MATCH(W$9,$C$9:$M$9,0),FALSE)</f>
        <v>0</v>
      </c>
      <c r="X85" s="44">
        <f>VLOOKUP($O85,$C$9:$M$91,MATCH(X$9,$C$9:$M$9,0),FALSE)</f>
        <v>0</v>
      </c>
      <c r="Y85" t="s" s="41">
        <f>VLOOKUP($O85,$C$9:$M$91,MATCH(Y$9,$C$9:$M$9,0),FALSE)</f>
        <v>202</v>
      </c>
      <c r="Z85" s="45">
        <f>VLOOKUP($O85,$C$9:$M$91,MATCH(Z$9,$C$9:$M$9,0),FALSE)</f>
        <v>0</v>
      </c>
    </row>
    <row r="86" ht="17" customHeight="1">
      <c r="A86" s="7"/>
      <c r="B86" s="21"/>
      <c r="C86" t="s" s="46">
        <v>252</v>
      </c>
      <c r="D86" t="s" s="22">
        <v>123</v>
      </c>
      <c r="E86" t="s" s="23">
        <v>253</v>
      </c>
      <c r="F86" t="s" s="25">
        <v>27</v>
      </c>
      <c r="G86" t="s" s="25">
        <v>235</v>
      </c>
      <c r="H86" s="34">
        <f>H85+1</f>
        <v>10</v>
      </c>
      <c r="I86" s="47"/>
      <c r="J86" s="47"/>
      <c r="K86" s="47"/>
      <c r="L86" s="47"/>
      <c r="M86" s="47"/>
      <c r="N86" t="s" s="29">
        <v>27</v>
      </c>
      <c r="O86" t="s" s="11">
        <v>234</v>
      </c>
      <c r="P86" s="8"/>
      <c r="Q86" t="s" s="11">
        <v>233</v>
      </c>
      <c r="R86" s="10">
        <f>R85+1</f>
        <v>13</v>
      </c>
      <c r="S86" t="s" s="11">
        <f>VLOOKUP(O86,$C$9:$M$91,MATCH(S$9,$C$9:$M$9,0),FALSE)</f>
        <v>107</v>
      </c>
      <c r="T86" s="10">
        <f>VLOOKUP(O86,$C$9:$M$91,MATCH(T$9,$C$9:$M$9,0),FALSE)</f>
        <v>1</v>
      </c>
      <c r="U86" s="40">
        <v>0.6256944444444444</v>
      </c>
      <c r="V86" t="s" s="41">
        <f>VLOOKUP($O86,$C$9:$M$91,MATCH(V$9,$C$9:$M$9,0),FALSE)</f>
        <v>230</v>
      </c>
      <c r="W86" t="s" s="41">
        <f>VLOOKUP($O86,$C$9:$M$91,MATCH(W$9,$C$9:$M$9,0),FALSE)</f>
        <v>230</v>
      </c>
      <c r="X86" t="s" s="41">
        <f>VLOOKUP($O86,$C$9:$M$91,MATCH(X$9,$C$9:$M$9,0),FALSE)</f>
        <v>230</v>
      </c>
      <c r="Y86" t="s" s="41">
        <f>VLOOKUP($O86,$C$9:$M$91,MATCH(Y$9,$C$9:$M$9,0),FALSE)</f>
        <v>231</v>
      </c>
      <c r="Z86" t="s" s="42">
        <f>VLOOKUP($O86,$C$9:$M$91,MATCH(Z$9,$C$9:$M$9,0),FALSE)</f>
        <v>232</v>
      </c>
    </row>
    <row r="87" ht="17" customHeight="1">
      <c r="A87" s="7"/>
      <c r="B87" s="21"/>
      <c r="C87" t="s" s="22">
        <v>254</v>
      </c>
      <c r="D87" t="s" s="22">
        <v>255</v>
      </c>
      <c r="E87" t="s" s="23">
        <v>256</v>
      </c>
      <c r="F87" t="s" s="25">
        <v>27</v>
      </c>
      <c r="G87" t="s" s="25">
        <v>235</v>
      </c>
      <c r="H87" s="34">
        <f>H86+1</f>
        <v>11</v>
      </c>
      <c r="I87" s="47"/>
      <c r="J87" s="47"/>
      <c r="K87" s="47"/>
      <c r="L87" s="47"/>
      <c r="M87" s="47"/>
      <c r="N87" t="s" s="29">
        <v>27</v>
      </c>
      <c r="O87" t="s" s="11">
        <v>204</v>
      </c>
      <c r="P87" s="8"/>
      <c r="Q87" t="s" s="11">
        <v>233</v>
      </c>
      <c r="R87" s="10">
        <f>R86+1</f>
        <v>14</v>
      </c>
      <c r="S87" t="s" s="11">
        <f>VLOOKUP(O87,$C$9:$M$91,MATCH(S$9,$C$9:$M$9,0),FALSE)</f>
        <v>69</v>
      </c>
      <c r="T87" s="10">
        <f>VLOOKUP(O87,$C$9:$M$91,MATCH(T$9,$C$9:$M$9,0),FALSE)</f>
        <v>3</v>
      </c>
      <c r="U87" s="40">
        <v>0.6256944444444444</v>
      </c>
      <c r="V87" t="s" s="41">
        <f>VLOOKUP($O87,$C$9:$M$91,MATCH(V$9,$C$9:$M$9,0),FALSE)</f>
        <v>27</v>
      </c>
      <c r="W87" t="s" s="41">
        <f>VLOOKUP($O87,$C$9:$M$91,MATCH(W$9,$C$9:$M$9,0),FALSE)</f>
        <v>27</v>
      </c>
      <c r="X87" t="s" s="41">
        <f>VLOOKUP($O87,$C$9:$M$91,MATCH(X$9,$C$9:$M$9,0),FALSE)</f>
        <v>27</v>
      </c>
      <c r="Y87" t="s" s="41">
        <f>VLOOKUP($O87,$C$9:$M$91,MATCH(Y$9,$C$9:$M$9,0),FALSE)</f>
        <v>205</v>
      </c>
      <c r="Z87" t="s" s="42">
        <f>VLOOKUP($O87,$C$9:$M$91,MATCH(Z$9,$C$9:$M$9,0),FALSE)</f>
        <v>27</v>
      </c>
    </row>
    <row r="88" ht="17" customHeight="1">
      <c r="A88" s="7"/>
      <c r="B88" s="21"/>
      <c r="C88" t="s" s="22">
        <v>257</v>
      </c>
      <c r="D88" t="s" s="22">
        <v>255</v>
      </c>
      <c r="E88" t="s" s="23">
        <v>256</v>
      </c>
      <c r="F88" t="s" s="25">
        <v>27</v>
      </c>
      <c r="G88" t="s" s="25">
        <v>235</v>
      </c>
      <c r="H88" s="34">
        <f>H87+1</f>
        <v>12</v>
      </c>
      <c r="I88" s="47"/>
      <c r="J88" s="47"/>
      <c r="K88" s="47"/>
      <c r="L88" s="47"/>
      <c r="M88" s="47"/>
      <c r="N88" t="s" s="29">
        <v>27</v>
      </c>
      <c r="O88" t="s" s="11">
        <v>196</v>
      </c>
      <c r="P88" s="8"/>
      <c r="Q88" t="s" s="11">
        <v>233</v>
      </c>
      <c r="R88" s="10">
        <f>R87+1</f>
        <v>15</v>
      </c>
      <c r="S88" t="s" s="11">
        <f>VLOOKUP(O88,$C$9:$M$91,MATCH(S$9,$C$9:$M$9,0),FALSE)</f>
        <v>69</v>
      </c>
      <c r="T88" s="10">
        <f>VLOOKUP(O88,$C$9:$M$91,MATCH(T$9,$C$9:$M$9,0),FALSE)</f>
        <v>1</v>
      </c>
      <c r="U88" s="40">
        <v>0.6256944444444444</v>
      </c>
      <c r="V88" t="s" s="41">
        <f>VLOOKUP($O88,$C$9:$M$91,MATCH(V$9,$C$9:$M$9,0),FALSE)</f>
        <v>199</v>
      </c>
      <c r="W88" t="s" s="41">
        <f>VLOOKUP($O88,$C$9:$M$91,MATCH(W$9,$C$9:$M$9,0),FALSE)</f>
        <v>199</v>
      </c>
      <c r="X88" t="s" s="41">
        <f>VLOOKUP($O88,$C$9:$M$91,MATCH(X$9,$C$9:$M$9,0),FALSE)</f>
        <v>199</v>
      </c>
      <c r="Y88" t="s" s="41">
        <f>VLOOKUP($O88,$C$9:$M$91,MATCH(Y$9,$C$9:$M$9,0),FALSE)</f>
        <v>199</v>
      </c>
      <c r="Z88" t="s" s="42">
        <f>VLOOKUP($O88,$C$9:$M$91,MATCH(Z$9,$C$9:$M$9,0),FALSE)</f>
        <v>199</v>
      </c>
    </row>
    <row r="89" ht="17" customHeight="1">
      <c r="A89" s="7"/>
      <c r="B89" s="21"/>
      <c r="C89" t="s" s="22">
        <v>258</v>
      </c>
      <c r="D89" t="s" s="22">
        <v>255</v>
      </c>
      <c r="E89" t="s" s="23">
        <v>256</v>
      </c>
      <c r="F89" t="s" s="25">
        <v>27</v>
      </c>
      <c r="G89" t="s" s="25">
        <v>235</v>
      </c>
      <c r="H89" s="34">
        <f>H88+1</f>
        <v>13</v>
      </c>
      <c r="I89" s="47"/>
      <c r="J89" s="47"/>
      <c r="K89" s="47"/>
      <c r="L89" s="47"/>
      <c r="M89" s="47"/>
      <c r="N89" t="s" s="29">
        <v>27</v>
      </c>
      <c r="O89" t="s" s="11">
        <v>259</v>
      </c>
      <c r="P89" s="8"/>
      <c r="Q89" t="s" s="11">
        <v>233</v>
      </c>
      <c r="R89" s="10">
        <f>R88+1</f>
        <v>16</v>
      </c>
      <c r="S89" s="8">
        <f>VLOOKUP(O89,$C$9:$M$91,MATCH(S$9,$C$9:$M$9,0),FALSE)</f>
      </c>
      <c r="T89" s="8">
        <f>VLOOKUP(O89,$C$9:$M$91,MATCH(T$9,$C$9:$M$9,0),FALSE)</f>
      </c>
      <c r="U89" s="40">
        <v>0.6256944444444444</v>
      </c>
      <c r="V89" s="38">
        <f>VLOOKUP($O89,$C$9:$M$91,MATCH(V$9,$C$9:$M$9,0),FALSE)</f>
      </c>
      <c r="W89" s="38">
        <f>VLOOKUP($O89,$C$9:$M$91,MATCH(W$9,$C$9:$M$9,0),FALSE)</f>
      </c>
      <c r="X89" s="38">
        <f>VLOOKUP($O89,$C$9:$M$91,MATCH(X$9,$C$9:$M$9,0),FALSE)</f>
      </c>
      <c r="Y89" s="38">
        <f>VLOOKUP($O89,$C$9:$M$91,MATCH(Y$9,$C$9:$M$9,0),FALSE)</f>
      </c>
      <c r="Z89" s="39">
        <f>VLOOKUP($O89,$C$9:$M$91,MATCH(Z$9,$C$9:$M$9,0),FALSE)</f>
      </c>
    </row>
    <row r="90" ht="17" customHeight="1">
      <c r="A90" s="7"/>
      <c r="B90" s="21"/>
      <c r="C90" t="s" s="46">
        <v>260</v>
      </c>
      <c r="D90" t="s" s="22">
        <v>261</v>
      </c>
      <c r="E90" t="s" s="23">
        <v>256</v>
      </c>
      <c r="F90" t="s" s="25">
        <v>27</v>
      </c>
      <c r="G90" t="s" s="25">
        <v>235</v>
      </c>
      <c r="H90" s="34">
        <f>H89+1</f>
        <v>14</v>
      </c>
      <c r="I90" t="s" s="22">
        <v>27</v>
      </c>
      <c r="J90" t="s" s="22">
        <v>262</v>
      </c>
      <c r="K90" t="s" s="22">
        <v>34</v>
      </c>
      <c r="L90" t="s" s="22">
        <v>27</v>
      </c>
      <c r="M90" t="s" s="22">
        <v>34</v>
      </c>
      <c r="N90" t="s" s="29">
        <v>27</v>
      </c>
      <c r="O90" t="s" s="11">
        <v>228</v>
      </c>
      <c r="P90" s="8"/>
      <c r="Q90" t="s" s="11">
        <v>233</v>
      </c>
      <c r="R90" s="10">
        <f>R89+1</f>
        <v>17</v>
      </c>
      <c r="S90" s="10">
        <f>VLOOKUP(O90,$C$9:$M$91,MATCH(S$9,$C$9:$M$9,0),FALSE)</f>
        <v>0</v>
      </c>
      <c r="T90" s="10">
        <f>VLOOKUP(O90,$C$9:$M$91,MATCH(T$9,$C$9:$M$9,0),FALSE)</f>
        <v>0</v>
      </c>
      <c r="U90" s="40">
        <v>0.6256944444444444</v>
      </c>
      <c r="V90" t="s" s="41">
        <f>VLOOKUP($O90,$C$9:$M$91,MATCH(V$9,$C$9:$M$9,0),FALSE)</f>
        <v>230</v>
      </c>
      <c r="W90" t="s" s="41">
        <f>VLOOKUP($O90,$C$9:$M$91,MATCH(W$9,$C$9:$M$9,0),FALSE)</f>
        <v>230</v>
      </c>
      <c r="X90" t="s" s="41">
        <f>VLOOKUP($O90,$C$9:$M$91,MATCH(X$9,$C$9:$M$9,0),FALSE)</f>
        <v>230</v>
      </c>
      <c r="Y90" t="s" s="41">
        <f>VLOOKUP($O90,$C$9:$M$91,MATCH(Y$9,$C$9:$M$9,0),FALSE)</f>
        <v>231</v>
      </c>
      <c r="Z90" t="s" s="42">
        <f>VLOOKUP($O90,$C$9:$M$91,MATCH(Z$9,$C$9:$M$9,0),FALSE)</f>
        <v>232</v>
      </c>
    </row>
    <row r="91" ht="17" customHeight="1">
      <c r="A91" s="7"/>
      <c r="B91" s="21"/>
      <c r="C91" t="s" s="46">
        <v>145</v>
      </c>
      <c r="D91" t="s" s="22">
        <v>263</v>
      </c>
      <c r="E91" t="s" s="23">
        <v>226</v>
      </c>
      <c r="F91" t="s" s="25">
        <v>27</v>
      </c>
      <c r="G91" t="s" s="25">
        <v>235</v>
      </c>
      <c r="H91" s="34">
        <f>H90+1</f>
        <v>15</v>
      </c>
      <c r="I91" t="s" s="22">
        <v>147</v>
      </c>
      <c r="J91" t="s" s="22">
        <v>27</v>
      </c>
      <c r="K91" t="s" s="22">
        <v>148</v>
      </c>
      <c r="L91" t="s" s="22">
        <v>149</v>
      </c>
      <c r="M91" t="s" s="22">
        <v>148</v>
      </c>
      <c r="N91" t="s" s="29">
        <v>27</v>
      </c>
      <c r="O91" t="s" s="11">
        <v>236</v>
      </c>
      <c r="P91" s="8"/>
      <c r="Q91" t="s" s="11">
        <v>233</v>
      </c>
      <c r="R91" s="10">
        <f>R90+1</f>
        <v>18</v>
      </c>
      <c r="S91" t="s" s="11">
        <f>VLOOKUP(O91,$C$9:$M$91,MATCH(S$9,$C$9:$M$9,0),FALSE)</f>
        <v>107</v>
      </c>
      <c r="T91" s="10">
        <f>VLOOKUP(O91,$C$9:$M$91,MATCH(T$9,$C$9:$M$9,0),FALSE)</f>
        <v>2</v>
      </c>
      <c r="U91" s="40">
        <v>0.6256944444444444</v>
      </c>
      <c r="V91" t="s" s="41">
        <f>VLOOKUP($O91,$C$9:$M$91,MATCH(V$9,$C$9:$M$9,0),FALSE)</f>
        <v>230</v>
      </c>
      <c r="W91" t="s" s="41">
        <f>VLOOKUP($O91,$C$9:$M$91,MATCH(W$9,$C$9:$M$9,0),FALSE)</f>
        <v>230</v>
      </c>
      <c r="X91" t="s" s="41">
        <f>VLOOKUP($O91,$C$9:$M$91,MATCH(X$9,$C$9:$M$9,0),FALSE)</f>
        <v>230</v>
      </c>
      <c r="Y91" t="s" s="41">
        <f>VLOOKUP($O91,$C$9:$M$91,MATCH(Y$9,$C$9:$M$9,0),FALSE)</f>
        <v>231</v>
      </c>
      <c r="Z91" t="s" s="42">
        <f>VLOOKUP($O91,$C$9:$M$91,MATCH(Z$9,$C$9:$M$9,0),FALSE)</f>
        <v>232</v>
      </c>
    </row>
    <row r="92" ht="15" customHeight="1">
      <c r="A92" s="7"/>
      <c r="B92" s="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</row>
    <row r="93" ht="1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2"/>
    </row>
    <row r="94" ht="1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2"/>
    </row>
    <row r="95" ht="1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2"/>
    </row>
    <row r="96" ht="1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2"/>
    </row>
    <row r="97" ht="1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2"/>
    </row>
    <row r="98" ht="1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2"/>
    </row>
    <row r="99" ht="1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2"/>
    </row>
    <row r="100" ht="1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2"/>
    </row>
    <row r="101" ht="15" customHeigh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2"/>
    </row>
    <row r="102" ht="15" customHeigh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2"/>
    </row>
    <row r="103" ht="15" customHeigh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2"/>
    </row>
    <row r="104" ht="1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2"/>
    </row>
    <row r="105" ht="1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2"/>
    </row>
    <row r="106" ht="1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2"/>
    </row>
    <row r="107" ht="1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2"/>
    </row>
    <row r="108" ht="1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2"/>
    </row>
    <row r="109" ht="1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2"/>
    </row>
    <row r="110" ht="15" customHeight="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2"/>
    </row>
    <row r="111" ht="15" customHeight="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2"/>
    </row>
    <row r="112" ht="15" customHeight="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2"/>
    </row>
    <row r="113" ht="15" customHeight="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2"/>
    </row>
    <row r="114" ht="15" customHeigh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2"/>
    </row>
    <row r="115" ht="15" customHeigh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2"/>
    </row>
    <row r="116" ht="15" customHeigh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2"/>
    </row>
    <row r="117" ht="15" customHeigh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2"/>
    </row>
    <row r="118" ht="1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2"/>
    </row>
    <row r="119" ht="15" customHeigh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2"/>
    </row>
    <row r="120" ht="15" customHeigh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2"/>
    </row>
    <row r="121" ht="15" customHeigh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2"/>
    </row>
    <row r="122" ht="15" customHeigh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12"/>
    </row>
    <row r="123" ht="15" customHeigh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12"/>
    </row>
    <row r="124" ht="15" customHeight="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12"/>
    </row>
    <row r="125" ht="15" customHeight="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12"/>
    </row>
    <row r="126" ht="15" customHeight="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12"/>
    </row>
    <row r="127" ht="15" customHeight="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12"/>
    </row>
    <row r="128" ht="15" customHeight="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12"/>
    </row>
    <row r="129" ht="15" customHeight="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12"/>
    </row>
    <row r="130" ht="15" customHeight="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12"/>
    </row>
    <row r="131" ht="15" customHeight="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12"/>
    </row>
    <row r="132" ht="15" customHeight="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12"/>
    </row>
    <row r="133" ht="15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12"/>
    </row>
    <row r="134" ht="15" customHeight="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12"/>
    </row>
    <row r="135" ht="15" customHeight="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12"/>
    </row>
    <row r="136" ht="15" customHeight="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12"/>
    </row>
    <row r="137" ht="15" customHeight="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12"/>
    </row>
    <row r="138" ht="15" customHeight="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12"/>
    </row>
    <row r="139" ht="15" customHeight="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12"/>
    </row>
    <row r="140" ht="15" customHeight="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12"/>
    </row>
    <row r="141" ht="15" customHeight="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12"/>
    </row>
    <row r="142" ht="15" customHeight="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12"/>
    </row>
    <row r="143" ht="15" customHeight="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12"/>
    </row>
    <row r="144" ht="15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12"/>
    </row>
    <row r="145" ht="15" customHeight="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12"/>
    </row>
    <row r="146" ht="15" customHeight="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12"/>
    </row>
    <row r="147" ht="15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12"/>
    </row>
    <row r="148" ht="15" customHeight="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12"/>
    </row>
    <row r="149" ht="15" customHeight="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12"/>
    </row>
    <row r="150" ht="15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12"/>
    </row>
    <row r="151" ht="15" customHeight="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12"/>
    </row>
    <row r="152" ht="15" customHeight="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2"/>
    </row>
    <row r="153" ht="15" customHeight="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12"/>
    </row>
    <row r="154" ht="15" customHeight="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12"/>
    </row>
    <row r="155" ht="15" customHeight="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12"/>
    </row>
    <row r="156" ht="1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2"/>
    </row>
    <row r="157" ht="15" customHeight="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12"/>
    </row>
    <row r="158" ht="15" customHeight="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12"/>
    </row>
    <row r="159" ht="15" customHeight="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12"/>
    </row>
    <row r="160" ht="15" customHeight="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12"/>
    </row>
    <row r="161" ht="15" customHeight="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12"/>
    </row>
    <row r="162" ht="15" customHeight="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12"/>
    </row>
    <row r="163" ht="15" customHeight="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12"/>
    </row>
    <row r="164" ht="15" customHeight="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12"/>
    </row>
    <row r="165" ht="15" customHeight="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12"/>
    </row>
    <row r="166" ht="15" customHeight="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12"/>
    </row>
    <row r="167" ht="15" customHeight="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12"/>
    </row>
    <row r="168" ht="15" customHeight="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12"/>
    </row>
    <row r="169" ht="15" customHeight="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12"/>
    </row>
    <row r="170" ht="15" customHeight="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12"/>
    </row>
    <row r="171" ht="15" customHeight="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12"/>
    </row>
    <row r="172" ht="15" customHeight="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12"/>
    </row>
    <row r="173" ht="15" customHeight="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12"/>
    </row>
    <row r="174" ht="15" customHeight="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12"/>
    </row>
    <row r="175" ht="15" customHeight="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2"/>
    </row>
    <row r="176" ht="15" customHeight="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2"/>
    </row>
    <row r="177" ht="15" customHeight="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2"/>
    </row>
    <row r="178" ht="15" customHeight="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2"/>
    </row>
    <row r="179" ht="15" customHeight="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2"/>
    </row>
    <row r="180" ht="15" customHeight="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2"/>
    </row>
    <row r="181" ht="15" customHeight="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2"/>
    </row>
    <row r="182" ht="15" customHeight="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2"/>
    </row>
    <row r="183" ht="15" customHeight="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2"/>
    </row>
    <row r="184" ht="15" customHeight="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2"/>
    </row>
    <row r="185" ht="15" customHeight="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2"/>
    </row>
    <row r="186" ht="15" customHeight="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2"/>
    </row>
    <row r="187" ht="15" customHeight="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2"/>
    </row>
    <row r="188" ht="15" customHeight="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2"/>
    </row>
    <row r="189" ht="15" customHeight="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2"/>
    </row>
    <row r="190" ht="15" customHeight="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2"/>
    </row>
    <row r="191" ht="15" customHeight="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2"/>
    </row>
    <row r="192" ht="15" customHeight="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2"/>
    </row>
    <row r="193" ht="15" customHeight="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2"/>
    </row>
    <row r="194" ht="15" customHeight="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2"/>
    </row>
    <row r="195" ht="15" customHeight="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2"/>
    </row>
    <row r="196" ht="15" customHeight="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2"/>
    </row>
    <row r="197" ht="15" customHeight="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12"/>
    </row>
    <row r="198" ht="15" customHeight="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2"/>
    </row>
    <row r="199" ht="15" customHeight="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2"/>
    </row>
    <row r="200" ht="15" customHeight="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2"/>
    </row>
    <row r="201" ht="15" customHeight="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2"/>
    </row>
    <row r="202" ht="15" customHeight="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2"/>
    </row>
    <row r="203" ht="15" customHeight="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2"/>
    </row>
    <row r="204" ht="15" customHeight="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12"/>
    </row>
    <row r="205" ht="15" customHeight="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12"/>
    </row>
    <row r="206" ht="15" customHeight="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12"/>
    </row>
    <row r="207" ht="15" customHeight="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12"/>
    </row>
    <row r="208" ht="15" customHeight="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12"/>
    </row>
    <row r="209" ht="15" customHeight="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12"/>
    </row>
    <row r="210" ht="15" customHeight="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12"/>
    </row>
    <row r="211" ht="15" customHeight="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12"/>
    </row>
    <row r="212" ht="15" customHeight="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2"/>
    </row>
    <row r="213" ht="15" customHeight="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2"/>
    </row>
    <row r="214" ht="15" customHeight="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2"/>
    </row>
    <row r="215" ht="15" customHeight="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12"/>
    </row>
    <row r="216" ht="15" customHeight="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2"/>
    </row>
    <row r="217" ht="15" customHeight="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2"/>
    </row>
    <row r="218" ht="15" customHeight="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2"/>
    </row>
    <row r="219" ht="15" customHeight="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2"/>
    </row>
    <row r="220" ht="15" customHeight="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12"/>
    </row>
    <row r="221" ht="15" customHeight="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2"/>
    </row>
    <row r="222" ht="15" customHeight="1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2"/>
    </row>
    <row r="223" ht="15" customHeight="1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2"/>
    </row>
    <row r="224" ht="15" customHeight="1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2"/>
    </row>
    <row r="225" ht="15" customHeight="1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2"/>
    </row>
    <row r="226" ht="15" customHeight="1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2"/>
    </row>
    <row r="227" ht="15" customHeight="1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12"/>
    </row>
    <row r="228" ht="15" customHeight="1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12"/>
    </row>
    <row r="229" ht="15" customHeight="1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12"/>
    </row>
    <row r="230" ht="15" customHeight="1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12"/>
    </row>
    <row r="231" ht="15" customHeight="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12"/>
    </row>
    <row r="232" ht="1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12"/>
    </row>
    <row r="233" ht="15" customHeight="1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12"/>
    </row>
    <row r="234" ht="15" customHeight="1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12"/>
    </row>
    <row r="235" ht="15" customHeight="1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12"/>
    </row>
    <row r="236" ht="15" customHeight="1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12"/>
    </row>
    <row r="237" ht="15" customHeight="1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12"/>
    </row>
    <row r="238" ht="15" customHeight="1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12"/>
    </row>
    <row r="239" ht="15" customHeight="1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12"/>
    </row>
    <row r="240" ht="15" customHeight="1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12"/>
    </row>
    <row r="241" ht="15" customHeight="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12"/>
    </row>
    <row r="242" ht="15" customHeight="1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12"/>
    </row>
    <row r="243" ht="15" customHeight="1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12"/>
    </row>
    <row r="244" ht="15" customHeight="1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12"/>
    </row>
    <row r="245" ht="15" customHeight="1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12"/>
    </row>
    <row r="246" ht="15" customHeight="1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12"/>
    </row>
    <row r="247" ht="15" customHeight="1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12"/>
    </row>
    <row r="248" ht="15" customHeight="1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12"/>
    </row>
    <row r="249" ht="15" customHeight="1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12"/>
    </row>
    <row r="250" ht="15" customHeight="1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12"/>
    </row>
    <row r="251" ht="15" customHeight="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12"/>
    </row>
    <row r="252" ht="15" customHeight="1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12"/>
    </row>
    <row r="253" ht="15" customHeight="1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12"/>
    </row>
    <row r="254" ht="15" customHeight="1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12"/>
    </row>
    <row r="255" ht="15" customHeight="1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12"/>
    </row>
    <row r="256" ht="15" customHeight="1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12"/>
    </row>
    <row r="257" ht="15" customHeight="1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12"/>
    </row>
    <row r="258" ht="15" customHeight="1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12"/>
    </row>
    <row r="259" ht="15" customHeight="1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12"/>
    </row>
    <row r="260" ht="15" customHeight="1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12"/>
    </row>
    <row r="261" ht="15" customHeight="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12"/>
    </row>
    <row r="262" ht="15" customHeight="1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12"/>
    </row>
    <row r="263" ht="15" customHeight="1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12"/>
    </row>
    <row r="264" ht="15" customHeight="1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12"/>
    </row>
    <row r="265" ht="15" customHeight="1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12"/>
    </row>
    <row r="266" ht="15" customHeight="1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12"/>
    </row>
    <row r="267" ht="15" customHeight="1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12"/>
    </row>
    <row r="268" ht="15" customHeight="1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12"/>
    </row>
    <row r="269" ht="15" customHeight="1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12"/>
    </row>
    <row r="270" ht="15" customHeight="1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12"/>
    </row>
    <row r="271" ht="15" customHeight="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12"/>
    </row>
    <row r="272" ht="15" customHeight="1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12"/>
    </row>
    <row r="273" ht="15" customHeight="1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2"/>
    </row>
    <row r="274" ht="15" customHeight="1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12"/>
    </row>
    <row r="275" ht="15" customHeight="1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2"/>
    </row>
    <row r="276" ht="15" customHeight="1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2"/>
    </row>
    <row r="277" ht="15" customHeight="1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12"/>
    </row>
    <row r="278" ht="15" customHeight="1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2"/>
    </row>
    <row r="279" ht="1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12"/>
    </row>
    <row r="280" ht="15" customHeight="1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12"/>
    </row>
    <row r="281" ht="15" customHeight="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12"/>
    </row>
    <row r="282" ht="1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12"/>
    </row>
    <row r="283" ht="15" customHeight="1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12"/>
    </row>
    <row r="284" ht="15" customHeight="1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12"/>
    </row>
    <row r="285" ht="15" customHeight="1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12"/>
    </row>
    <row r="286" ht="15" customHeight="1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12"/>
    </row>
    <row r="287" ht="15" customHeight="1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12"/>
    </row>
    <row r="288" ht="15" customHeight="1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12"/>
    </row>
    <row r="289" ht="15" customHeight="1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12"/>
    </row>
    <row r="290" ht="15" customHeight="1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12"/>
    </row>
    <row r="291" ht="15" customHeight="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12"/>
    </row>
    <row r="292" ht="15" customHeight="1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12"/>
    </row>
    <row r="293" ht="15" customHeight="1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12"/>
    </row>
    <row r="294" ht="15" customHeight="1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12"/>
    </row>
    <row r="295" ht="15" customHeight="1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12"/>
    </row>
    <row r="296" ht="15" customHeight="1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2"/>
    </row>
    <row r="297" ht="15" customHeight="1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12"/>
    </row>
    <row r="298" ht="15" customHeight="1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12"/>
    </row>
    <row r="299" ht="15" customHeight="1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12"/>
    </row>
    <row r="300" ht="15" customHeight="1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12"/>
    </row>
    <row r="301" ht="15" customHeight="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12"/>
    </row>
    <row r="302" ht="15" customHeight="1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12"/>
    </row>
    <row r="303" ht="15" customHeight="1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12"/>
    </row>
    <row r="304" ht="15" customHeight="1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12"/>
    </row>
    <row r="305" ht="15" customHeight="1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12"/>
    </row>
    <row r="306" ht="15" customHeight="1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12"/>
    </row>
    <row r="307" ht="15" customHeight="1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12"/>
    </row>
    <row r="308" ht="15" customHeight="1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12"/>
    </row>
    <row r="309" ht="15" customHeight="1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12"/>
    </row>
    <row r="310" ht="15" customHeight="1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12"/>
    </row>
    <row r="311" ht="15" customHeight="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12"/>
    </row>
    <row r="312" ht="15" customHeight="1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12"/>
    </row>
    <row r="313" ht="15" customHeight="1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12"/>
    </row>
    <row r="314" ht="15" customHeight="1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12"/>
    </row>
    <row r="315" ht="15" customHeight="1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12"/>
    </row>
    <row r="316" ht="15" customHeight="1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12"/>
    </row>
    <row r="317" ht="15" customHeight="1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12"/>
    </row>
    <row r="318" ht="15" customHeight="1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12"/>
    </row>
    <row r="319" ht="15" customHeight="1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12"/>
    </row>
    <row r="320" ht="15" customHeight="1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12"/>
    </row>
    <row r="321" ht="15" customHeight="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12"/>
    </row>
    <row r="322" ht="15" customHeight="1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12"/>
    </row>
    <row r="323" ht="15" customHeight="1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12"/>
    </row>
    <row r="324" ht="15" customHeight="1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12"/>
    </row>
    <row r="325" ht="1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12"/>
    </row>
    <row r="326" ht="15" customHeight="1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12"/>
    </row>
    <row r="327" ht="15" customHeight="1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12"/>
    </row>
    <row r="328" ht="15" customHeight="1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12"/>
    </row>
    <row r="329" ht="15" customHeight="1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12"/>
    </row>
    <row r="330" ht="15" customHeight="1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2"/>
    </row>
    <row r="331" ht="15" customHeight="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2"/>
    </row>
    <row r="332" ht="15" customHeight="1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2"/>
    </row>
    <row r="333" ht="15" customHeight="1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12"/>
    </row>
    <row r="334" ht="1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12"/>
    </row>
    <row r="335" ht="15" customHeight="1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12"/>
    </row>
    <row r="336" ht="15" customHeight="1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12"/>
    </row>
    <row r="337" ht="1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12"/>
    </row>
    <row r="338" ht="15" customHeight="1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12"/>
    </row>
    <row r="339" ht="15" customHeight="1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12"/>
    </row>
    <row r="340" ht="15" customHeight="1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12"/>
    </row>
    <row r="341" ht="15" customHeight="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12"/>
    </row>
    <row r="342" ht="15" customHeight="1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12"/>
    </row>
    <row r="343" ht="15" customHeight="1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12"/>
    </row>
    <row r="344" ht="15" customHeight="1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12"/>
    </row>
    <row r="345" ht="15" customHeight="1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12"/>
    </row>
    <row r="346" ht="15" customHeight="1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12"/>
    </row>
    <row r="347" ht="15" customHeight="1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2"/>
    </row>
    <row r="348" ht="15" customHeight="1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12"/>
    </row>
    <row r="349" ht="15" customHeight="1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2"/>
    </row>
    <row r="350" ht="15" customHeigh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2"/>
    </row>
    <row r="351" ht="15" customHeight="1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12"/>
    </row>
    <row r="352" ht="15" customHeight="1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12"/>
    </row>
    <row r="353" ht="15" customHeight="1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12"/>
    </row>
    <row r="354" ht="15" customHeight="1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12"/>
    </row>
    <row r="355" ht="15" customHeight="1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12"/>
    </row>
    <row r="356" ht="15" customHeight="1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12"/>
    </row>
    <row r="357" ht="15" customHeight="1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12"/>
    </row>
    <row r="358" ht="15" customHeight="1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12"/>
    </row>
    <row r="359" ht="15" customHeight="1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12"/>
    </row>
    <row r="360" ht="15" customHeigh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12"/>
    </row>
    <row r="361" ht="15" customHeight="1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12"/>
    </row>
    <row r="362" ht="15" customHeight="1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12"/>
    </row>
    <row r="363" ht="15" customHeight="1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12"/>
    </row>
    <row r="364" ht="15" customHeight="1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12"/>
    </row>
    <row r="365" ht="15" customHeight="1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12"/>
    </row>
    <row r="366" ht="15" customHeight="1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12"/>
    </row>
    <row r="367" ht="15" customHeight="1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12"/>
    </row>
    <row r="368" ht="15" customHeight="1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12"/>
    </row>
    <row r="369" ht="15" customHeight="1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12"/>
    </row>
    <row r="370" ht="15" customHeigh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12"/>
    </row>
    <row r="371" ht="15" customHeight="1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12"/>
    </row>
    <row r="372" ht="15" customHeight="1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12"/>
    </row>
    <row r="373" ht="15" customHeight="1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12"/>
    </row>
    <row r="374" ht="15" customHeight="1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12"/>
    </row>
    <row r="375" ht="15" customHeight="1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12"/>
    </row>
    <row r="376" ht="15" customHeight="1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12"/>
    </row>
    <row r="377" ht="15" customHeight="1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12"/>
    </row>
    <row r="378" ht="15" customHeight="1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12"/>
    </row>
    <row r="379" ht="15" customHeight="1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12"/>
    </row>
    <row r="380" ht="15" customHeigh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12"/>
    </row>
    <row r="381" ht="15" customHeight="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12"/>
    </row>
    <row r="382" ht="15" customHeight="1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12"/>
    </row>
    <row r="383" ht="15" customHeight="1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12"/>
    </row>
    <row r="384" ht="15" customHeight="1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12"/>
    </row>
    <row r="385" ht="15" customHeight="1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12"/>
    </row>
    <row r="386" ht="15" customHeight="1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12"/>
    </row>
    <row r="387" ht="15" customHeight="1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12"/>
    </row>
    <row r="388" ht="15" customHeight="1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12"/>
    </row>
    <row r="389" ht="15" customHeight="1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12"/>
    </row>
    <row r="390" ht="15" customHeigh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12"/>
    </row>
    <row r="391" ht="15" customHeight="1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12"/>
    </row>
    <row r="392" ht="15" customHeight="1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12"/>
    </row>
    <row r="393" ht="15" customHeight="1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12"/>
    </row>
    <row r="394" ht="15" customHeight="1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12"/>
    </row>
    <row r="395" ht="15" customHeight="1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12"/>
    </row>
    <row r="396" ht="15" customHeight="1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12"/>
    </row>
    <row r="397" ht="15" customHeight="1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12"/>
    </row>
    <row r="398" ht="15" customHeight="1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12"/>
    </row>
    <row r="399" ht="15" customHeight="1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12"/>
    </row>
    <row r="400" ht="15" customHeigh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12"/>
    </row>
    <row r="401" ht="15" customHeight="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12"/>
    </row>
    <row r="402" ht="15" customHeight="1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12"/>
    </row>
    <row r="403" ht="15" customHeight="1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12"/>
    </row>
    <row r="404" ht="15" customHeight="1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12"/>
    </row>
    <row r="405" ht="15" customHeight="1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12"/>
    </row>
    <row r="406" ht="15" customHeight="1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12"/>
    </row>
    <row r="407" ht="15" customHeight="1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12"/>
    </row>
    <row r="408" ht="15" customHeight="1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12"/>
    </row>
    <row r="409" ht="15" customHeight="1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12"/>
    </row>
    <row r="410" ht="15" customHeigh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12"/>
    </row>
    <row r="411" ht="15" customHeight="1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12"/>
    </row>
    <row r="412" ht="15" customHeight="1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12"/>
    </row>
    <row r="413" ht="15" customHeight="1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12"/>
    </row>
    <row r="414" ht="15" customHeight="1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12"/>
    </row>
    <row r="415" ht="15" customHeight="1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12"/>
    </row>
    <row r="416" ht="15" customHeight="1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12"/>
    </row>
    <row r="417" ht="15" customHeight="1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12"/>
    </row>
    <row r="418" ht="15" customHeight="1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12"/>
    </row>
    <row r="419" ht="15" customHeight="1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12"/>
    </row>
    <row r="420" ht="15" customHeigh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12"/>
    </row>
    <row r="421" ht="15" customHeight="1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12"/>
    </row>
    <row r="422" ht="15" customHeight="1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12"/>
    </row>
    <row r="423" ht="15" customHeight="1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12"/>
    </row>
    <row r="424" ht="15" customHeight="1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12"/>
    </row>
    <row r="425" ht="15" customHeight="1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12"/>
    </row>
    <row r="426" ht="15" customHeight="1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12"/>
    </row>
    <row r="427" ht="15" customHeight="1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12"/>
    </row>
    <row r="428" ht="15" customHeight="1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12"/>
    </row>
    <row r="429" ht="15" customHeight="1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12"/>
    </row>
    <row r="430" ht="15" customHeigh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12"/>
    </row>
    <row r="431" ht="15" customHeight="1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12"/>
    </row>
    <row r="432" ht="15" customHeight="1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12"/>
    </row>
    <row r="433" ht="15" customHeight="1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12"/>
    </row>
    <row r="434" ht="15" customHeight="1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12"/>
    </row>
    <row r="435" ht="15" customHeight="1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12"/>
    </row>
    <row r="436" ht="15" customHeight="1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12"/>
    </row>
    <row r="437" ht="15" customHeight="1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12"/>
    </row>
    <row r="438" ht="15" customHeight="1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12"/>
    </row>
    <row r="439" ht="15" customHeight="1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12"/>
    </row>
    <row r="440" ht="15" customHeigh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12"/>
    </row>
    <row r="441" ht="15" customHeight="1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12"/>
    </row>
    <row r="442" ht="15" customHeight="1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12"/>
    </row>
    <row r="443" ht="15" customHeight="1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12"/>
    </row>
    <row r="444" ht="15" customHeight="1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12"/>
    </row>
    <row r="445" ht="15" customHeight="1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12"/>
    </row>
    <row r="446" ht="15" customHeight="1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12"/>
    </row>
    <row r="447" ht="15" customHeight="1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12"/>
    </row>
    <row r="448" ht="15" customHeight="1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12"/>
    </row>
    <row r="449" ht="15" customHeight="1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12"/>
    </row>
    <row r="450" ht="15" customHeigh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12"/>
    </row>
    <row r="451" ht="15" customHeight="1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12"/>
    </row>
    <row r="452" ht="15" customHeight="1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12"/>
    </row>
    <row r="453" ht="15" customHeight="1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12"/>
    </row>
    <row r="454" ht="15" customHeight="1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12"/>
    </row>
    <row r="455" ht="15" customHeight="1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12"/>
    </row>
    <row r="456" ht="15" customHeight="1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12"/>
    </row>
    <row r="457" ht="15" customHeight="1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12"/>
    </row>
    <row r="458" ht="15" customHeight="1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12"/>
    </row>
    <row r="459" ht="15" customHeight="1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12"/>
    </row>
    <row r="460" ht="15" customHeigh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12"/>
    </row>
    <row r="461" ht="15" customHeight="1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12"/>
    </row>
    <row r="462" ht="15" customHeight="1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12"/>
    </row>
    <row r="463" ht="15" customHeight="1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12"/>
    </row>
    <row r="464" ht="15" customHeight="1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2"/>
    </row>
    <row r="465" ht="15" customHeight="1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2"/>
    </row>
    <row r="466" ht="15" customHeight="1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2"/>
    </row>
    <row r="467" ht="15" customHeight="1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2"/>
    </row>
    <row r="468" ht="15" customHeight="1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12"/>
    </row>
    <row r="469" ht="15" customHeight="1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12"/>
    </row>
    <row r="470" ht="15" customHeigh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12"/>
    </row>
    <row r="471" ht="15" customHeight="1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12"/>
    </row>
    <row r="472" ht="15" customHeight="1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12"/>
    </row>
    <row r="473" ht="15" customHeight="1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12"/>
    </row>
    <row r="474" ht="15" customHeight="1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12"/>
    </row>
    <row r="475" ht="15" customHeight="1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12"/>
    </row>
    <row r="476" ht="15" customHeight="1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12"/>
    </row>
    <row r="477" ht="15" customHeight="1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12"/>
    </row>
    <row r="478" ht="15" customHeight="1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12"/>
    </row>
    <row r="479" ht="15" customHeight="1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12"/>
    </row>
    <row r="480" ht="15" customHeigh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12"/>
    </row>
    <row r="481" ht="15" customHeight="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12"/>
    </row>
    <row r="482" ht="15" customHeight="1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12"/>
    </row>
    <row r="483" ht="15" customHeight="1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12"/>
    </row>
    <row r="484" ht="15" customHeight="1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12"/>
    </row>
    <row r="485" ht="15" customHeight="1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12"/>
    </row>
    <row r="486" ht="15" customHeight="1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12"/>
    </row>
    <row r="487" ht="15" customHeight="1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12"/>
    </row>
    <row r="488" ht="15" customHeight="1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12"/>
    </row>
    <row r="489" ht="15" customHeight="1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12"/>
    </row>
    <row r="490" ht="15" customHeigh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12"/>
    </row>
    <row r="491" ht="15" customHeight="1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12"/>
    </row>
    <row r="492" ht="15" customHeight="1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12"/>
    </row>
    <row r="493" ht="15" customHeight="1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12"/>
    </row>
    <row r="494" ht="15" customHeight="1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12"/>
    </row>
    <row r="495" ht="15" customHeight="1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12"/>
    </row>
    <row r="496" ht="15" customHeight="1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12"/>
    </row>
    <row r="497" ht="15" customHeight="1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12"/>
    </row>
    <row r="498" ht="15" customHeight="1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12"/>
    </row>
    <row r="499" ht="15" customHeight="1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12"/>
    </row>
    <row r="500" ht="15" customHeigh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12"/>
    </row>
    <row r="501" ht="15" customHeight="1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12"/>
    </row>
    <row r="502" ht="15" customHeight="1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12"/>
    </row>
    <row r="503" ht="15" customHeight="1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12"/>
    </row>
    <row r="504" ht="15" customHeight="1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12"/>
    </row>
    <row r="505" ht="15" customHeight="1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12"/>
    </row>
    <row r="506" ht="15" customHeight="1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12"/>
    </row>
    <row r="507" ht="15" customHeight="1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12"/>
    </row>
    <row r="508" ht="15" customHeight="1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12"/>
    </row>
    <row r="509" ht="15" customHeight="1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12"/>
    </row>
    <row r="510" ht="15" customHeigh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12"/>
    </row>
    <row r="511" ht="15" customHeight="1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12"/>
    </row>
    <row r="512" ht="15" customHeight="1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12"/>
    </row>
    <row r="513" ht="15" customHeight="1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12"/>
    </row>
    <row r="514" ht="15" customHeight="1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12"/>
    </row>
    <row r="515" ht="15" customHeight="1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12"/>
    </row>
    <row r="516" ht="15" customHeight="1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12"/>
    </row>
    <row r="517" ht="15" customHeight="1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12"/>
    </row>
    <row r="518" ht="15" customHeight="1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12"/>
    </row>
    <row r="519" ht="15" customHeight="1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12"/>
    </row>
    <row r="520" ht="15" customHeigh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12"/>
    </row>
    <row r="521" ht="15" customHeight="1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12"/>
    </row>
    <row r="522" ht="15" customHeight="1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12"/>
    </row>
    <row r="523" ht="15" customHeight="1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12"/>
    </row>
    <row r="524" ht="15" customHeight="1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12"/>
    </row>
    <row r="525" ht="15" customHeight="1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12"/>
    </row>
    <row r="526" ht="15" customHeight="1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12"/>
    </row>
    <row r="527" ht="15" customHeight="1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12"/>
    </row>
    <row r="528" ht="15" customHeight="1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12"/>
    </row>
    <row r="529" ht="15" customHeight="1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12"/>
    </row>
    <row r="530" ht="15" customHeigh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12"/>
    </row>
    <row r="531" ht="15" customHeight="1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12"/>
    </row>
    <row r="532" ht="15" customHeight="1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12"/>
    </row>
    <row r="533" ht="15" customHeight="1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12"/>
    </row>
    <row r="534" ht="15" customHeight="1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12"/>
    </row>
    <row r="535" ht="15" customHeight="1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12"/>
    </row>
    <row r="536" ht="15" customHeight="1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12"/>
    </row>
    <row r="537" ht="15" customHeight="1">
      <c r="A537" s="60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2"/>
    </row>
  </sheetData>
  <pageMargins left="0.7" right="0.7" top="0.75" bottom="0.75" header="0.3" footer="0.3"/>
  <pageSetup firstPageNumber="1" fitToHeight="1" fitToWidth="1" scale="69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21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63" customWidth="1"/>
    <col min="2" max="2" width="8.85156" style="63" customWidth="1"/>
    <col min="3" max="3" width="8.85156" style="63" customWidth="1"/>
    <col min="4" max="4" width="8.85156" style="63" customWidth="1"/>
    <col min="5" max="5" width="8.85156" style="63" customWidth="1"/>
    <col min="6" max="6" width="8.85156" style="63" customWidth="1"/>
    <col min="7" max="7" width="8.85156" style="63" customWidth="1"/>
    <col min="8" max="8" width="8.85156" style="63" customWidth="1"/>
    <col min="9" max="9" width="8.85156" style="63" customWidth="1"/>
    <col min="10" max="10" width="8.85156" style="63" customWidth="1"/>
    <col min="11" max="11" width="8.85156" style="63" customWidth="1"/>
    <col min="12" max="12" width="8.85156" style="63" customWidth="1"/>
    <col min="13" max="13" width="8.85156" style="63" customWidth="1"/>
    <col min="14" max="14" width="8.85156" style="63" customWidth="1"/>
    <col min="15" max="15" width="8.85156" style="63" customWidth="1"/>
    <col min="16" max="16" width="8.85156" style="63" customWidth="1"/>
    <col min="17" max="17" width="8.85156" style="63" customWidth="1"/>
    <col min="18" max="18" width="8.85156" style="63" customWidth="1"/>
    <col min="19" max="19" width="8.85156" style="63" customWidth="1"/>
    <col min="20" max="20" width="8.85156" style="63" customWidth="1"/>
    <col min="21" max="21" width="8.85156" style="63" customWidth="1"/>
    <col min="22" max="22" width="8.85156" style="63" customWidth="1"/>
    <col min="23" max="256" width="8.85156" style="63" customWidth="1"/>
  </cols>
  <sheetData>
    <row r="1" ht="1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ht="1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ht="15" customHeight="1">
      <c r="A3" t="s" s="65">
        <v>264</v>
      </c>
      <c r="B3" t="s" s="65">
        <v>265</v>
      </c>
      <c r="C3" t="s" s="65">
        <v>266</v>
      </c>
      <c r="D3" t="s" s="65">
        <v>267</v>
      </c>
      <c r="E3" t="s" s="65">
        <v>268</v>
      </c>
      <c r="F3" s="64"/>
      <c r="G3" s="64"/>
      <c r="H3" s="64"/>
      <c r="I3" s="64"/>
      <c r="J3" t="s" s="65">
        <f>LEFT(A3,FIND("|",A3)-2)</f>
        <v>269</v>
      </c>
      <c r="K3" t="s" s="65">
        <f>LEFT(B3,FIND("|",B3)-2)</f>
        <v>95</v>
      </c>
      <c r="L3" t="s" s="65">
        <f>LEFT(C3,FIND("|",C3)-2)</f>
        <v>145</v>
      </c>
      <c r="M3" t="s" s="65">
        <f>LEFT(D3,FIND("|",D3)-2)</f>
        <v>92</v>
      </c>
      <c r="N3" t="s" s="65">
        <f>LEFT(E3,FIND("|",E3)-2)</f>
        <v>154</v>
      </c>
      <c r="O3" s="64"/>
      <c r="P3" s="64"/>
      <c r="Q3" s="64"/>
      <c r="R3" t="s" s="65">
        <v>269</v>
      </c>
      <c r="S3" t="s" s="65">
        <v>95</v>
      </c>
      <c r="T3" t="s" s="65">
        <v>145</v>
      </c>
      <c r="U3" t="s" s="65">
        <v>92</v>
      </c>
      <c r="V3" t="s" s="65">
        <v>154</v>
      </c>
    </row>
    <row r="4" ht="15" customHeight="1">
      <c r="A4" t="s" s="65">
        <v>270</v>
      </c>
      <c r="B4" t="s" s="65">
        <v>271</v>
      </c>
      <c r="C4" t="s" s="65">
        <v>272</v>
      </c>
      <c r="D4" t="s" s="65">
        <v>273</v>
      </c>
      <c r="E4" t="s" s="65">
        <v>274</v>
      </c>
      <c r="F4" s="64"/>
      <c r="G4" s="64"/>
      <c r="H4" s="64"/>
      <c r="I4" s="64"/>
      <c r="J4" t="s" s="65">
        <f>LEFT(A4,FIND("|",A4)-2)</f>
        <v>36</v>
      </c>
      <c r="K4" t="s" s="65">
        <f>LEFT(B4,FIND("|",B4)-2)</f>
        <v>101</v>
      </c>
      <c r="L4" t="s" s="65">
        <f>LEFT(C4,FIND("|",C4)-2)</f>
        <v>153</v>
      </c>
      <c r="M4" t="s" s="65">
        <f>LEFT(D4,FIND("|",D4)-2)</f>
        <v>203</v>
      </c>
      <c r="N4" t="s" s="65">
        <f>LEFT(E4,FIND("|",E4)-2)</f>
        <v>150</v>
      </c>
      <c r="O4" s="64"/>
      <c r="P4" s="64"/>
      <c r="Q4" s="64"/>
      <c r="R4" t="s" s="65">
        <v>36</v>
      </c>
      <c r="S4" t="s" s="65">
        <v>101</v>
      </c>
      <c r="T4" t="s" s="65">
        <v>153</v>
      </c>
      <c r="U4" t="s" s="65">
        <v>203</v>
      </c>
      <c r="V4" t="s" s="65">
        <v>150</v>
      </c>
    </row>
    <row r="5" ht="15" customHeight="1">
      <c r="A5" t="s" s="65">
        <v>275</v>
      </c>
      <c r="B5" t="s" s="65">
        <v>276</v>
      </c>
      <c r="C5" t="s" s="65">
        <v>277</v>
      </c>
      <c r="D5" t="s" s="65">
        <v>278</v>
      </c>
      <c r="E5" t="s" s="65">
        <v>279</v>
      </c>
      <c r="F5" s="64"/>
      <c r="G5" s="64"/>
      <c r="H5" s="64"/>
      <c r="I5" s="64"/>
      <c r="J5" t="s" s="65">
        <f>LEFT(A5,FIND("|",A5)-2)</f>
        <v>37</v>
      </c>
      <c r="K5" t="s" s="65">
        <f>LEFT(B5,FIND("|",B5)-2)</f>
        <v>103</v>
      </c>
      <c r="L5" t="s" s="65">
        <f>LEFT(C5,FIND("|",C5)-2)</f>
        <v>156</v>
      </c>
      <c r="M5" t="s" s="65">
        <f>LEFT(D5,FIND("|",D5)-2)</f>
        <v>99</v>
      </c>
      <c r="N5" t="s" s="65">
        <f>LEFT(E5,FIND("|",E5)-2)</f>
        <v>138</v>
      </c>
      <c r="O5" s="64"/>
      <c r="P5" s="64"/>
      <c r="Q5" s="64"/>
      <c r="R5" t="s" s="65">
        <v>37</v>
      </c>
      <c r="S5" t="s" s="65">
        <v>103</v>
      </c>
      <c r="T5" t="s" s="65">
        <v>156</v>
      </c>
      <c r="U5" t="s" s="65">
        <v>99</v>
      </c>
      <c r="V5" t="s" s="65">
        <v>138</v>
      </c>
    </row>
    <row r="6" ht="15" customHeight="1">
      <c r="A6" t="s" s="65">
        <v>280</v>
      </c>
      <c r="B6" t="s" s="65">
        <v>281</v>
      </c>
      <c r="C6" t="s" s="65">
        <v>282</v>
      </c>
      <c r="D6" t="s" s="65">
        <v>283</v>
      </c>
      <c r="E6" t="s" s="65">
        <v>284</v>
      </c>
      <c r="F6" s="64"/>
      <c r="G6" s="64"/>
      <c r="H6" s="64"/>
      <c r="I6" s="64"/>
      <c r="J6" t="s" s="65">
        <f>LEFT(A6,FIND("|",A6)-2)</f>
        <v>44</v>
      </c>
      <c r="K6" t="s" s="65">
        <f>LEFT(B6,FIND("|",B6)-2)</f>
        <v>104</v>
      </c>
      <c r="L6" t="s" s="65">
        <f>LEFT(C6,FIND("|",C6)-2)</f>
        <v>164</v>
      </c>
      <c r="M6" t="s" s="65">
        <f>LEFT(D6,FIND("|",D6)-2)</f>
        <v>102</v>
      </c>
      <c r="N6" t="s" s="65">
        <f>LEFT(E6,FIND("|",E6)-2)</f>
        <v>239</v>
      </c>
      <c r="O6" s="64"/>
      <c r="P6" s="64"/>
      <c r="Q6" s="64"/>
      <c r="R6" t="s" s="65">
        <v>44</v>
      </c>
      <c r="S6" t="s" s="65">
        <v>104</v>
      </c>
      <c r="T6" t="s" s="65">
        <v>164</v>
      </c>
      <c r="U6" t="s" s="65">
        <v>102</v>
      </c>
      <c r="V6" t="s" s="65">
        <v>239</v>
      </c>
    </row>
    <row r="7" ht="15" customHeight="1">
      <c r="A7" t="s" s="65">
        <v>285</v>
      </c>
      <c r="B7" t="s" s="65">
        <v>286</v>
      </c>
      <c r="C7" t="s" s="65">
        <v>287</v>
      </c>
      <c r="D7" t="s" s="65">
        <v>288</v>
      </c>
      <c r="E7" t="s" s="65">
        <v>289</v>
      </c>
      <c r="F7" s="64"/>
      <c r="G7" s="64"/>
      <c r="H7" s="64"/>
      <c r="I7" s="64"/>
      <c r="J7" t="s" s="65">
        <f>LEFT(A7,FIND("|",A7)-2)</f>
        <v>290</v>
      </c>
      <c r="K7" t="s" s="65">
        <f>LEFT(B7,FIND("|",B7)-2)</f>
        <v>106</v>
      </c>
      <c r="L7" t="s" s="65">
        <f>LEFT(C7,FIND("|",C7)-2)</f>
        <v>161</v>
      </c>
      <c r="M7" t="s" s="65">
        <f>LEFT(D7,FIND("|",D7)-2)</f>
        <v>92</v>
      </c>
      <c r="N7" t="s" s="65">
        <f>LEFT(E7,FIND("|",E7)-2)</f>
        <v>241</v>
      </c>
      <c r="O7" s="64"/>
      <c r="P7" s="64"/>
      <c r="Q7" s="64"/>
      <c r="R7" t="s" s="65">
        <v>290</v>
      </c>
      <c r="S7" t="s" s="65">
        <v>106</v>
      </c>
      <c r="T7" t="s" s="65">
        <v>161</v>
      </c>
      <c r="U7" t="s" s="65">
        <v>92</v>
      </c>
      <c r="V7" t="s" s="65">
        <v>241</v>
      </c>
    </row>
    <row r="8" ht="15" customHeight="1">
      <c r="A8" t="s" s="65">
        <v>291</v>
      </c>
      <c r="B8" t="s" s="65">
        <v>292</v>
      </c>
      <c r="C8" t="s" s="65">
        <v>293</v>
      </c>
      <c r="D8" t="s" s="65">
        <v>294</v>
      </c>
      <c r="E8" t="s" s="65">
        <v>295</v>
      </c>
      <c r="F8" s="64"/>
      <c r="G8" s="64"/>
      <c r="H8" s="64"/>
      <c r="I8" s="64"/>
      <c r="J8" t="s" s="65">
        <f>LEFT(A8,FIND("|",A8)-2)</f>
        <v>296</v>
      </c>
      <c r="K8" t="s" s="65">
        <f>LEFT(B8,FIND("|",B8)-2)</f>
        <v>109</v>
      </c>
      <c r="L8" t="s" s="65">
        <f>LEFT(C8,FIND("|",C8)-2)</f>
        <v>156</v>
      </c>
      <c r="M8" t="s" s="65">
        <f>LEFT(D8,FIND("|",D8)-2)</f>
        <v>206</v>
      </c>
      <c r="N8" t="s" s="65">
        <f>LEFT(E8,FIND("|",E8)-2)</f>
        <v>243</v>
      </c>
      <c r="O8" s="64"/>
      <c r="P8" s="64"/>
      <c r="Q8" s="64"/>
      <c r="R8" t="s" s="65">
        <v>296</v>
      </c>
      <c r="S8" t="s" s="65">
        <v>109</v>
      </c>
      <c r="T8" t="s" s="65">
        <v>156</v>
      </c>
      <c r="U8" t="s" s="65">
        <v>206</v>
      </c>
      <c r="V8" t="s" s="65">
        <v>243</v>
      </c>
    </row>
    <row r="9" ht="15" customHeight="1">
      <c r="A9" t="s" s="65">
        <v>297</v>
      </c>
      <c r="B9" t="s" s="65">
        <v>298</v>
      </c>
      <c r="C9" t="s" s="65">
        <v>299</v>
      </c>
      <c r="D9" t="s" s="65">
        <v>300</v>
      </c>
      <c r="E9" t="s" s="65">
        <v>301</v>
      </c>
      <c r="F9" s="64"/>
      <c r="G9" s="64"/>
      <c r="H9" s="64"/>
      <c r="I9" s="64"/>
      <c r="J9" t="s" s="65">
        <f>LEFT(A9,FIND("|",A9)-2)</f>
        <v>57</v>
      </c>
      <c r="K9" t="s" s="65">
        <f>LEFT(B9,FIND("|",B9)-2)</f>
        <v>114</v>
      </c>
      <c r="L9" t="s" s="65">
        <f>LEFT(C9,FIND("|",C9)-2)</f>
        <v>168</v>
      </c>
      <c r="M9" t="s" s="65">
        <f>LEFT(D9,FIND("|",D9)-2)</f>
        <v>204</v>
      </c>
      <c r="N9" t="s" s="65">
        <f>LEFT(E9,FIND("|",E9)-2)</f>
        <v>106</v>
      </c>
      <c r="O9" s="64"/>
      <c r="P9" s="64"/>
      <c r="Q9" s="64"/>
      <c r="R9" t="s" s="65">
        <v>57</v>
      </c>
      <c r="S9" t="s" s="65">
        <v>114</v>
      </c>
      <c r="T9" t="s" s="65">
        <v>168</v>
      </c>
      <c r="U9" t="s" s="65">
        <v>204</v>
      </c>
      <c r="V9" t="s" s="65">
        <v>106</v>
      </c>
    </row>
    <row r="10" ht="15" customHeight="1">
      <c r="A10" t="s" s="65">
        <v>302</v>
      </c>
      <c r="B10" t="s" s="65">
        <v>303</v>
      </c>
      <c r="C10" t="s" s="65">
        <v>304</v>
      </c>
      <c r="D10" t="s" s="65">
        <v>305</v>
      </c>
      <c r="E10" t="s" s="65">
        <v>306</v>
      </c>
      <c r="F10" s="64"/>
      <c r="G10" s="64"/>
      <c r="H10" s="64"/>
      <c r="I10" s="64"/>
      <c r="J10" t="s" s="65">
        <f>LEFT(A10,FIND("|",A10)-2)</f>
        <v>307</v>
      </c>
      <c r="K10" t="s" s="65">
        <f>LEFT(B10,FIND("|",B10)-2)</f>
        <v>118</v>
      </c>
      <c r="L10" t="s" s="65">
        <f>LEFT(C10,FIND("|",C10)-2)</f>
        <v>161</v>
      </c>
      <c r="M10" t="s" s="65">
        <f>LEFT(D10,FIND("|",D10)-2)</f>
        <v>201</v>
      </c>
      <c r="N10" t="s" s="65">
        <f>LEFT(E10,FIND("|",E10)-2)</f>
        <v>236</v>
      </c>
      <c r="O10" s="64"/>
      <c r="P10" s="64"/>
      <c r="Q10" s="64"/>
      <c r="R10" t="s" s="65">
        <v>307</v>
      </c>
      <c r="S10" t="s" s="65">
        <v>118</v>
      </c>
      <c r="T10" t="s" s="65">
        <v>161</v>
      </c>
      <c r="U10" t="s" s="65">
        <v>201</v>
      </c>
      <c r="V10" t="s" s="65">
        <v>236</v>
      </c>
    </row>
    <row r="11" ht="15" customHeight="1">
      <c r="A11" t="s" s="65">
        <v>308</v>
      </c>
      <c r="B11" t="s" s="65">
        <v>309</v>
      </c>
      <c r="C11" t="s" s="65">
        <v>310</v>
      </c>
      <c r="D11" t="s" s="65">
        <v>311</v>
      </c>
      <c r="E11" t="s" s="65">
        <v>312</v>
      </c>
      <c r="F11" s="64"/>
      <c r="G11" s="64"/>
      <c r="H11" s="64"/>
      <c r="I11" s="64"/>
      <c r="J11" t="s" s="65">
        <f>LEFT(A11,FIND("|",A11)-2)</f>
        <v>313</v>
      </c>
      <c r="K11" t="s" s="65">
        <f>LEFT(B11,FIND("|",B11)-2)</f>
        <v>122</v>
      </c>
      <c r="L11" t="s" s="65">
        <f>LEFT(C11,FIND("|",C11)-2)</f>
        <v>177</v>
      </c>
      <c r="M11" t="s" s="65">
        <f>LEFT(D11,FIND("|",D11)-2)</f>
        <v>48</v>
      </c>
      <c r="N11" t="s" s="65">
        <f>LEFT(E11,FIND("|",E11)-2)</f>
        <v>234</v>
      </c>
      <c r="O11" s="64"/>
      <c r="P11" s="64"/>
      <c r="Q11" s="64"/>
      <c r="R11" t="s" s="65">
        <v>313</v>
      </c>
      <c r="S11" t="s" s="65">
        <v>122</v>
      </c>
      <c r="T11" t="s" s="65">
        <v>177</v>
      </c>
      <c r="U11" t="s" s="65">
        <v>48</v>
      </c>
      <c r="V11" t="s" s="65">
        <v>234</v>
      </c>
    </row>
    <row r="12" ht="15" customHeight="1">
      <c r="A12" t="s" s="65">
        <v>314</v>
      </c>
      <c r="B12" t="s" s="65">
        <v>315</v>
      </c>
      <c r="C12" t="s" s="65">
        <v>316</v>
      </c>
      <c r="D12" t="s" s="65">
        <v>317</v>
      </c>
      <c r="E12" t="s" s="65">
        <v>318</v>
      </c>
      <c r="F12" s="64"/>
      <c r="G12" s="64"/>
      <c r="H12" s="64"/>
      <c r="I12" s="64"/>
      <c r="J12" t="s" s="65">
        <f>LEFT(A12,FIND("|",A12)-2)</f>
        <v>61</v>
      </c>
      <c r="K12" t="s" s="65">
        <f>LEFT(B12,FIND("|",B12)-2)</f>
        <v>125</v>
      </c>
      <c r="L12" t="s" s="65">
        <f>LEFT(C12,FIND("|",C12)-2)</f>
        <v>179</v>
      </c>
      <c r="M12" t="s" s="65">
        <f>LEFT(D12,FIND("|",D12)-2)</f>
        <v>211</v>
      </c>
      <c r="N12" t="s" s="65">
        <f>LEFT(E12,FIND("|",E12)-2)</f>
        <v>228</v>
      </c>
      <c r="O12" s="64"/>
      <c r="P12" s="64"/>
      <c r="Q12" s="64"/>
      <c r="R12" t="s" s="65">
        <v>61</v>
      </c>
      <c r="S12" t="s" s="65">
        <v>125</v>
      </c>
      <c r="T12" t="s" s="65">
        <v>179</v>
      </c>
      <c r="U12" t="s" s="65">
        <v>211</v>
      </c>
      <c r="V12" t="s" s="65">
        <v>228</v>
      </c>
    </row>
    <row r="13" ht="15" customHeight="1">
      <c r="A13" t="s" s="65">
        <v>319</v>
      </c>
      <c r="B13" t="s" s="65">
        <v>320</v>
      </c>
      <c r="C13" t="s" s="65">
        <v>321</v>
      </c>
      <c r="D13" t="s" s="65">
        <v>322</v>
      </c>
      <c r="E13" t="s" s="65">
        <v>323</v>
      </c>
      <c r="F13" s="64"/>
      <c r="G13" s="64"/>
      <c r="H13" s="64"/>
      <c r="I13" s="64"/>
      <c r="J13" t="s" s="65">
        <f>LEFT(A13,FIND("|",A13)-2)</f>
        <v>65</v>
      </c>
      <c r="K13" t="s" s="65">
        <f>LEFT(B13,FIND("|",B13)-2)</f>
        <v>129</v>
      </c>
      <c r="L13" t="s" s="65">
        <f>LEFT(C13,FIND("|",C13)-2)</f>
        <v>181</v>
      </c>
      <c r="M13" t="s" s="65">
        <f>LEFT(D13,FIND("|",D13)-2)</f>
        <v>215</v>
      </c>
      <c r="N13" t="s" s="65">
        <f>LEFT(E13,FIND("|",E13)-2)</f>
        <v>237</v>
      </c>
      <c r="O13" s="64"/>
      <c r="P13" s="64"/>
      <c r="Q13" s="64"/>
      <c r="R13" t="s" s="65">
        <v>65</v>
      </c>
      <c r="S13" t="s" s="65">
        <v>129</v>
      </c>
      <c r="T13" t="s" s="65">
        <v>181</v>
      </c>
      <c r="U13" t="s" s="65">
        <v>215</v>
      </c>
      <c r="V13" t="s" s="65">
        <v>237</v>
      </c>
    </row>
    <row r="14" ht="15" customHeight="1">
      <c r="A14" t="s" s="65">
        <v>324</v>
      </c>
      <c r="B14" t="s" s="65">
        <v>325</v>
      </c>
      <c r="C14" t="s" s="65">
        <v>326</v>
      </c>
      <c r="D14" t="s" s="65">
        <v>327</v>
      </c>
      <c r="E14" t="s" s="65">
        <v>328</v>
      </c>
      <c r="F14" s="64"/>
      <c r="G14" s="64"/>
      <c r="H14" s="64"/>
      <c r="I14" s="64"/>
      <c r="J14" t="s" s="65">
        <f>LEFT(A14,FIND("|",A14)-2)</f>
        <v>329</v>
      </c>
      <c r="K14" t="s" s="65">
        <f>LEFT(B14,FIND("|",B14)-2)</f>
        <v>132</v>
      </c>
      <c r="L14" t="s" s="65">
        <f>LEFT(C14,FIND("|",C14)-2)</f>
        <v>184</v>
      </c>
      <c r="M14" t="s" s="65">
        <f>LEFT(D14,FIND("|",D14)-2)</f>
        <v>219</v>
      </c>
      <c r="N14" t="s" s="65">
        <f>LEFT(E14,FIND("|",E14)-2)</f>
        <v>201</v>
      </c>
      <c r="O14" s="64"/>
      <c r="P14" s="64"/>
      <c r="Q14" s="64"/>
      <c r="R14" t="s" s="65">
        <v>329</v>
      </c>
      <c r="S14" t="s" s="65">
        <v>132</v>
      </c>
      <c r="T14" t="s" s="65">
        <v>184</v>
      </c>
      <c r="U14" t="s" s="65">
        <v>219</v>
      </c>
      <c r="V14" t="s" s="65">
        <v>201</v>
      </c>
    </row>
    <row r="15" ht="15" customHeight="1">
      <c r="A15" t="s" s="65">
        <v>330</v>
      </c>
      <c r="B15" t="s" s="65">
        <v>331</v>
      </c>
      <c r="C15" t="s" s="65">
        <v>332</v>
      </c>
      <c r="D15" t="s" s="65">
        <v>333</v>
      </c>
      <c r="E15" t="s" s="65">
        <v>334</v>
      </c>
      <c r="F15" s="64"/>
      <c r="G15" s="64"/>
      <c r="H15" s="64"/>
      <c r="I15" s="64"/>
      <c r="J15" t="s" s="65">
        <f>LEFT(A15,FIND("|",A15)-2)</f>
        <v>335</v>
      </c>
      <c r="K15" t="s" s="65">
        <f>LEFT(B15,FIND("|",B15)-2)</f>
        <v>130</v>
      </c>
      <c r="L15" t="s" s="65">
        <f>LEFT(C15,FIND("|",C15)-2)</f>
        <v>87</v>
      </c>
      <c r="M15" t="s" s="65">
        <f>LEFT(D15,FIND("|",D15)-2)</f>
        <v>221</v>
      </c>
      <c r="N15" t="s" s="65">
        <f>LEFT(E15,FIND("|",E15)-2)</f>
        <v>234</v>
      </c>
      <c r="O15" s="64"/>
      <c r="P15" s="64"/>
      <c r="Q15" s="64"/>
      <c r="R15" t="s" s="65">
        <v>335</v>
      </c>
      <c r="S15" t="s" s="65">
        <v>130</v>
      </c>
      <c r="T15" t="s" s="65">
        <v>87</v>
      </c>
      <c r="U15" t="s" s="65">
        <v>221</v>
      </c>
      <c r="V15" t="s" s="65">
        <v>234</v>
      </c>
    </row>
    <row r="16" ht="15" customHeight="1">
      <c r="A16" t="s" s="65">
        <v>336</v>
      </c>
      <c r="B16" t="s" s="65">
        <v>337</v>
      </c>
      <c r="C16" t="s" s="65">
        <v>338</v>
      </c>
      <c r="D16" t="s" s="65">
        <v>339</v>
      </c>
      <c r="E16" t="s" s="65">
        <v>340</v>
      </c>
      <c r="F16" s="64"/>
      <c r="G16" s="64"/>
      <c r="H16" s="64"/>
      <c r="I16" s="64"/>
      <c r="J16" t="s" s="65">
        <f>LEFT(A16,FIND("|",A16)-2)</f>
        <v>78</v>
      </c>
      <c r="K16" t="s" s="65">
        <f>LEFT(B16,FIND("|",B16)-2)</f>
        <v>126</v>
      </c>
      <c r="L16" t="s" s="65">
        <f>LEFT(C16,FIND("|",C16)-2)</f>
        <v>341</v>
      </c>
      <c r="M16" t="s" s="65">
        <f>LEFT(D16,FIND("|",D16)-2)</f>
        <v>223</v>
      </c>
      <c r="N16" t="s" s="65">
        <f>LEFT(E16,FIND("|",E16)-2)</f>
        <v>204</v>
      </c>
      <c r="O16" s="64"/>
      <c r="P16" s="64"/>
      <c r="Q16" s="64"/>
      <c r="R16" t="s" s="65">
        <v>78</v>
      </c>
      <c r="S16" t="s" s="65">
        <v>126</v>
      </c>
      <c r="T16" t="s" s="65">
        <v>341</v>
      </c>
      <c r="U16" t="s" s="65">
        <v>223</v>
      </c>
      <c r="V16" t="s" s="65">
        <v>204</v>
      </c>
    </row>
    <row r="17" ht="15" customHeight="1">
      <c r="A17" t="s" s="65">
        <v>342</v>
      </c>
      <c r="B17" t="s" s="65">
        <v>343</v>
      </c>
      <c r="C17" t="s" s="65">
        <v>344</v>
      </c>
      <c r="D17" t="s" s="65">
        <v>345</v>
      </c>
      <c r="E17" t="s" s="65">
        <v>346</v>
      </c>
      <c r="F17" s="64"/>
      <c r="G17" s="64"/>
      <c r="H17" s="64"/>
      <c r="I17" s="64"/>
      <c r="J17" t="s" s="65">
        <f>LEFT(A17,FIND("|",A17)-2)</f>
        <v>80</v>
      </c>
      <c r="K17" t="s" s="65">
        <f>LEFT(B17,FIND("|",B17)-2)</f>
        <v>347</v>
      </c>
      <c r="L17" t="s" s="65">
        <f>LEFT(C17,FIND("|",C17)-2)</f>
        <v>32</v>
      </c>
      <c r="M17" t="s" s="65">
        <f>LEFT(D17,FIND("|",D17)-2)</f>
        <v>88</v>
      </c>
      <c r="N17" t="s" s="65">
        <f>LEFT(E17,FIND("|",E17)-2)</f>
        <v>196</v>
      </c>
      <c r="O17" s="64"/>
      <c r="P17" s="64"/>
      <c r="Q17" s="64"/>
      <c r="R17" t="s" s="65">
        <v>80</v>
      </c>
      <c r="S17" t="s" s="65">
        <v>347</v>
      </c>
      <c r="T17" t="s" s="65">
        <v>32</v>
      </c>
      <c r="U17" t="s" s="65">
        <v>88</v>
      </c>
      <c r="V17" t="s" s="65">
        <v>196</v>
      </c>
    </row>
    <row r="18" ht="15" customHeight="1">
      <c r="A18" t="s" s="65">
        <v>348</v>
      </c>
      <c r="B18" t="s" s="65">
        <v>349</v>
      </c>
      <c r="C18" t="s" s="65">
        <v>350</v>
      </c>
      <c r="D18" t="s" s="65">
        <v>351</v>
      </c>
      <c r="E18" t="s" s="65">
        <v>352</v>
      </c>
      <c r="F18" s="64"/>
      <c r="G18" s="64"/>
      <c r="H18" s="64"/>
      <c r="I18" s="64"/>
      <c r="J18" t="s" s="65">
        <f>LEFT(A18,FIND("|",A18)-2)</f>
        <v>86</v>
      </c>
      <c r="K18" t="s" s="65">
        <f>LEFT(B18,FIND("|",B18)-2)</f>
        <v>182</v>
      </c>
      <c r="L18" t="s" s="65">
        <f>LEFT(C18,FIND("|",C18)-2)</f>
        <v>195</v>
      </c>
      <c r="M18" t="s" s="65">
        <f>LEFT(D18,FIND("|",D18)-2)</f>
        <v>227</v>
      </c>
      <c r="N18" t="s" s="65">
        <f>LEFT(E18,FIND("|",E18)-2)</f>
        <v>259</v>
      </c>
      <c r="O18" s="64"/>
      <c r="P18" s="64"/>
      <c r="Q18" s="64"/>
      <c r="R18" t="s" s="65">
        <v>86</v>
      </c>
      <c r="S18" t="s" s="65">
        <v>182</v>
      </c>
      <c r="T18" t="s" s="65">
        <v>195</v>
      </c>
      <c r="U18" t="s" s="65">
        <v>227</v>
      </c>
      <c r="V18" t="s" s="65">
        <v>259</v>
      </c>
    </row>
    <row r="19" ht="15" customHeight="1">
      <c r="A19" t="s" s="65">
        <v>353</v>
      </c>
      <c r="B19" t="s" s="65">
        <v>354</v>
      </c>
      <c r="C19" t="s" s="65">
        <v>355</v>
      </c>
      <c r="D19" t="s" s="65">
        <v>356</v>
      </c>
      <c r="E19" t="s" s="65">
        <v>357</v>
      </c>
      <c r="F19" s="64"/>
      <c r="G19" s="64"/>
      <c r="H19" s="64"/>
      <c r="I19" s="64"/>
      <c r="J19" t="s" s="65">
        <f>LEFT(A19,FIND("|",A19)-2)</f>
        <v>88</v>
      </c>
      <c r="K19" t="s" s="65">
        <f>LEFT(B19,FIND("|",B19)-2)</f>
        <v>358</v>
      </c>
      <c r="L19" t="s" s="65">
        <f>LEFT(C19,FIND("|",C19)-2)</f>
        <v>359</v>
      </c>
      <c r="M19" t="s" s="65">
        <f>LEFT(D19,FIND("|",D19)-2)</f>
        <v>358</v>
      </c>
      <c r="N19" t="s" s="65">
        <f>LEFT(E19,FIND("|",E19)-2)</f>
        <v>228</v>
      </c>
      <c r="O19" s="64"/>
      <c r="P19" s="64"/>
      <c r="Q19" s="64"/>
      <c r="R19" t="s" s="65">
        <v>88</v>
      </c>
      <c r="S19" s="64"/>
      <c r="T19" t="s" s="65">
        <v>359</v>
      </c>
      <c r="U19" s="64"/>
      <c r="V19" t="s" s="65">
        <v>228</v>
      </c>
    </row>
    <row r="20" ht="15" customHeight="1">
      <c r="A20" t="s" s="65">
        <v>360</v>
      </c>
      <c r="B20" s="64"/>
      <c r="C20" t="s" s="65">
        <v>361</v>
      </c>
      <c r="D20" s="64"/>
      <c r="E20" t="s" s="65">
        <v>362</v>
      </c>
      <c r="F20" s="64"/>
      <c r="G20" s="64"/>
      <c r="H20" s="64"/>
      <c r="I20" s="64"/>
      <c r="J20" t="s" s="65">
        <f>LEFT(A20,FIND("|",A20)-2)</f>
        <v>358</v>
      </c>
      <c r="K20" s="64">
        <f>LEFT(B20,FIND("|",B20)-2)</f>
      </c>
      <c r="L20" t="s" s="65">
        <f>LEFT(C20,FIND("|",C20)-2)</f>
        <v>257</v>
      </c>
      <c r="M20" s="64">
        <f>LEFT(D20,FIND("|",D20)-2)</f>
      </c>
      <c r="N20" t="s" s="65">
        <f>LEFT(E20,FIND("|",E20)-2)</f>
        <v>236</v>
      </c>
      <c r="O20" s="64"/>
      <c r="P20" s="64"/>
      <c r="Q20" s="64"/>
      <c r="R20" s="64"/>
      <c r="S20" s="64"/>
      <c r="T20" t="s" s="65">
        <v>257</v>
      </c>
      <c r="U20" s="64"/>
      <c r="V20" t="s" s="65">
        <v>236</v>
      </c>
    </row>
    <row r="21" ht="15" customHeight="1">
      <c r="A21" s="64"/>
      <c r="B21" s="64"/>
      <c r="C21" t="s" s="65">
        <v>363</v>
      </c>
      <c r="D21" s="64"/>
      <c r="E21" t="s" s="65">
        <v>364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W84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66" customWidth="1"/>
    <col min="2" max="2" width="8.85156" style="66" customWidth="1"/>
    <col min="3" max="3" width="8.85156" style="66" customWidth="1"/>
    <col min="4" max="4" width="8.85156" style="66" customWidth="1"/>
    <col min="5" max="5" width="8.85156" style="66" customWidth="1"/>
    <col min="6" max="6" width="8.85156" style="66" customWidth="1"/>
    <col min="7" max="7" width="8.85156" style="66" customWidth="1"/>
    <col min="8" max="8" width="8.85156" style="66" customWidth="1"/>
    <col min="9" max="9" width="8.85156" style="66" customWidth="1"/>
    <col min="10" max="10" width="8.85156" style="66" customWidth="1"/>
    <col min="11" max="11" width="8.85156" style="66" customWidth="1"/>
    <col min="12" max="12" width="8.85156" style="66" customWidth="1"/>
    <col min="13" max="13" width="37.6719" style="66" customWidth="1"/>
    <col min="14" max="14" width="40.6719" style="66" customWidth="1"/>
    <col min="15" max="15" width="8.85156" style="66" customWidth="1"/>
    <col min="16" max="16" width="8.85156" style="66" customWidth="1"/>
    <col min="17" max="17" width="8.85156" style="66" customWidth="1"/>
    <col min="18" max="18" width="8.85156" style="66" customWidth="1"/>
    <col min="19" max="19" width="8.85156" style="66" customWidth="1"/>
    <col min="20" max="20" width="8.85156" style="66" customWidth="1"/>
    <col min="21" max="21" width="8.85156" style="66" customWidth="1"/>
    <col min="22" max="22" width="8.85156" style="66" customWidth="1"/>
    <col min="23" max="23" width="8.85156" style="66" customWidth="1"/>
    <col min="24" max="256" width="8.85156" style="66" customWidth="1"/>
  </cols>
  <sheetData>
    <row r="1" ht="15" customHeight="1">
      <c r="A1" s="64"/>
      <c r="B1" s="64"/>
      <c r="C1" s="64"/>
      <c r="D1" s="64"/>
      <c r="E1" s="64"/>
      <c r="F1" s="64"/>
      <c r="G1" s="64"/>
      <c r="H1" s="64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8"/>
      <c r="V1" s="64"/>
      <c r="W1" s="64"/>
    </row>
    <row r="2" ht="18" customHeight="1">
      <c r="A2" s="64"/>
      <c r="B2" t="s" s="69">
        <v>365</v>
      </c>
      <c r="C2" t="s" s="65">
        <v>366</v>
      </c>
      <c r="D2" t="s" s="65">
        <v>367</v>
      </c>
      <c r="E2" s="64"/>
      <c r="F2" s="64"/>
      <c r="G2" s="64"/>
      <c r="H2" s="70"/>
      <c r="I2" t="s" s="71">
        <v>368</v>
      </c>
      <c r="J2" t="s" s="71">
        <v>369</v>
      </c>
      <c r="K2" t="s" s="71">
        <v>370</v>
      </c>
      <c r="L2" t="s" s="71">
        <v>371</v>
      </c>
      <c r="M2" t="s" s="71">
        <v>372</v>
      </c>
      <c r="N2" t="s" s="71">
        <v>373</v>
      </c>
      <c r="O2" t="s" s="71">
        <v>374</v>
      </c>
      <c r="P2" t="s" s="71">
        <v>375</v>
      </c>
      <c r="Q2" t="s" s="71">
        <v>376</v>
      </c>
      <c r="R2" t="s" s="71">
        <v>377</v>
      </c>
      <c r="S2" t="s" s="71">
        <v>378</v>
      </c>
      <c r="T2" t="s" s="72">
        <v>379</v>
      </c>
      <c r="U2" t="s" s="73">
        <v>23</v>
      </c>
      <c r="V2" s="74"/>
      <c r="W2" s="64"/>
    </row>
    <row r="3" ht="18.5" customHeight="1">
      <c r="A3" s="75"/>
      <c r="B3" t="s" s="76">
        <v>213</v>
      </c>
      <c r="C3" s="77">
        <v>3</v>
      </c>
      <c r="D3" s="78">
        <f>COUNTIFS($B$3:$B$84,B3)</f>
        <v>2</v>
      </c>
      <c r="E3" s="64"/>
      <c r="F3" s="64"/>
      <c r="G3" s="64"/>
      <c r="H3" s="70"/>
      <c r="I3" s="79">
        <v>1</v>
      </c>
      <c r="J3" t="s" s="80">
        <v>380</v>
      </c>
      <c r="K3" s="81">
        <v>43101.375</v>
      </c>
      <c r="L3" t="s" s="80">
        <v>381</v>
      </c>
      <c r="M3" t="s" s="80">
        <v>358</v>
      </c>
      <c r="N3" s="81">
        <v>43101.375</v>
      </c>
      <c r="O3" t="b" s="82">
        <v>1</v>
      </c>
      <c r="P3" s="82">
        <v>40.624505</v>
      </c>
      <c r="Q3" s="82">
        <v>-73.697592</v>
      </c>
      <c r="R3" t="s" s="80">
        <v>382</v>
      </c>
      <c r="S3" t="s" s="80">
        <v>383</v>
      </c>
      <c r="T3" s="83"/>
      <c r="U3" s="84">
        <v>0.375</v>
      </c>
      <c r="V3" s="85"/>
      <c r="W3" s="64"/>
    </row>
    <row r="4" ht="18" customHeight="1">
      <c r="A4" s="75"/>
      <c r="B4" t="s" s="86">
        <v>227</v>
      </c>
      <c r="C4" s="77">
        <v>4</v>
      </c>
      <c r="D4" s="78">
        <f>COUNTIFS($B$3:$B$84,B4)</f>
        <v>2</v>
      </c>
      <c r="E4" s="64"/>
      <c r="F4" s="64"/>
      <c r="G4" s="64"/>
      <c r="H4" s="70"/>
      <c r="I4" s="79">
        <v>2</v>
      </c>
      <c r="J4" t="s" s="87">
        <v>25</v>
      </c>
      <c r="K4" s="88">
        <v>43101.406365740739</v>
      </c>
      <c r="L4" t="s" s="87">
        <v>384</v>
      </c>
      <c r="M4" t="s" s="87">
        <v>24</v>
      </c>
      <c r="N4" s="88">
        <v>43101.420243055552</v>
      </c>
      <c r="O4" t="b" s="89">
        <v>1</v>
      </c>
      <c r="P4" s="89">
        <v>40.8401925</v>
      </c>
      <c r="Q4" s="89">
        <v>-73.4302452</v>
      </c>
      <c r="R4" t="s" s="87">
        <v>382</v>
      </c>
      <c r="S4" s="89">
        <v>2709</v>
      </c>
      <c r="T4" s="90">
        <v>20</v>
      </c>
      <c r="U4" s="91">
        <f>U3+TIME(0,S4/60+T4,0)</f>
      </c>
      <c r="V4" s="64"/>
      <c r="W4" s="92"/>
    </row>
    <row r="5" ht="18" customHeight="1">
      <c r="A5" s="75"/>
      <c r="B5" t="s" s="93">
        <v>213</v>
      </c>
      <c r="C5" s="77">
        <v>4</v>
      </c>
      <c r="D5" s="78">
        <f>COUNTIFS($B$3:$B$84,B5)</f>
        <v>2</v>
      </c>
      <c r="E5" s="64"/>
      <c r="F5" s="64"/>
      <c r="G5" s="64"/>
      <c r="H5" s="70"/>
      <c r="I5" s="79">
        <v>3</v>
      </c>
      <c r="J5" t="s" s="87">
        <v>25</v>
      </c>
      <c r="K5" s="88">
        <v>43101.420243055552</v>
      </c>
      <c r="L5" t="s" s="87">
        <v>384</v>
      </c>
      <c r="M5" t="s" s="87">
        <v>92</v>
      </c>
      <c r="N5" s="88">
        <v>43101.434131944443</v>
      </c>
      <c r="O5" t="b" s="89">
        <v>1</v>
      </c>
      <c r="P5" s="89">
        <v>40.8401925</v>
      </c>
      <c r="Q5" s="89">
        <v>-73.4302452</v>
      </c>
      <c r="R5" t="s" s="87">
        <v>382</v>
      </c>
      <c r="S5" s="89">
        <v>0</v>
      </c>
      <c r="T5" s="90">
        <v>20</v>
      </c>
      <c r="U5" s="85">
        <f>U4+TIME(0,S5/60+T5,0)</f>
      </c>
      <c r="V5" s="64"/>
      <c r="W5" s="64"/>
    </row>
    <row r="6" ht="18" customHeight="1">
      <c r="A6" s="75"/>
      <c r="B6" t="s" s="86">
        <v>244</v>
      </c>
      <c r="C6" s="77">
        <v>5</v>
      </c>
      <c r="D6" s="78">
        <f>COUNTIFS($B$3:$B$84,B6)</f>
        <v>2</v>
      </c>
      <c r="E6" s="64"/>
      <c r="F6" s="64"/>
      <c r="G6" s="64"/>
      <c r="H6" s="70"/>
      <c r="I6" s="79">
        <v>4</v>
      </c>
      <c r="J6" t="s" s="87">
        <v>127</v>
      </c>
      <c r="K6" s="88">
        <v>43101.444155092591</v>
      </c>
      <c r="L6" t="s" s="87">
        <v>384</v>
      </c>
      <c r="M6" t="s" s="87">
        <v>126</v>
      </c>
      <c r="N6" s="88">
        <v>43101.458043981482</v>
      </c>
      <c r="O6" t="b" s="89">
        <v>0</v>
      </c>
      <c r="P6" s="89">
        <v>40.7701593</v>
      </c>
      <c r="Q6" s="89">
        <v>-73.4268936</v>
      </c>
      <c r="R6" t="s" s="87">
        <v>382</v>
      </c>
      <c r="S6" s="89">
        <v>866</v>
      </c>
      <c r="T6" s="90">
        <v>20</v>
      </c>
      <c r="U6" s="85">
        <f>U5+TIME(0,S6/60+T6,0)</f>
      </c>
      <c r="V6" s="64"/>
      <c r="W6" s="64"/>
    </row>
    <row r="7" ht="18" customHeight="1">
      <c r="A7" s="75"/>
      <c r="B7" t="s" s="86">
        <v>24</v>
      </c>
      <c r="C7" s="77">
        <v>1</v>
      </c>
      <c r="D7" s="78">
        <f>COUNTIFS($B$3:$B$84,B7)</f>
        <v>1</v>
      </c>
      <c r="E7" s="64"/>
      <c r="F7" s="64"/>
      <c r="G7" s="64"/>
      <c r="H7" s="70"/>
      <c r="I7" s="79">
        <v>5</v>
      </c>
      <c r="J7" t="s" s="87">
        <v>131</v>
      </c>
      <c r="K7" s="88">
        <v>43101.459050925929</v>
      </c>
      <c r="L7" t="s" s="87">
        <v>384</v>
      </c>
      <c r="M7" t="s" s="87">
        <v>130</v>
      </c>
      <c r="N7" s="88">
        <v>43101.472939814812</v>
      </c>
      <c r="O7" t="b" s="89">
        <v>0</v>
      </c>
      <c r="P7" s="89">
        <v>40.7673775</v>
      </c>
      <c r="Q7" s="89">
        <v>-73.4250457</v>
      </c>
      <c r="R7" t="s" s="87">
        <v>382</v>
      </c>
      <c r="S7" s="89">
        <v>87</v>
      </c>
      <c r="T7" s="90">
        <v>20</v>
      </c>
      <c r="U7" s="85">
        <f>U6+TIME(0,S7/60+T7,0)</f>
      </c>
      <c r="V7" s="64"/>
      <c r="W7" s="64"/>
    </row>
    <row r="8" ht="18" customHeight="1">
      <c r="A8" s="75"/>
      <c r="B8" t="s" s="86">
        <v>32</v>
      </c>
      <c r="C8" s="77">
        <v>1</v>
      </c>
      <c r="D8" s="78">
        <f>COUNTIFS($B$3:$B$84,B8)</f>
        <v>1</v>
      </c>
      <c r="E8" s="64"/>
      <c r="F8" s="64"/>
      <c r="G8" s="64"/>
      <c r="H8" s="70"/>
      <c r="I8" s="79">
        <v>6</v>
      </c>
      <c r="J8" t="s" s="87">
        <v>242</v>
      </c>
      <c r="K8" s="88">
        <v>43101.481342592589</v>
      </c>
      <c r="L8" t="s" s="87">
        <v>384</v>
      </c>
      <c r="M8" t="s" s="87">
        <v>177</v>
      </c>
      <c r="N8" s="88">
        <v>43101.495231481480</v>
      </c>
      <c r="O8" t="b" s="89">
        <v>0</v>
      </c>
      <c r="P8" s="89">
        <v>40.7731632</v>
      </c>
      <c r="Q8" s="89">
        <v>-73.33367629999999</v>
      </c>
      <c r="R8" t="s" s="87">
        <v>382</v>
      </c>
      <c r="S8" s="89">
        <v>726</v>
      </c>
      <c r="T8" s="90">
        <v>20</v>
      </c>
      <c r="U8" s="85">
        <f>U7+TIME(0,S8/60+T8,0)</f>
      </c>
      <c r="V8" s="64"/>
      <c r="W8" s="64"/>
    </row>
    <row r="9" ht="18" customHeight="1">
      <c r="A9" s="75"/>
      <c r="B9" t="s" s="86">
        <v>37</v>
      </c>
      <c r="C9" s="77">
        <v>1</v>
      </c>
      <c r="D9" s="78">
        <f>COUNTIFS($B$3:$B$84,B9)</f>
        <v>1</v>
      </c>
      <c r="E9" s="64"/>
      <c r="F9" s="64"/>
      <c r="G9" s="64"/>
      <c r="H9" s="70"/>
      <c r="I9" s="79">
        <v>7</v>
      </c>
      <c r="J9" t="s" s="87">
        <v>207</v>
      </c>
      <c r="K9" s="88">
        <v>43101.541678240741</v>
      </c>
      <c r="L9" t="s" s="87">
        <v>384</v>
      </c>
      <c r="M9" t="s" s="87">
        <v>206</v>
      </c>
      <c r="N9" s="88">
        <v>43101.555567129632</v>
      </c>
      <c r="O9" t="b" s="89">
        <v>0</v>
      </c>
      <c r="P9" s="89">
        <v>40.6789893</v>
      </c>
      <c r="Q9" s="89">
        <v>-73.4170673</v>
      </c>
      <c r="R9" t="s" s="87">
        <v>382</v>
      </c>
      <c r="S9" s="89">
        <v>1253</v>
      </c>
      <c r="T9" s="90">
        <v>20</v>
      </c>
      <c r="U9" s="85">
        <f>U8+TIME(0,S9/60+T9,0)</f>
      </c>
      <c r="V9" s="64"/>
      <c r="W9" s="64"/>
    </row>
    <row r="10" ht="18" customHeight="1">
      <c r="A10" s="75"/>
      <c r="B10" t="s" s="86">
        <v>41</v>
      </c>
      <c r="C10" s="77">
        <v>1</v>
      </c>
      <c r="D10" s="78">
        <f>COUNTIFS($B$3:$B$84,B10)</f>
        <v>1</v>
      </c>
      <c r="E10" s="64"/>
      <c r="F10" s="64"/>
      <c r="G10" s="64"/>
      <c r="H10" s="70"/>
      <c r="I10" s="79">
        <v>8</v>
      </c>
      <c r="J10" t="s" s="87">
        <v>191</v>
      </c>
      <c r="K10" s="88">
        <v>43101.555567129632</v>
      </c>
      <c r="L10" t="s" s="87">
        <v>384</v>
      </c>
      <c r="M10" t="s" s="87">
        <v>181</v>
      </c>
      <c r="N10" s="88">
        <v>43101.569456018522</v>
      </c>
      <c r="O10" t="b" s="89">
        <v>1</v>
      </c>
      <c r="P10" s="89">
        <v>40.6789893</v>
      </c>
      <c r="Q10" s="89">
        <v>-73.4170673</v>
      </c>
      <c r="R10" t="s" s="87">
        <v>382</v>
      </c>
      <c r="S10" s="89">
        <v>0</v>
      </c>
      <c r="T10" s="90">
        <v>20</v>
      </c>
      <c r="U10" s="85">
        <f>U9+TIME(0,S10/60+T10,0)</f>
      </c>
      <c r="V10" s="64"/>
      <c r="W10" s="64"/>
    </row>
    <row r="11" ht="18" customHeight="1">
      <c r="A11" s="75"/>
      <c r="B11" t="s" s="93">
        <v>48</v>
      </c>
      <c r="C11" s="77">
        <v>1</v>
      </c>
      <c r="D11" s="78">
        <f>COUNTIFS($B$3:$B$84,B11)</f>
        <v>1</v>
      </c>
      <c r="E11" s="64"/>
      <c r="F11" s="64"/>
      <c r="G11" s="64"/>
      <c r="H11" s="70"/>
      <c r="I11" s="79">
        <v>9</v>
      </c>
      <c r="J11" t="s" s="87">
        <v>385</v>
      </c>
      <c r="K11" s="88">
        <v>43101.569456018522</v>
      </c>
      <c r="L11" t="s" s="87">
        <v>384</v>
      </c>
      <c r="M11" t="s" s="87">
        <v>164</v>
      </c>
      <c r="N11" s="88">
        <v>43101.583344907405</v>
      </c>
      <c r="O11" t="b" s="89">
        <v>0</v>
      </c>
      <c r="P11" s="89">
        <v>40.6789893</v>
      </c>
      <c r="Q11" s="89">
        <v>-73.4170673</v>
      </c>
      <c r="R11" t="s" s="87">
        <v>382</v>
      </c>
      <c r="S11" s="89">
        <v>0</v>
      </c>
      <c r="T11" s="90">
        <v>20</v>
      </c>
      <c r="U11" s="85">
        <f>U10+TIME(0,S11/60+T11,0)</f>
      </c>
      <c r="V11" s="64"/>
      <c r="W11" s="64"/>
    </row>
    <row r="12" ht="18" customHeight="1">
      <c r="A12" s="75"/>
      <c r="B12" t="s" s="76">
        <v>51</v>
      </c>
      <c r="C12" s="77">
        <v>1</v>
      </c>
      <c r="D12" s="78">
        <f>COUNTIFS($B$3:$B$84,B12)</f>
        <v>1</v>
      </c>
      <c r="E12" s="64"/>
      <c r="F12" s="64"/>
      <c r="G12" s="64"/>
      <c r="H12" s="70"/>
      <c r="I12" s="79">
        <v>10</v>
      </c>
      <c r="J12" t="s" s="87">
        <v>68</v>
      </c>
      <c r="K12" s="88">
        <v>43101.586365740739</v>
      </c>
      <c r="L12" t="s" s="87">
        <v>384</v>
      </c>
      <c r="M12" t="s" s="87">
        <v>67</v>
      </c>
      <c r="N12" s="88">
        <v>43101.600254629629</v>
      </c>
      <c r="O12" t="b" s="89">
        <v>0</v>
      </c>
      <c r="P12" s="89">
        <v>40.6687057</v>
      </c>
      <c r="Q12" s="89">
        <v>-73.4341853</v>
      </c>
      <c r="R12" t="s" s="87">
        <v>382</v>
      </c>
      <c r="S12" s="89">
        <v>261</v>
      </c>
      <c r="T12" s="90">
        <v>20</v>
      </c>
      <c r="U12" s="85">
        <f>U11+TIME(0,S12/60+T12,0)</f>
      </c>
      <c r="V12" s="64"/>
      <c r="W12" s="64"/>
    </row>
    <row r="13" ht="18" customHeight="1">
      <c r="A13" s="75"/>
      <c r="B13" t="s" s="76">
        <v>56</v>
      </c>
      <c r="C13" s="77">
        <v>1</v>
      </c>
      <c r="D13" s="78">
        <f>COUNTIFS($B$3:$B$84,B13)</f>
        <v>1</v>
      </c>
      <c r="E13" s="64"/>
      <c r="F13" s="64"/>
      <c r="G13" s="64"/>
      <c r="H13" s="70"/>
      <c r="I13" s="79">
        <v>11</v>
      </c>
      <c r="J13" t="s" s="87">
        <v>68</v>
      </c>
      <c r="K13" s="88">
        <v>43101.600254629629</v>
      </c>
      <c r="L13" t="s" s="87">
        <v>384</v>
      </c>
      <c r="M13" t="s" s="87">
        <v>244</v>
      </c>
      <c r="N13" s="88">
        <v>43101.614143518520</v>
      </c>
      <c r="O13" t="b" s="89">
        <v>0</v>
      </c>
      <c r="P13" s="89">
        <v>40.6687057</v>
      </c>
      <c r="Q13" s="89">
        <v>-73.4341853</v>
      </c>
      <c r="R13" t="s" s="87">
        <v>382</v>
      </c>
      <c r="S13" s="89">
        <v>0</v>
      </c>
      <c r="T13" s="90">
        <v>20</v>
      </c>
      <c r="U13" s="85">
        <f>U12+TIME(0,S13/60+T13,0)</f>
      </c>
      <c r="V13" s="64"/>
      <c r="W13" s="64"/>
    </row>
    <row r="14" ht="18" customHeight="1">
      <c r="A14" s="75"/>
      <c r="B14" t="s" s="93">
        <v>386</v>
      </c>
      <c r="C14" s="77">
        <v>1</v>
      </c>
      <c r="D14" s="78">
        <f>COUNTIFS($B$3:$B$84,B14)</f>
        <v>1</v>
      </c>
      <c r="E14" s="64"/>
      <c r="F14" s="64"/>
      <c r="G14" s="64"/>
      <c r="H14" s="70"/>
      <c r="I14" s="79">
        <v>12</v>
      </c>
      <c r="J14" t="s" s="87">
        <v>68</v>
      </c>
      <c r="K14" s="88">
        <v>43101.614143518520</v>
      </c>
      <c r="L14" t="s" s="87">
        <v>384</v>
      </c>
      <c r="M14" t="s" s="87">
        <v>209</v>
      </c>
      <c r="N14" s="88">
        <v>43101.628032407411</v>
      </c>
      <c r="O14" t="b" s="89">
        <v>0</v>
      </c>
      <c r="P14" s="89">
        <v>40.6687057</v>
      </c>
      <c r="Q14" s="89">
        <v>-73.4341853</v>
      </c>
      <c r="R14" t="s" s="87">
        <v>382</v>
      </c>
      <c r="S14" s="89">
        <v>0</v>
      </c>
      <c r="T14" s="90">
        <v>20</v>
      </c>
      <c r="U14" s="85">
        <f>U13+TIME(0,S14/60+T14,0)</f>
      </c>
      <c r="V14" s="64"/>
      <c r="W14" s="64"/>
    </row>
    <row r="15" ht="18" customHeight="1">
      <c r="A15" s="75"/>
      <c r="B15" t="s" s="93">
        <v>57</v>
      </c>
      <c r="C15" s="77">
        <v>1</v>
      </c>
      <c r="D15" s="78">
        <f>COUNTIFS($B$3:$B$84,B15)</f>
        <v>1</v>
      </c>
      <c r="E15" s="64"/>
      <c r="F15" s="64"/>
      <c r="G15" s="64"/>
      <c r="H15" s="70"/>
      <c r="I15" s="79">
        <v>13</v>
      </c>
      <c r="J15" t="s" s="87">
        <v>194</v>
      </c>
      <c r="K15" s="88">
        <v>43101.628993055558</v>
      </c>
      <c r="L15" t="s" s="87">
        <v>384</v>
      </c>
      <c r="M15" t="s" s="87">
        <v>213</v>
      </c>
      <c r="N15" s="88">
        <v>43101.642881944441</v>
      </c>
      <c r="O15" t="b" s="89">
        <v>0</v>
      </c>
      <c r="P15" s="89">
        <v>40.6671011</v>
      </c>
      <c r="Q15" s="89">
        <v>-73.4394393</v>
      </c>
      <c r="R15" t="s" s="87">
        <v>382</v>
      </c>
      <c r="S15" s="89">
        <v>83</v>
      </c>
      <c r="T15" s="90">
        <v>20</v>
      </c>
      <c r="U15" s="85">
        <f>U14+TIME(0,S15/60+T15,0)</f>
      </c>
      <c r="V15" s="64"/>
      <c r="W15" s="64"/>
    </row>
    <row r="16" ht="18" customHeight="1">
      <c r="A16" s="75"/>
      <c r="B16" t="s" s="76">
        <v>63</v>
      </c>
      <c r="C16" s="77">
        <v>1</v>
      </c>
      <c r="D16" s="78">
        <f>COUNTIFS($B$3:$B$84,B16)</f>
        <v>1</v>
      </c>
      <c r="E16" s="64"/>
      <c r="F16" s="64"/>
      <c r="G16" s="64"/>
      <c r="H16" s="70"/>
      <c r="I16" s="79">
        <v>14</v>
      </c>
      <c r="J16" t="s" s="87">
        <v>194</v>
      </c>
      <c r="K16" s="88">
        <v>43101.642881944441</v>
      </c>
      <c r="L16" t="s" s="87">
        <v>384</v>
      </c>
      <c r="M16" t="s" s="87">
        <v>193</v>
      </c>
      <c r="N16" s="88">
        <v>43101.656770833331</v>
      </c>
      <c r="O16" t="b" s="89">
        <v>0</v>
      </c>
      <c r="P16" s="89">
        <v>40.6671011</v>
      </c>
      <c r="Q16" s="89">
        <v>-73.4394393</v>
      </c>
      <c r="R16" t="s" s="87">
        <v>382</v>
      </c>
      <c r="S16" s="89">
        <v>0</v>
      </c>
      <c r="T16" s="90">
        <v>20</v>
      </c>
      <c r="U16" s="85">
        <f>U15+TIME(0,S16/60+T16,0)</f>
      </c>
      <c r="V16" s="64"/>
      <c r="W16" s="64"/>
    </row>
    <row r="17" ht="18" customHeight="1">
      <c r="A17" s="75"/>
      <c r="B17" t="s" s="86">
        <v>54</v>
      </c>
      <c r="C17" s="77">
        <v>1</v>
      </c>
      <c r="D17" s="78">
        <f>COUNTIFS($B$3:$B$84,B17)</f>
        <v>1</v>
      </c>
      <c r="E17" s="64"/>
      <c r="F17" s="64"/>
      <c r="G17" s="64"/>
      <c r="H17" s="70"/>
      <c r="I17" s="79">
        <v>15</v>
      </c>
      <c r="J17" t="s" s="87">
        <v>261</v>
      </c>
      <c r="K17" s="88">
        <v>43101.668495370373</v>
      </c>
      <c r="L17" t="s" s="87">
        <v>384</v>
      </c>
      <c r="M17" t="s" s="87">
        <v>260</v>
      </c>
      <c r="N17" s="88">
        <v>43101.682384259257</v>
      </c>
      <c r="O17" t="b" s="89">
        <v>0</v>
      </c>
      <c r="P17" s="89">
        <v>40.6919067</v>
      </c>
      <c r="Q17" s="89">
        <v>-73.5289602</v>
      </c>
      <c r="R17" t="s" s="87">
        <v>382</v>
      </c>
      <c r="S17" s="89">
        <v>1013</v>
      </c>
      <c r="T17" s="90">
        <v>20</v>
      </c>
      <c r="U17" s="94">
        <f>U16+TIME(0,S17/60+T17,0)</f>
      </c>
      <c r="V17" s="64"/>
      <c r="W17" s="64"/>
    </row>
    <row r="18" ht="18" customHeight="1">
      <c r="A18" s="75"/>
      <c r="B18" t="s" s="76">
        <v>66</v>
      </c>
      <c r="C18" s="77">
        <v>1</v>
      </c>
      <c r="D18" s="78">
        <f>COUNTIFS($B$3:$B$84,B18)</f>
        <v>1</v>
      </c>
      <c r="E18" s="64"/>
      <c r="F18" s="64"/>
      <c r="G18" s="64"/>
      <c r="H18" s="70"/>
      <c r="I18" s="79">
        <v>16</v>
      </c>
      <c r="J18" t="s" s="80">
        <v>380</v>
      </c>
      <c r="K18" s="81">
        <v>43101.708321759259</v>
      </c>
      <c r="L18" t="s" s="80">
        <v>381</v>
      </c>
      <c r="M18" t="s" s="80">
        <v>358</v>
      </c>
      <c r="N18" s="81">
        <v>43102.374988425923</v>
      </c>
      <c r="O18" t="b" s="82">
        <v>1</v>
      </c>
      <c r="P18" s="82">
        <v>40.624505</v>
      </c>
      <c r="Q18" s="82">
        <v>-73.697592</v>
      </c>
      <c r="R18" t="s" s="80">
        <v>382</v>
      </c>
      <c r="S18" s="82">
        <v>1703</v>
      </c>
      <c r="T18" s="95">
        <v>20</v>
      </c>
      <c r="U18" s="96">
        <f>U17+TIME(0,S18/60+T18,0)</f>
      </c>
      <c r="V18" s="85"/>
      <c r="W18" s="64"/>
    </row>
    <row r="19" ht="16" customHeight="1">
      <c r="A19" s="75"/>
      <c r="B19" t="s" s="86">
        <v>70</v>
      </c>
      <c r="C19" s="77">
        <v>1</v>
      </c>
      <c r="D19" s="78">
        <f>COUNTIFS($B$3:$B$84,B19)</f>
        <v>1</v>
      </c>
      <c r="E19" s="64"/>
      <c r="F19" s="64"/>
      <c r="G19" s="64"/>
      <c r="H19" s="64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8"/>
      <c r="U19" s="84">
        <v>0.375</v>
      </c>
      <c r="V19" s="85"/>
      <c r="W19" s="64"/>
    </row>
    <row r="20" ht="18" customHeight="1">
      <c r="A20" s="75"/>
      <c r="B20" t="s" s="93">
        <v>75</v>
      </c>
      <c r="C20" s="77">
        <v>1</v>
      </c>
      <c r="D20" s="78">
        <f>COUNTIFS($B$3:$B$84,B20)</f>
        <v>1</v>
      </c>
      <c r="E20" s="64"/>
      <c r="F20" s="64"/>
      <c r="G20" s="64"/>
      <c r="H20" s="70"/>
      <c r="I20" s="79">
        <v>17</v>
      </c>
      <c r="J20" t="s" s="87">
        <v>387</v>
      </c>
      <c r="K20" s="88">
        <v>43102.422905092593</v>
      </c>
      <c r="L20" t="s" s="87">
        <v>384</v>
      </c>
      <c r="M20" t="s" s="87">
        <v>101</v>
      </c>
      <c r="N20" s="88">
        <v>43102.436793981484</v>
      </c>
      <c r="O20" t="b" s="89">
        <v>1</v>
      </c>
      <c r="P20" s="89">
        <v>40.9256538</v>
      </c>
      <c r="Q20" s="89">
        <v>-73.1409429</v>
      </c>
      <c r="R20" t="s" s="87">
        <v>382</v>
      </c>
      <c r="S20" s="89">
        <v>4139</v>
      </c>
      <c r="T20" s="90">
        <v>20</v>
      </c>
      <c r="U20" s="91">
        <f>U19+TIME(0,S20/60+T20,0)</f>
      </c>
      <c r="V20" s="64"/>
      <c r="W20" s="64"/>
    </row>
    <row r="21" ht="18" customHeight="1">
      <c r="A21" s="75"/>
      <c r="B21" t="s" s="76">
        <v>79</v>
      </c>
      <c r="C21" s="77">
        <v>1</v>
      </c>
      <c r="D21" s="78">
        <f>COUNTIFS($B$3:$B$84,B21)</f>
        <v>1</v>
      </c>
      <c r="E21" s="64"/>
      <c r="F21" s="64"/>
      <c r="G21" s="64"/>
      <c r="H21" s="70"/>
      <c r="I21" s="79">
        <v>18</v>
      </c>
      <c r="J21" t="s" s="87">
        <v>387</v>
      </c>
      <c r="K21" s="88">
        <v>43102.436793981484</v>
      </c>
      <c r="L21" t="s" s="87">
        <v>384</v>
      </c>
      <c r="M21" t="s" s="87">
        <v>95</v>
      </c>
      <c r="N21" s="88">
        <v>43102.450682870367</v>
      </c>
      <c r="O21" t="b" s="89">
        <v>1</v>
      </c>
      <c r="P21" s="89">
        <v>40.9256538</v>
      </c>
      <c r="Q21" s="89">
        <v>-73.1409429</v>
      </c>
      <c r="R21" t="s" s="87">
        <v>382</v>
      </c>
      <c r="S21" s="89">
        <v>0</v>
      </c>
      <c r="T21" s="90">
        <v>20</v>
      </c>
      <c r="U21" s="85">
        <f>U20+TIME(0,S21/60+T21,0)</f>
      </c>
      <c r="V21" s="64"/>
      <c r="W21" s="64"/>
    </row>
    <row r="22" ht="18" customHeight="1">
      <c r="A22" s="75"/>
      <c r="B22" t="s" s="93">
        <v>82</v>
      </c>
      <c r="C22" s="77">
        <v>1</v>
      </c>
      <c r="D22" s="78">
        <f>COUNTIFS($B$3:$B$84,B22)</f>
        <v>1</v>
      </c>
      <c r="E22" s="64"/>
      <c r="F22" s="64"/>
      <c r="G22" s="64"/>
      <c r="H22" s="70"/>
      <c r="I22" s="79">
        <v>19</v>
      </c>
      <c r="J22" t="s" s="87">
        <v>45</v>
      </c>
      <c r="K22" s="88">
        <v>43102.450682870367</v>
      </c>
      <c r="L22" t="s" s="87">
        <v>384</v>
      </c>
      <c r="M22" t="s" s="87">
        <v>44</v>
      </c>
      <c r="N22" s="88">
        <v>43102.464571759258</v>
      </c>
      <c r="O22" t="b" s="89">
        <v>0</v>
      </c>
      <c r="P22" s="89">
        <v>40.9256538</v>
      </c>
      <c r="Q22" s="89">
        <v>-73.1409429</v>
      </c>
      <c r="R22" t="s" s="87">
        <v>382</v>
      </c>
      <c r="S22" s="89">
        <v>0</v>
      </c>
      <c r="T22" s="90">
        <v>20</v>
      </c>
      <c r="U22" s="85">
        <f>U21+TIME(0,S22/60+T22,0)</f>
      </c>
      <c r="V22" s="64"/>
      <c r="W22" s="64"/>
    </row>
    <row r="23" ht="18" customHeight="1">
      <c r="A23" s="75"/>
      <c r="B23" t="s" s="76">
        <v>87</v>
      </c>
      <c r="C23" s="77">
        <v>1</v>
      </c>
      <c r="D23" s="78">
        <f>COUNTIFS($B$3:$B$84,B23)</f>
        <v>1</v>
      </c>
      <c r="E23" s="64"/>
      <c r="F23" s="64"/>
      <c r="G23" s="64"/>
      <c r="H23" s="70"/>
      <c r="I23" s="79">
        <v>20</v>
      </c>
      <c r="J23" t="s" s="87">
        <v>249</v>
      </c>
      <c r="K23" s="88">
        <v>43102.472476851850</v>
      </c>
      <c r="L23" t="s" s="87">
        <v>384</v>
      </c>
      <c r="M23" t="s" s="87">
        <v>248</v>
      </c>
      <c r="N23" s="88">
        <v>43102.486365740740</v>
      </c>
      <c r="O23" t="b" s="89">
        <v>0</v>
      </c>
      <c r="P23" s="89">
        <v>40.8806821</v>
      </c>
      <c r="Q23" s="89">
        <v>-73.1158489</v>
      </c>
      <c r="R23" t="s" s="87">
        <v>382</v>
      </c>
      <c r="S23" s="89">
        <v>683</v>
      </c>
      <c r="T23" s="90">
        <v>20</v>
      </c>
      <c r="U23" s="85">
        <f>U22+TIME(0,S23/60+T23,0)</f>
      </c>
      <c r="V23" s="64"/>
      <c r="W23" s="64"/>
    </row>
    <row r="24" ht="18" customHeight="1">
      <c r="A24" s="75"/>
      <c r="B24" t="s" s="93">
        <v>91</v>
      </c>
      <c r="C24" s="77">
        <v>1</v>
      </c>
      <c r="D24" s="78">
        <f>COUNTIFS($B$3:$B$84,B24)</f>
        <v>1</v>
      </c>
      <c r="E24" s="64"/>
      <c r="F24" s="64"/>
      <c r="G24" s="64"/>
      <c r="H24" s="70"/>
      <c r="I24" s="79">
        <v>21</v>
      </c>
      <c r="J24" t="s" s="87">
        <v>249</v>
      </c>
      <c r="K24" s="88">
        <v>43102.541678240741</v>
      </c>
      <c r="L24" t="s" s="87">
        <v>384</v>
      </c>
      <c r="M24" t="s" s="87">
        <v>251</v>
      </c>
      <c r="N24" s="88">
        <v>43102.555567129632</v>
      </c>
      <c r="O24" t="b" s="89">
        <v>0</v>
      </c>
      <c r="P24" s="89">
        <v>40.8806821</v>
      </c>
      <c r="Q24" s="89">
        <v>-73.1158489</v>
      </c>
      <c r="R24" t="s" s="87">
        <v>382</v>
      </c>
      <c r="S24" s="89">
        <v>0</v>
      </c>
      <c r="T24" s="90">
        <v>20</v>
      </c>
      <c r="U24" s="85">
        <f>U23+TIME(0,S24/60+T24,0)</f>
      </c>
      <c r="V24" s="64"/>
      <c r="W24" s="64"/>
    </row>
    <row r="25" ht="18" customHeight="1">
      <c r="A25" s="75"/>
      <c r="B25" t="s" s="86">
        <v>92</v>
      </c>
      <c r="C25" s="77">
        <v>2</v>
      </c>
      <c r="D25" s="78">
        <f>COUNTIFS($B$3:$B$84,B25)</f>
        <v>1</v>
      </c>
      <c r="E25" s="64"/>
      <c r="F25" s="64"/>
      <c r="G25" s="64"/>
      <c r="H25" s="70"/>
      <c r="I25" s="79">
        <v>22</v>
      </c>
      <c r="J25" t="s" s="87">
        <v>249</v>
      </c>
      <c r="K25" s="88">
        <v>43102.555567129632</v>
      </c>
      <c r="L25" t="s" s="87">
        <v>384</v>
      </c>
      <c r="M25" t="s" s="87">
        <v>250</v>
      </c>
      <c r="N25" s="88">
        <v>43102.569456018522</v>
      </c>
      <c r="O25" t="b" s="89">
        <v>0</v>
      </c>
      <c r="P25" s="89">
        <v>40.8806821</v>
      </c>
      <c r="Q25" s="89">
        <v>-73.1158489</v>
      </c>
      <c r="R25" t="s" s="87">
        <v>382</v>
      </c>
      <c r="S25" s="89">
        <v>0</v>
      </c>
      <c r="T25" s="90">
        <v>20</v>
      </c>
      <c r="U25" s="85">
        <f>U24+TIME(0,S25/60+T25,0)</f>
      </c>
      <c r="V25" s="64"/>
      <c r="W25" s="64"/>
    </row>
    <row r="26" ht="18" customHeight="1">
      <c r="A26" s="75"/>
      <c r="B26" t="s" s="93">
        <v>99</v>
      </c>
      <c r="C26" s="77">
        <v>2</v>
      </c>
      <c r="D26" s="78">
        <f>COUNTIFS($B$3:$B$84,B26)</f>
        <v>1</v>
      </c>
      <c r="E26" s="64"/>
      <c r="F26" s="64"/>
      <c r="G26" s="64"/>
      <c r="H26" s="70"/>
      <c r="I26" s="79">
        <v>23</v>
      </c>
      <c r="J26" t="s" s="87">
        <v>120</v>
      </c>
      <c r="K26" s="88">
        <v>43102.578182870369</v>
      </c>
      <c r="L26" t="s" s="87">
        <v>384</v>
      </c>
      <c r="M26" t="s" s="87">
        <v>109</v>
      </c>
      <c r="N26" s="88">
        <v>43102.592071759260</v>
      </c>
      <c r="O26" t="b" s="89">
        <v>1</v>
      </c>
      <c r="P26" s="89">
        <v>40.855619</v>
      </c>
      <c r="Q26" s="89">
        <v>-73.1842133</v>
      </c>
      <c r="R26" t="s" s="87">
        <v>382</v>
      </c>
      <c r="S26" s="89">
        <v>754</v>
      </c>
      <c r="T26" s="90">
        <v>20</v>
      </c>
      <c r="U26" s="85">
        <f>U25+TIME(0,S26/60+T26,0)</f>
      </c>
      <c r="V26" s="64"/>
      <c r="W26" s="64"/>
    </row>
    <row r="27" ht="18" customHeight="1">
      <c r="A27" s="75"/>
      <c r="B27" t="s" s="76">
        <v>102</v>
      </c>
      <c r="C27" s="77">
        <v>2</v>
      </c>
      <c r="D27" s="78">
        <f>COUNTIFS($B$3:$B$84,B27)</f>
        <v>1</v>
      </c>
      <c r="E27" s="64"/>
      <c r="F27" s="64"/>
      <c r="G27" s="64"/>
      <c r="H27" s="70"/>
      <c r="I27" s="79">
        <v>24</v>
      </c>
      <c r="J27" t="s" s="87">
        <v>247</v>
      </c>
      <c r="K27" s="88">
        <v>43102.600405092591</v>
      </c>
      <c r="L27" t="s" s="87">
        <v>384</v>
      </c>
      <c r="M27" t="s" s="87">
        <v>246</v>
      </c>
      <c r="N27" s="88">
        <v>43102.614293981482</v>
      </c>
      <c r="O27" t="b" s="89">
        <v>0</v>
      </c>
      <c r="P27" s="89">
        <v>40.8465084</v>
      </c>
      <c r="Q27" s="89">
        <v>-73.25868149999999</v>
      </c>
      <c r="R27" t="s" s="87">
        <v>382</v>
      </c>
      <c r="S27" s="89">
        <v>720</v>
      </c>
      <c r="T27" s="90">
        <v>20</v>
      </c>
      <c r="U27" s="85">
        <f>U26+TIME(0,S27/60+T27,0)</f>
      </c>
      <c r="V27" s="64"/>
      <c r="W27" s="64"/>
    </row>
    <row r="28" ht="18" customHeight="1">
      <c r="A28" s="75"/>
      <c r="B28" t="s" s="86">
        <v>103</v>
      </c>
      <c r="C28" s="77">
        <v>2</v>
      </c>
      <c r="D28" s="78">
        <f>COUNTIFS($B$3:$B$84,B28)</f>
        <v>1</v>
      </c>
      <c r="E28" s="64"/>
      <c r="F28" s="64"/>
      <c r="G28" s="64"/>
      <c r="H28" s="70"/>
      <c r="I28" s="79">
        <v>25</v>
      </c>
      <c r="J28" t="s" s="87">
        <v>197</v>
      </c>
      <c r="K28" s="88">
        <v>43102.6290162037</v>
      </c>
      <c r="L28" t="s" s="87">
        <v>384</v>
      </c>
      <c r="M28" t="s" s="87">
        <v>204</v>
      </c>
      <c r="N28" s="88">
        <v>43102.642905092594</v>
      </c>
      <c r="O28" t="b" s="89">
        <v>0</v>
      </c>
      <c r="P28" s="89">
        <v>40.7250986</v>
      </c>
      <c r="Q28" s="89">
        <v>-73.2453946</v>
      </c>
      <c r="R28" t="s" s="87">
        <v>382</v>
      </c>
      <c r="S28" s="89">
        <v>1272</v>
      </c>
      <c r="T28" s="90">
        <v>20</v>
      </c>
      <c r="U28" s="85">
        <f>U27+TIME(0,S28/60+T28,0)</f>
      </c>
      <c r="V28" s="64"/>
      <c r="W28" s="64"/>
    </row>
    <row r="29" ht="18" customHeight="1">
      <c r="A29" s="75"/>
      <c r="B29" t="s" s="86">
        <v>101</v>
      </c>
      <c r="C29" s="77">
        <v>2</v>
      </c>
      <c r="D29" s="78">
        <f>COUNTIFS($B$3:$B$84,B29)</f>
        <v>1</v>
      </c>
      <c r="E29" s="64"/>
      <c r="F29" s="64"/>
      <c r="G29" s="64"/>
      <c r="H29" s="70"/>
      <c r="I29" s="79">
        <v>26</v>
      </c>
      <c r="J29" t="s" s="87">
        <v>174</v>
      </c>
      <c r="K29" s="88">
        <v>43102.642905092594</v>
      </c>
      <c r="L29" t="s" s="87">
        <v>384</v>
      </c>
      <c r="M29" t="s" s="87">
        <v>173</v>
      </c>
      <c r="N29" s="88">
        <v>43102.656793981485</v>
      </c>
      <c r="O29" t="b" s="89">
        <v>1</v>
      </c>
      <c r="P29" s="89">
        <v>40.7250986</v>
      </c>
      <c r="Q29" s="89">
        <v>-73.2453946</v>
      </c>
      <c r="R29" t="s" s="87">
        <v>382</v>
      </c>
      <c r="S29" s="89">
        <v>0</v>
      </c>
      <c r="T29" s="90">
        <v>20</v>
      </c>
      <c r="U29" s="85">
        <f>U28+TIME(0,S29/60+T29,0)</f>
      </c>
      <c r="V29" s="64"/>
      <c r="W29" s="64"/>
    </row>
    <row r="30" ht="18" customHeight="1">
      <c r="A30" s="75"/>
      <c r="B30" t="s" s="86">
        <v>95</v>
      </c>
      <c r="C30" s="77">
        <v>2</v>
      </c>
      <c r="D30" s="78">
        <f>COUNTIFS($B$3:$B$84,B30)</f>
        <v>1</v>
      </c>
      <c r="E30" s="64"/>
      <c r="F30" s="64"/>
      <c r="G30" s="64"/>
      <c r="H30" s="70"/>
      <c r="I30" s="79">
        <v>27</v>
      </c>
      <c r="J30" t="s" s="87">
        <v>174</v>
      </c>
      <c r="K30" s="88">
        <v>43102.656793981485</v>
      </c>
      <c r="L30" t="s" s="87">
        <v>384</v>
      </c>
      <c r="M30" t="s" s="87">
        <v>176</v>
      </c>
      <c r="N30" s="88">
        <v>43102.670682870368</v>
      </c>
      <c r="O30" t="b" s="89">
        <v>1</v>
      </c>
      <c r="P30" s="89">
        <v>40.7250986</v>
      </c>
      <c r="Q30" s="89">
        <v>-73.2453946</v>
      </c>
      <c r="R30" t="s" s="87">
        <v>382</v>
      </c>
      <c r="S30" s="89">
        <v>0</v>
      </c>
      <c r="T30" s="90">
        <v>20</v>
      </c>
      <c r="U30" s="94">
        <f>U29+TIME(0,S30/60+T30,0)</f>
      </c>
      <c r="V30" s="64"/>
      <c r="W30" s="64"/>
    </row>
    <row r="31" ht="18" customHeight="1">
      <c r="A31" s="75"/>
      <c r="B31" t="s" s="76">
        <v>44</v>
      </c>
      <c r="C31" s="77">
        <v>2</v>
      </c>
      <c r="D31" s="78">
        <f>COUNTIFS($B$3:$B$84,B31)</f>
        <v>1</v>
      </c>
      <c r="E31" s="64"/>
      <c r="F31" s="64"/>
      <c r="G31" s="64"/>
      <c r="H31" s="70"/>
      <c r="I31" s="79">
        <v>28</v>
      </c>
      <c r="J31" t="s" s="80">
        <v>380</v>
      </c>
      <c r="K31" s="81">
        <v>43102.708321759259</v>
      </c>
      <c r="L31" t="s" s="80">
        <v>381</v>
      </c>
      <c r="M31" t="s" s="80">
        <v>358</v>
      </c>
      <c r="N31" s="81">
        <v>43103.374988425923</v>
      </c>
      <c r="O31" t="b" s="82">
        <v>1</v>
      </c>
      <c r="P31" s="82">
        <v>40.624505</v>
      </c>
      <c r="Q31" s="82">
        <v>-73.697592</v>
      </c>
      <c r="R31" t="s" s="80">
        <v>382</v>
      </c>
      <c r="S31" s="82">
        <v>2869</v>
      </c>
      <c r="T31" s="95">
        <v>20</v>
      </c>
      <c r="U31" s="96">
        <f>U30+TIME(0,S31/60+T31,0)</f>
      </c>
      <c r="V31" s="85"/>
      <c r="W31" s="64"/>
    </row>
    <row r="32" ht="16" customHeight="1">
      <c r="A32" s="75"/>
      <c r="B32" t="s" s="76">
        <v>114</v>
      </c>
      <c r="C32" s="77">
        <v>2</v>
      </c>
      <c r="D32" s="78">
        <f>COUNTIFS($B$3:$B$84,B32)</f>
        <v>1</v>
      </c>
      <c r="E32" s="64"/>
      <c r="F32" s="64"/>
      <c r="G32" s="64"/>
      <c r="H32" s="64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8"/>
      <c r="U32" s="84">
        <v>0.375</v>
      </c>
      <c r="V32" s="85"/>
      <c r="W32" s="64"/>
    </row>
    <row r="33" ht="18" customHeight="1">
      <c r="A33" s="75"/>
      <c r="B33" t="s" s="86">
        <v>109</v>
      </c>
      <c r="C33" s="77">
        <v>2</v>
      </c>
      <c r="D33" s="78">
        <f>COUNTIFS($B$3:$B$84,B33)</f>
        <v>1</v>
      </c>
      <c r="E33" s="64"/>
      <c r="F33" s="64"/>
      <c r="G33" s="64"/>
      <c r="H33" s="70"/>
      <c r="I33" s="79">
        <v>29</v>
      </c>
      <c r="J33" t="s" s="87">
        <v>183</v>
      </c>
      <c r="K33" s="88">
        <v>43103.399120370370</v>
      </c>
      <c r="L33" t="s" s="87">
        <v>384</v>
      </c>
      <c r="M33" t="s" s="87">
        <v>182</v>
      </c>
      <c r="N33" s="88">
        <v>43103.413009259260</v>
      </c>
      <c r="O33" t="b" s="89">
        <v>0</v>
      </c>
      <c r="P33" s="89">
        <v>40.7223993</v>
      </c>
      <c r="Q33" s="89">
        <v>-73.37756829999999</v>
      </c>
      <c r="R33" t="s" s="87">
        <v>382</v>
      </c>
      <c r="S33" s="89">
        <v>2085</v>
      </c>
      <c r="T33" s="90">
        <v>20</v>
      </c>
      <c r="U33" s="91">
        <f>U32+TIME(0,S33/60+T33,0)</f>
      </c>
      <c r="V33" s="64"/>
      <c r="W33" s="64"/>
    </row>
    <row r="34" ht="18" customHeight="1">
      <c r="A34" s="75"/>
      <c r="B34" t="s" s="86">
        <v>118</v>
      </c>
      <c r="C34" s="77">
        <v>2</v>
      </c>
      <c r="D34" s="78">
        <f>COUNTIFS($B$3:$B$84,B34)</f>
        <v>1</v>
      </c>
      <c r="E34" s="64"/>
      <c r="F34" s="64"/>
      <c r="G34" s="64"/>
      <c r="H34" s="70"/>
      <c r="I34" s="79">
        <v>30</v>
      </c>
      <c r="J34" t="s" s="87">
        <v>81</v>
      </c>
      <c r="K34" s="88">
        <v>43103.420138888891</v>
      </c>
      <c r="L34" t="s" s="87">
        <v>384</v>
      </c>
      <c r="M34" t="s" s="87">
        <v>80</v>
      </c>
      <c r="N34" s="88">
        <v>43103.434027777781</v>
      </c>
      <c r="O34" t="b" s="89">
        <v>0</v>
      </c>
      <c r="P34" s="89">
        <v>40.675106</v>
      </c>
      <c r="Q34" s="89">
        <v>-73.3722765</v>
      </c>
      <c r="R34" t="s" s="87">
        <v>382</v>
      </c>
      <c r="S34" s="89">
        <v>616</v>
      </c>
      <c r="T34" s="90">
        <v>20</v>
      </c>
      <c r="U34" s="85">
        <f>U33+TIME(0,S34/60+T34,0)</f>
      </c>
      <c r="V34" s="64"/>
      <c r="W34" s="64"/>
    </row>
    <row r="35" ht="18" customHeight="1">
      <c r="A35" s="75"/>
      <c r="B35" t="s" s="76">
        <v>126</v>
      </c>
      <c r="C35" s="77">
        <v>2</v>
      </c>
      <c r="D35" s="78">
        <f>COUNTIFS($B$3:$B$84,B35)</f>
        <v>1</v>
      </c>
      <c r="E35" s="64"/>
      <c r="F35" s="64"/>
      <c r="G35" s="64"/>
      <c r="H35" s="70"/>
      <c r="I35" s="79">
        <v>31</v>
      </c>
      <c r="J35" t="s" s="87">
        <v>162</v>
      </c>
      <c r="K35" s="88">
        <v>43103.437997685185</v>
      </c>
      <c r="L35" t="s" s="87">
        <v>384</v>
      </c>
      <c r="M35" t="s" s="87">
        <v>168</v>
      </c>
      <c r="N35" s="88">
        <v>43103.451886574076</v>
      </c>
      <c r="O35" t="b" s="89">
        <v>1</v>
      </c>
      <c r="P35" s="89">
        <v>40.6865853</v>
      </c>
      <c r="Q35" s="89">
        <v>-73.3404683</v>
      </c>
      <c r="R35" t="s" s="87">
        <v>382</v>
      </c>
      <c r="S35" s="89">
        <v>343</v>
      </c>
      <c r="T35" s="90">
        <v>20</v>
      </c>
      <c r="U35" s="85">
        <f>U34+TIME(0,S35/60+T35,0)</f>
      </c>
      <c r="V35" s="64"/>
      <c r="W35" s="64"/>
    </row>
    <row r="36" ht="18" customHeight="1">
      <c r="A36" s="75"/>
      <c r="B36" t="s" s="76">
        <v>130</v>
      </c>
      <c r="C36" s="77">
        <v>2</v>
      </c>
      <c r="D36" s="78">
        <f>COUNTIFS($B$3:$B$84,B36)</f>
        <v>1</v>
      </c>
      <c r="E36" s="64"/>
      <c r="F36" s="64"/>
      <c r="G36" s="64"/>
      <c r="H36" s="70"/>
      <c r="I36" s="79">
        <v>32</v>
      </c>
      <c r="J36" t="s" s="87">
        <v>162</v>
      </c>
      <c r="K36" s="88">
        <v>43103.451886574076</v>
      </c>
      <c r="L36" t="s" s="87">
        <v>384</v>
      </c>
      <c r="M36" t="s" s="87">
        <v>161</v>
      </c>
      <c r="N36" s="88">
        <v>43103.465775462966</v>
      </c>
      <c r="O36" t="b" s="89">
        <v>1</v>
      </c>
      <c r="P36" s="89">
        <v>40.6865853</v>
      </c>
      <c r="Q36" s="89">
        <v>-73.3404683</v>
      </c>
      <c r="R36" t="s" s="87">
        <v>382</v>
      </c>
      <c r="S36" s="89">
        <v>0</v>
      </c>
      <c r="T36" s="90">
        <v>20</v>
      </c>
      <c r="U36" s="85">
        <f>U35+TIME(0,S36/60+T36,0)</f>
      </c>
      <c r="V36" s="64"/>
      <c r="W36" s="64"/>
    </row>
    <row r="37" ht="18" customHeight="1">
      <c r="A37" s="75"/>
      <c r="B37" t="s" s="76">
        <v>133</v>
      </c>
      <c r="C37" s="77">
        <v>2</v>
      </c>
      <c r="D37" s="78">
        <f>COUNTIFS($B$3:$B$84,B37)</f>
        <v>1</v>
      </c>
      <c r="E37" s="64"/>
      <c r="F37" s="64"/>
      <c r="G37" s="64"/>
      <c r="H37" s="70"/>
      <c r="I37" s="79">
        <v>33</v>
      </c>
      <c r="J37" t="s" s="87">
        <v>197</v>
      </c>
      <c r="K37" s="88">
        <v>43103.466631944444</v>
      </c>
      <c r="L37" t="s" s="87">
        <v>384</v>
      </c>
      <c r="M37" t="s" s="87">
        <v>201</v>
      </c>
      <c r="N37" s="88">
        <v>43103.480520833335</v>
      </c>
      <c r="O37" t="b" s="89">
        <v>0</v>
      </c>
      <c r="P37" s="89">
        <v>40.6881628</v>
      </c>
      <c r="Q37" s="89">
        <v>-73.33903789999999</v>
      </c>
      <c r="R37" t="s" s="87">
        <v>382</v>
      </c>
      <c r="S37" s="89">
        <v>74</v>
      </c>
      <c r="T37" s="90">
        <v>20</v>
      </c>
      <c r="U37" s="85">
        <f>U36+TIME(0,S37/60+T37,0)</f>
      </c>
      <c r="V37" s="64"/>
      <c r="W37" s="64"/>
    </row>
    <row r="38" ht="18" customHeight="1">
      <c r="A38" s="75"/>
      <c r="B38" t="s" s="76">
        <v>138</v>
      </c>
      <c r="C38" s="77">
        <v>3</v>
      </c>
      <c r="D38" s="78">
        <f>COUNTIFS($B$3:$B$84,B38)</f>
        <v>1</v>
      </c>
      <c r="E38" s="64"/>
      <c r="F38" s="64"/>
      <c r="G38" s="64"/>
      <c r="H38" s="70"/>
      <c r="I38" s="79">
        <v>34</v>
      </c>
      <c r="J38" t="s" s="87">
        <v>229</v>
      </c>
      <c r="K38" s="88">
        <v>43103.480520833335</v>
      </c>
      <c r="L38" t="s" s="87">
        <v>384</v>
      </c>
      <c r="M38" t="s" s="87">
        <v>236</v>
      </c>
      <c r="N38" s="88">
        <v>43103.494409722225</v>
      </c>
      <c r="O38" t="b" s="89">
        <v>0</v>
      </c>
      <c r="P38" s="89">
        <v>40.6881628</v>
      </c>
      <c r="Q38" s="89">
        <v>-73.33903789999999</v>
      </c>
      <c r="R38" t="s" s="87">
        <v>382</v>
      </c>
      <c r="S38" s="89">
        <v>0</v>
      </c>
      <c r="T38" s="90">
        <v>20</v>
      </c>
      <c r="U38" s="85">
        <f>U37+TIME(0,S38/60+T38,0)</f>
      </c>
      <c r="V38" s="64"/>
      <c r="W38" s="64"/>
    </row>
    <row r="39" ht="18" customHeight="1">
      <c r="A39" s="75"/>
      <c r="B39" t="s" s="86">
        <v>150</v>
      </c>
      <c r="C39" s="77">
        <v>3</v>
      </c>
      <c r="D39" s="78">
        <f>COUNTIFS($B$3:$B$84,B39)</f>
        <v>1</v>
      </c>
      <c r="E39" s="64"/>
      <c r="F39" s="64"/>
      <c r="G39" s="64"/>
      <c r="H39" s="70"/>
      <c r="I39" s="79">
        <v>35</v>
      </c>
      <c r="J39" t="s" s="87">
        <v>229</v>
      </c>
      <c r="K39" s="88">
        <v>43103.541678240741</v>
      </c>
      <c r="L39" t="s" s="87">
        <v>384</v>
      </c>
      <c r="M39" t="s" s="87">
        <v>234</v>
      </c>
      <c r="N39" s="88">
        <v>43103.555567129632</v>
      </c>
      <c r="O39" t="b" s="89">
        <v>0</v>
      </c>
      <c r="P39" s="89">
        <v>40.6881628</v>
      </c>
      <c r="Q39" s="89">
        <v>-73.33903789999999</v>
      </c>
      <c r="R39" t="s" s="87">
        <v>382</v>
      </c>
      <c r="S39" s="89">
        <v>0</v>
      </c>
      <c r="T39" s="90">
        <v>20</v>
      </c>
      <c r="U39" s="85">
        <f>U38+TIME(0,S39/60+T39,0)</f>
      </c>
      <c r="V39" s="64"/>
      <c r="W39" s="64"/>
    </row>
    <row r="40" ht="18" customHeight="1">
      <c r="A40" s="75"/>
      <c r="B40" t="s" s="86">
        <v>388</v>
      </c>
      <c r="C40" s="77">
        <v>3</v>
      </c>
      <c r="D40" s="78">
        <f>COUNTIFS($B$3:$B$84,B40)</f>
        <v>1</v>
      </c>
      <c r="E40" s="64"/>
      <c r="F40" s="64"/>
      <c r="G40" s="64"/>
      <c r="H40" s="70"/>
      <c r="I40" s="79">
        <v>36</v>
      </c>
      <c r="J40" t="s" s="87">
        <v>197</v>
      </c>
      <c r="K40" s="88">
        <v>43103.555567129632</v>
      </c>
      <c r="L40" t="s" s="87">
        <v>384</v>
      </c>
      <c r="M40" t="s" s="87">
        <v>196</v>
      </c>
      <c r="N40" s="88">
        <v>43103.569456018522</v>
      </c>
      <c r="O40" t="b" s="89">
        <v>0</v>
      </c>
      <c r="P40" s="89">
        <v>40.6881628</v>
      </c>
      <c r="Q40" s="89">
        <v>-73.33903789999999</v>
      </c>
      <c r="R40" t="s" s="87">
        <v>382</v>
      </c>
      <c r="S40" s="89">
        <v>0</v>
      </c>
      <c r="T40" s="90">
        <v>20</v>
      </c>
      <c r="U40" s="85">
        <f>U39+TIME(0,S40/60+T40,0)</f>
      </c>
      <c r="V40" s="64"/>
      <c r="W40" s="64"/>
    </row>
    <row r="41" ht="18" customHeight="1">
      <c r="A41" s="75"/>
      <c r="B41" t="s" s="99">
        <v>161</v>
      </c>
      <c r="C41" s="77">
        <v>3</v>
      </c>
      <c r="D41" s="78">
        <f>COUNTIFS($B$3:$B$84,B41)</f>
        <v>1</v>
      </c>
      <c r="E41" s="64"/>
      <c r="F41" s="64"/>
      <c r="G41" s="64"/>
      <c r="H41" s="70"/>
      <c r="I41" s="79">
        <v>37</v>
      </c>
      <c r="J41" t="s" s="87">
        <v>389</v>
      </c>
      <c r="K41" s="88">
        <v>43103.5703125</v>
      </c>
      <c r="L41" t="s" s="87">
        <v>384</v>
      </c>
      <c r="M41" t="s" s="87">
        <v>187</v>
      </c>
      <c r="N41" s="88">
        <v>43103.584201388891</v>
      </c>
      <c r="O41" t="b" s="89">
        <v>0</v>
      </c>
      <c r="P41" s="89">
        <v>40.6918474</v>
      </c>
      <c r="Q41" s="89">
        <v>-73.3346439</v>
      </c>
      <c r="R41" t="s" s="87">
        <v>382</v>
      </c>
      <c r="S41" s="89">
        <v>74</v>
      </c>
      <c r="T41" s="90">
        <v>20</v>
      </c>
      <c r="U41" s="85">
        <f>U40+TIME(0,S41/60+T41,0)</f>
      </c>
      <c r="V41" s="64"/>
      <c r="W41" s="64"/>
    </row>
    <row r="42" ht="18" customHeight="1">
      <c r="A42" s="75"/>
      <c r="B42" t="s" s="86">
        <v>168</v>
      </c>
      <c r="C42" s="77">
        <v>3</v>
      </c>
      <c r="D42" s="78">
        <f>COUNTIFS($B$3:$B$84,B42)</f>
        <v>1</v>
      </c>
      <c r="E42" s="64"/>
      <c r="F42" s="64"/>
      <c r="G42" s="64"/>
      <c r="H42" s="70"/>
      <c r="I42" s="79">
        <v>38</v>
      </c>
      <c r="J42" t="s" s="87">
        <v>240</v>
      </c>
      <c r="K42" s="88">
        <v>43103.585243055553</v>
      </c>
      <c r="L42" t="s" s="87">
        <v>384</v>
      </c>
      <c r="M42" t="s" s="87">
        <v>106</v>
      </c>
      <c r="N42" s="88">
        <v>43103.599131944444</v>
      </c>
      <c r="O42" t="b" s="89">
        <v>0</v>
      </c>
      <c r="P42" s="89">
        <v>40.6979764</v>
      </c>
      <c r="Q42" s="89">
        <v>-73.33839089999999</v>
      </c>
      <c r="R42" t="s" s="87">
        <v>382</v>
      </c>
      <c r="S42" s="89">
        <v>90</v>
      </c>
      <c r="T42" s="90">
        <v>20</v>
      </c>
      <c r="U42" s="85">
        <f>U41+TIME(0,S42/60+T42,0)</f>
      </c>
      <c r="V42" s="64"/>
      <c r="W42" s="64"/>
    </row>
    <row r="43" ht="18" customHeight="1">
      <c r="A43" s="75"/>
      <c r="B43" t="s" s="86">
        <v>156</v>
      </c>
      <c r="C43" s="77">
        <v>3</v>
      </c>
      <c r="D43" s="78">
        <f>COUNTIFS($B$3:$B$84,B43)</f>
        <v>1</v>
      </c>
      <c r="E43" s="64"/>
      <c r="F43" s="64"/>
      <c r="G43" s="64"/>
      <c r="H43" s="70"/>
      <c r="I43" s="79">
        <v>39</v>
      </c>
      <c r="J43" t="s" s="87">
        <v>238</v>
      </c>
      <c r="K43" s="88">
        <v>43103.599722222221</v>
      </c>
      <c r="L43" t="s" s="87">
        <v>384</v>
      </c>
      <c r="M43" t="s" s="87">
        <v>237</v>
      </c>
      <c r="N43" s="88">
        <v>43103.613611111112</v>
      </c>
      <c r="O43" t="b" s="89">
        <v>0</v>
      </c>
      <c r="P43" s="89">
        <v>40.6943168</v>
      </c>
      <c r="Q43" s="89">
        <v>-73.3346011</v>
      </c>
      <c r="R43" t="s" s="87">
        <v>382</v>
      </c>
      <c r="S43" s="89">
        <v>51</v>
      </c>
      <c r="T43" s="90">
        <v>20</v>
      </c>
      <c r="U43" s="85">
        <f>U42+TIME(0,S43/60+T43,0)</f>
      </c>
      <c r="V43" s="64"/>
      <c r="W43" s="64"/>
    </row>
    <row r="44" ht="18" customHeight="1">
      <c r="A44" s="75"/>
      <c r="B44" t="s" s="76">
        <v>172</v>
      </c>
      <c r="C44" s="77">
        <v>3</v>
      </c>
      <c r="D44" s="78">
        <f>COUNTIFS($B$3:$B$84,B44)</f>
        <v>1</v>
      </c>
      <c r="E44" s="64"/>
      <c r="F44" s="64"/>
      <c r="G44" s="64"/>
      <c r="H44" s="70"/>
      <c r="I44" s="79">
        <v>40</v>
      </c>
      <c r="J44" t="s" s="87">
        <v>151</v>
      </c>
      <c r="K44" s="88">
        <v>43103.615150462960</v>
      </c>
      <c r="L44" t="s" s="87">
        <v>384</v>
      </c>
      <c r="M44" t="s" s="87">
        <v>150</v>
      </c>
      <c r="N44" s="88">
        <v>43103.629039351850</v>
      </c>
      <c r="O44" t="b" s="89">
        <v>1</v>
      </c>
      <c r="P44" s="89">
        <v>40.6957062</v>
      </c>
      <c r="Q44" s="89">
        <v>-73.3247018</v>
      </c>
      <c r="R44" t="s" s="87">
        <v>382</v>
      </c>
      <c r="S44" s="89">
        <v>133</v>
      </c>
      <c r="T44" s="90">
        <v>20</v>
      </c>
      <c r="U44" s="85">
        <f>U43+TIME(0,S44/60+T44,0)</f>
      </c>
      <c r="V44" s="64"/>
      <c r="W44" s="64"/>
    </row>
    <row r="45" ht="18" customHeight="1">
      <c r="A45" s="75"/>
      <c r="B45" t="s" s="86">
        <v>173</v>
      </c>
      <c r="C45" s="77">
        <v>3</v>
      </c>
      <c r="D45" s="78">
        <f>COUNTIFS($B$3:$B$84,B45)</f>
        <v>1</v>
      </c>
      <c r="E45" s="64"/>
      <c r="F45" s="64"/>
      <c r="G45" s="64"/>
      <c r="H45" s="70"/>
      <c r="I45" s="79">
        <v>41</v>
      </c>
      <c r="J45" t="s" s="87">
        <v>151</v>
      </c>
      <c r="K45" s="88">
        <v>43103.629039351850</v>
      </c>
      <c r="L45" t="s" s="87">
        <v>384</v>
      </c>
      <c r="M45" t="s" s="87">
        <v>154</v>
      </c>
      <c r="N45" s="88">
        <v>43103.642928240741</v>
      </c>
      <c r="O45" t="b" s="89">
        <v>1</v>
      </c>
      <c r="P45" s="89">
        <v>40.6957062</v>
      </c>
      <c r="Q45" s="89">
        <v>-73.3247018</v>
      </c>
      <c r="R45" t="s" s="87">
        <v>382</v>
      </c>
      <c r="S45" s="89">
        <v>0</v>
      </c>
      <c r="T45" s="90">
        <v>20</v>
      </c>
      <c r="U45" s="85">
        <f>U44+TIME(0,S45/60+T45,0)</f>
      </c>
      <c r="V45" s="64"/>
      <c r="W45" s="64"/>
    </row>
    <row r="46" ht="18" customHeight="1">
      <c r="A46" s="75"/>
      <c r="B46" t="s" s="86">
        <v>176</v>
      </c>
      <c r="C46" s="77">
        <v>3</v>
      </c>
      <c r="D46" s="78">
        <f>COUNTIFS($B$3:$B$84,B46)</f>
        <v>1</v>
      </c>
      <c r="E46" s="64"/>
      <c r="F46" s="64"/>
      <c r="G46" s="64"/>
      <c r="H46" s="70"/>
      <c r="I46" s="79">
        <v>42</v>
      </c>
      <c r="J46" t="s" s="87">
        <v>170</v>
      </c>
      <c r="K46" s="88">
        <v>43103.644525462965</v>
      </c>
      <c r="L46" t="s" s="87">
        <v>384</v>
      </c>
      <c r="M46" t="s" s="87">
        <v>156</v>
      </c>
      <c r="N46" s="88">
        <v>43103.658414351848</v>
      </c>
      <c r="O46" t="b" s="89">
        <v>1</v>
      </c>
      <c r="P46" s="89">
        <v>40.6963585</v>
      </c>
      <c r="Q46" s="89">
        <v>-73.3141179</v>
      </c>
      <c r="R46" t="s" s="87">
        <v>382</v>
      </c>
      <c r="S46" s="89">
        <v>138</v>
      </c>
      <c r="T46" s="90">
        <v>20</v>
      </c>
      <c r="U46" s="85">
        <f>U45+TIME(0,S46/60+T46,0)</f>
      </c>
      <c r="V46" s="64"/>
      <c r="W46" s="64"/>
    </row>
    <row r="47" ht="18" customHeight="1">
      <c r="A47" s="75"/>
      <c r="B47" t="s" s="86">
        <v>178</v>
      </c>
      <c r="C47" s="77">
        <v>3</v>
      </c>
      <c r="D47" s="78">
        <f>COUNTIFS($B$3:$B$84,B47)</f>
        <v>1</v>
      </c>
      <c r="E47" s="64"/>
      <c r="F47" s="64"/>
      <c r="G47" s="64"/>
      <c r="H47" s="70"/>
      <c r="I47" s="79">
        <v>43</v>
      </c>
      <c r="J47" t="s" s="87">
        <v>224</v>
      </c>
      <c r="K47" s="88">
        <v>43103.668807870374</v>
      </c>
      <c r="L47" t="s" s="87">
        <v>384</v>
      </c>
      <c r="M47" t="s" s="87">
        <v>211</v>
      </c>
      <c r="N47" s="88">
        <v>43103.682696759257</v>
      </c>
      <c r="O47" t="b" s="89">
        <v>0</v>
      </c>
      <c r="P47" s="89">
        <v>40.708596</v>
      </c>
      <c r="Q47" s="89">
        <v>-73.461336</v>
      </c>
      <c r="R47" t="s" s="87">
        <v>382</v>
      </c>
      <c r="S47" s="89">
        <v>898</v>
      </c>
      <c r="T47" s="90">
        <v>20</v>
      </c>
      <c r="U47" s="94">
        <f>U46+TIME(0,S47/60+T47,0)</f>
      </c>
      <c r="V47" s="64"/>
      <c r="W47" s="64"/>
    </row>
    <row r="48" ht="18" customHeight="1">
      <c r="A48" s="75"/>
      <c r="B48" t="s" s="76">
        <v>180</v>
      </c>
      <c r="C48" s="77">
        <v>3</v>
      </c>
      <c r="D48" s="78">
        <f>COUNTIFS($B$3:$B$84,B48)</f>
        <v>1</v>
      </c>
      <c r="E48" s="64"/>
      <c r="F48" s="64"/>
      <c r="G48" s="64"/>
      <c r="H48" s="70"/>
      <c r="I48" s="79">
        <v>44</v>
      </c>
      <c r="J48" t="s" s="80">
        <v>380</v>
      </c>
      <c r="K48" s="81">
        <v>43103.708321759259</v>
      </c>
      <c r="L48" t="s" s="80">
        <v>381</v>
      </c>
      <c r="M48" t="s" s="80">
        <v>358</v>
      </c>
      <c r="N48" s="81">
        <v>43104.374988425923</v>
      </c>
      <c r="O48" t="b" s="82">
        <v>1</v>
      </c>
      <c r="P48" s="82">
        <v>40.624505</v>
      </c>
      <c r="Q48" s="82">
        <v>-73.697592</v>
      </c>
      <c r="R48" t="s" s="80">
        <v>382</v>
      </c>
      <c r="S48" s="82">
        <v>1821</v>
      </c>
      <c r="T48" s="95">
        <v>20</v>
      </c>
      <c r="U48" s="96">
        <f>U47+TIME(0,S48/60+T48,0)</f>
      </c>
      <c r="V48" s="85"/>
      <c r="W48" s="64"/>
    </row>
    <row r="49" ht="16" customHeight="1">
      <c r="A49" s="75"/>
      <c r="B49" t="s" s="76">
        <v>390</v>
      </c>
      <c r="C49" s="77">
        <v>3</v>
      </c>
      <c r="D49" s="78">
        <f>COUNTIFS($B$3:$B$84,B49)</f>
        <v>1</v>
      </c>
      <c r="E49" s="64"/>
      <c r="F49" s="64"/>
      <c r="G49" s="64"/>
      <c r="H49" s="64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8"/>
      <c r="U49" s="84">
        <v>0.375</v>
      </c>
      <c r="V49" s="85"/>
      <c r="W49" s="64"/>
    </row>
    <row r="50" ht="18" customHeight="1">
      <c r="A50" s="75"/>
      <c r="B50" t="s" s="76">
        <v>187</v>
      </c>
      <c r="C50" s="77">
        <v>3</v>
      </c>
      <c r="D50" s="78">
        <f>COUNTIFS($B$3:$B$84,B50)</f>
        <v>1</v>
      </c>
      <c r="E50" s="64"/>
      <c r="F50" s="64"/>
      <c r="G50" s="64"/>
      <c r="H50" s="70"/>
      <c r="I50" s="79">
        <v>45</v>
      </c>
      <c r="J50" t="s" s="87">
        <v>100</v>
      </c>
      <c r="K50" s="88">
        <v>43104.4093287037</v>
      </c>
      <c r="L50" t="s" s="87">
        <v>384</v>
      </c>
      <c r="M50" t="s" s="87">
        <v>99</v>
      </c>
      <c r="N50" s="88">
        <v>43104.423217592594</v>
      </c>
      <c r="O50" t="b" s="89">
        <v>0</v>
      </c>
      <c r="P50" s="89">
        <v>40.8685405</v>
      </c>
      <c r="Q50" s="89">
        <v>-73.42780399999999</v>
      </c>
      <c r="R50" t="s" s="87">
        <v>382</v>
      </c>
      <c r="S50" s="89">
        <v>2967</v>
      </c>
      <c r="T50" s="90">
        <v>20</v>
      </c>
      <c r="U50" s="91">
        <f>U49+TIME(0,S50/60+T50,0)</f>
      </c>
      <c r="V50" s="64"/>
      <c r="W50" s="64"/>
    </row>
    <row r="51" ht="18" customHeight="1">
      <c r="A51" s="75"/>
      <c r="B51" t="s" s="76">
        <v>184</v>
      </c>
      <c r="C51" s="77">
        <v>3</v>
      </c>
      <c r="D51" s="78">
        <f>COUNTIFS($B$3:$B$84,B51)</f>
        <v>1</v>
      </c>
      <c r="E51" s="64"/>
      <c r="F51" s="64"/>
      <c r="G51" s="64"/>
      <c r="H51" s="70"/>
      <c r="I51" s="79">
        <v>46</v>
      </c>
      <c r="J51" t="s" s="87">
        <v>100</v>
      </c>
      <c r="K51" s="88">
        <v>43104.423217592594</v>
      </c>
      <c r="L51" t="s" s="87">
        <v>384</v>
      </c>
      <c r="M51" t="s" s="87">
        <v>102</v>
      </c>
      <c r="N51" s="88">
        <v>43104.437106481484</v>
      </c>
      <c r="O51" t="b" s="89">
        <v>0</v>
      </c>
      <c r="P51" s="89">
        <v>40.8685405</v>
      </c>
      <c r="Q51" s="89">
        <v>-73.42780399999999</v>
      </c>
      <c r="R51" t="s" s="87">
        <v>382</v>
      </c>
      <c r="S51" s="89">
        <v>0</v>
      </c>
      <c r="T51" s="90">
        <v>20</v>
      </c>
      <c r="U51" s="85">
        <f>U50+TIME(0,S51/60+T51,0)</f>
      </c>
      <c r="V51" s="64"/>
      <c r="W51" s="64"/>
    </row>
    <row r="52" ht="18" customHeight="1">
      <c r="A52" s="75"/>
      <c r="B52" t="s" s="86">
        <v>181</v>
      </c>
      <c r="C52" s="77">
        <v>3</v>
      </c>
      <c r="D52" s="78">
        <f>COUNTIFS($B$3:$B$84,B52)</f>
        <v>1</v>
      </c>
      <c r="E52" s="64"/>
      <c r="F52" s="64"/>
      <c r="G52" s="64"/>
      <c r="H52" s="70"/>
      <c r="I52" s="79">
        <v>47</v>
      </c>
      <c r="J52" t="s" s="87">
        <v>76</v>
      </c>
      <c r="K52" s="88">
        <v>43104.438854166663</v>
      </c>
      <c r="L52" t="s" s="87">
        <v>384</v>
      </c>
      <c r="M52" t="s" s="87">
        <v>75</v>
      </c>
      <c r="N52" s="88">
        <v>43104.452743055554</v>
      </c>
      <c r="O52" t="b" s="89">
        <v>0</v>
      </c>
      <c r="P52" s="89">
        <v>40.8681539</v>
      </c>
      <c r="Q52" s="89">
        <v>-73.425676</v>
      </c>
      <c r="R52" t="s" s="87">
        <v>382</v>
      </c>
      <c r="S52" s="89">
        <v>151</v>
      </c>
      <c r="T52" s="90">
        <v>20</v>
      </c>
      <c r="U52" s="85">
        <f>U51+TIME(0,S52/60+T52,0)</f>
      </c>
      <c r="V52" s="64"/>
      <c r="W52" s="64"/>
    </row>
    <row r="53" ht="18" customHeight="1">
      <c r="A53" s="75"/>
      <c r="B53" t="s" s="76">
        <v>193</v>
      </c>
      <c r="C53" s="77">
        <v>3</v>
      </c>
      <c r="D53" s="78">
        <f>COUNTIFS($B$3:$B$84,B53)</f>
        <v>1</v>
      </c>
      <c r="E53" s="64"/>
      <c r="F53" s="64"/>
      <c r="G53" s="64"/>
      <c r="H53" s="70"/>
      <c r="I53" s="79">
        <v>48</v>
      </c>
      <c r="J53" t="s" s="87">
        <v>71</v>
      </c>
      <c r="K53" s="88">
        <v>43104.453900462962</v>
      </c>
      <c r="L53" t="s" s="87">
        <v>384</v>
      </c>
      <c r="M53" t="s" s="87">
        <v>70</v>
      </c>
      <c r="N53" s="88">
        <v>43104.467789351853</v>
      </c>
      <c r="O53" t="b" s="89">
        <v>1</v>
      </c>
      <c r="P53" s="89">
        <v>40.8601042</v>
      </c>
      <c r="Q53" s="89">
        <v>-73.4206811</v>
      </c>
      <c r="R53" t="s" s="87">
        <v>382</v>
      </c>
      <c r="S53" s="89">
        <v>100</v>
      </c>
      <c r="T53" s="90">
        <v>20</v>
      </c>
      <c r="U53" s="85">
        <f>U52+TIME(0,S53/60+T53,0)</f>
      </c>
      <c r="V53" s="64"/>
      <c r="W53" s="64"/>
    </row>
    <row r="54" ht="18" customHeight="1">
      <c r="A54" s="75"/>
      <c r="B54" t="s" s="86">
        <v>196</v>
      </c>
      <c r="C54" s="77">
        <v>4</v>
      </c>
      <c r="D54" s="78">
        <f>COUNTIFS($B$3:$B$84,B54)</f>
        <v>1</v>
      </c>
      <c r="E54" s="64"/>
      <c r="F54" s="64"/>
      <c r="G54" s="64"/>
      <c r="H54" s="70"/>
      <c r="I54" s="79">
        <v>49</v>
      </c>
      <c r="J54" t="s" s="87">
        <v>217</v>
      </c>
      <c r="K54" s="88">
        <v>43104.486087962963</v>
      </c>
      <c r="L54" t="s" s="87">
        <v>384</v>
      </c>
      <c r="M54" t="s" s="87">
        <v>216</v>
      </c>
      <c r="N54" s="88">
        <v>43104.499976851854</v>
      </c>
      <c r="O54" t="b" s="89">
        <v>0</v>
      </c>
      <c r="P54" s="89">
        <v>40.6750453</v>
      </c>
      <c r="Q54" s="89">
        <v>-73.47818909999999</v>
      </c>
      <c r="R54" t="s" s="87">
        <v>382</v>
      </c>
      <c r="S54" s="89">
        <v>1581</v>
      </c>
      <c r="T54" s="90">
        <v>20</v>
      </c>
      <c r="U54" s="85">
        <f>U53+TIME(0,S54/60+T54,0)</f>
      </c>
      <c r="V54" s="64"/>
      <c r="W54" s="64"/>
    </row>
    <row r="55" ht="18" customHeight="1">
      <c r="A55" s="75"/>
      <c r="B55" t="s" s="86">
        <v>201</v>
      </c>
      <c r="C55" s="77">
        <v>4</v>
      </c>
      <c r="D55" s="78">
        <f>COUNTIFS($B$3:$B$84,B55)</f>
        <v>1</v>
      </c>
      <c r="E55" s="64"/>
      <c r="F55" s="64"/>
      <c r="G55" s="64"/>
      <c r="H55" s="70"/>
      <c r="I55" s="79">
        <v>50</v>
      </c>
      <c r="J55" t="s" s="87">
        <v>217</v>
      </c>
      <c r="K55" s="88">
        <v>43104.541678240741</v>
      </c>
      <c r="L55" t="s" s="87">
        <v>384</v>
      </c>
      <c r="M55" t="s" s="87">
        <v>221</v>
      </c>
      <c r="N55" s="88">
        <v>43104.555567129632</v>
      </c>
      <c r="O55" t="b" s="89">
        <v>0</v>
      </c>
      <c r="P55" s="89">
        <v>40.6750453</v>
      </c>
      <c r="Q55" s="89">
        <v>-73.47818909999999</v>
      </c>
      <c r="R55" t="s" s="87">
        <v>382</v>
      </c>
      <c r="S55" s="89">
        <v>0</v>
      </c>
      <c r="T55" s="90">
        <v>20</v>
      </c>
      <c r="U55" s="85">
        <f>U54+TIME(0,S55/60+T55,0)</f>
      </c>
      <c r="V55" s="64"/>
      <c r="W55" s="64"/>
    </row>
    <row r="56" ht="18" customHeight="1">
      <c r="A56" s="75"/>
      <c r="B56" t="s" s="86">
        <v>204</v>
      </c>
      <c r="C56" s="77">
        <v>4</v>
      </c>
      <c r="D56" s="78">
        <f>COUNTIFS($B$3:$B$84,B56)</f>
        <v>1</v>
      </c>
      <c r="E56" s="64"/>
      <c r="F56" s="64"/>
      <c r="G56" s="64"/>
      <c r="H56" s="70"/>
      <c r="I56" s="79">
        <v>51</v>
      </c>
      <c r="J56" t="s" s="87">
        <v>391</v>
      </c>
      <c r="K56" s="88">
        <v>43104.557222222225</v>
      </c>
      <c r="L56" t="s" s="87">
        <v>384</v>
      </c>
      <c r="M56" t="s" s="87">
        <v>88</v>
      </c>
      <c r="N56" s="88">
        <v>43104.571111111109</v>
      </c>
      <c r="O56" t="b" s="89">
        <v>0</v>
      </c>
      <c r="P56" s="89">
        <v>40.6806563</v>
      </c>
      <c r="Q56" s="89">
        <v>-73.4742914</v>
      </c>
      <c r="R56" t="s" s="87">
        <v>382</v>
      </c>
      <c r="S56" s="89">
        <v>143</v>
      </c>
      <c r="T56" s="90">
        <v>20</v>
      </c>
      <c r="U56" s="85">
        <f>U55+TIME(0,S56/60+T56,0)</f>
      </c>
      <c r="V56" s="64"/>
      <c r="W56" s="64"/>
    </row>
    <row r="57" ht="18" customHeight="1">
      <c r="A57" s="75"/>
      <c r="B57" t="s" s="86">
        <v>206</v>
      </c>
      <c r="C57" s="77">
        <v>4</v>
      </c>
      <c r="D57" s="78">
        <f>COUNTIFS($B$3:$B$84,B57)</f>
        <v>1</v>
      </c>
      <c r="E57" s="64"/>
      <c r="F57" s="64"/>
      <c r="G57" s="64"/>
      <c r="H57" s="70"/>
      <c r="I57" s="79">
        <v>52</v>
      </c>
      <c r="J57" t="s" s="87">
        <v>217</v>
      </c>
      <c r="K57" s="88">
        <v>43104.571111111109</v>
      </c>
      <c r="L57" t="s" s="87">
        <v>384</v>
      </c>
      <c r="M57" t="s" s="87">
        <v>219</v>
      </c>
      <c r="N57" s="88">
        <v>43104.585</v>
      </c>
      <c r="O57" t="b" s="89">
        <v>0</v>
      </c>
      <c r="P57" s="89">
        <v>40.6806563</v>
      </c>
      <c r="Q57" s="89">
        <v>-73.4742914</v>
      </c>
      <c r="R57" t="s" s="87">
        <v>382</v>
      </c>
      <c r="S57" s="89">
        <v>0</v>
      </c>
      <c r="T57" s="90">
        <v>20</v>
      </c>
      <c r="U57" s="85">
        <f>U56+TIME(0,S57/60+T57,0)</f>
      </c>
      <c r="V57" s="64"/>
      <c r="W57" s="64"/>
    </row>
    <row r="58" ht="18" customHeight="1">
      <c r="A58" s="75"/>
      <c r="B58" t="s" s="86">
        <v>164</v>
      </c>
      <c r="C58" s="77">
        <v>4</v>
      </c>
      <c r="D58" s="78">
        <f>COUNTIFS($B$3:$B$84,B58)</f>
        <v>1</v>
      </c>
      <c r="E58" s="64"/>
      <c r="F58" s="64"/>
      <c r="G58" s="64"/>
      <c r="H58" s="70"/>
      <c r="I58" s="79">
        <v>53</v>
      </c>
      <c r="J58" t="s" s="87">
        <v>392</v>
      </c>
      <c r="K58" s="88">
        <v>43104.5865162037</v>
      </c>
      <c r="L58" t="s" s="87">
        <v>384</v>
      </c>
      <c r="M58" t="s" s="87">
        <v>138</v>
      </c>
      <c r="N58" s="88">
        <v>43104.600405092591</v>
      </c>
      <c r="O58" t="b" s="89">
        <v>0</v>
      </c>
      <c r="P58" s="89">
        <v>40.678531</v>
      </c>
      <c r="Q58" s="89">
        <v>-73.46953999999999</v>
      </c>
      <c r="R58" t="s" s="87">
        <v>382</v>
      </c>
      <c r="S58" s="89">
        <v>131</v>
      </c>
      <c r="T58" s="90">
        <v>20</v>
      </c>
      <c r="U58" s="85">
        <f>U57+TIME(0,S58/60+T58,0)</f>
      </c>
      <c r="V58" s="64"/>
      <c r="W58" s="64"/>
    </row>
    <row r="59" ht="18" customHeight="1">
      <c r="A59" s="75"/>
      <c r="B59" t="s" s="86">
        <v>80</v>
      </c>
      <c r="C59" s="77">
        <v>4</v>
      </c>
      <c r="D59" s="78">
        <f>COUNTIFS($B$3:$B$84,B59)</f>
        <v>1</v>
      </c>
      <c r="E59" s="64"/>
      <c r="F59" s="64"/>
      <c r="G59" s="64"/>
      <c r="H59" s="70"/>
      <c r="I59" s="79">
        <v>54</v>
      </c>
      <c r="J59" t="s" s="87">
        <v>393</v>
      </c>
      <c r="K59" s="88">
        <v>43104.608923611115</v>
      </c>
      <c r="L59" t="s" s="87">
        <v>384</v>
      </c>
      <c r="M59" t="s" s="87">
        <v>258</v>
      </c>
      <c r="N59" s="88">
        <v>43104.6228125</v>
      </c>
      <c r="O59" t="b" s="89">
        <v>0</v>
      </c>
      <c r="P59" s="89">
        <v>40.6820976</v>
      </c>
      <c r="Q59" s="89">
        <v>-73.54009480000001</v>
      </c>
      <c r="R59" t="s" s="87">
        <v>382</v>
      </c>
      <c r="S59" s="89">
        <v>736</v>
      </c>
      <c r="T59" s="90">
        <v>20</v>
      </c>
      <c r="U59" s="85">
        <f>U58+TIME(0,S59/60+T59,0)</f>
      </c>
      <c r="V59" s="64"/>
      <c r="W59" s="64"/>
    </row>
    <row r="60" ht="18" customHeight="1">
      <c r="A60" s="75"/>
      <c r="B60" t="s" s="55">
        <v>67</v>
      </c>
      <c r="C60" s="77">
        <v>4</v>
      </c>
      <c r="D60" s="78">
        <f>COUNTIFS($B$3:$B$84,B60)</f>
        <v>1</v>
      </c>
      <c r="E60" s="64"/>
      <c r="F60" s="64"/>
      <c r="G60" s="64"/>
      <c r="H60" s="70"/>
      <c r="I60" s="79">
        <v>55</v>
      </c>
      <c r="J60" t="s" s="87">
        <v>393</v>
      </c>
      <c r="K60" s="88">
        <v>43104.6228125</v>
      </c>
      <c r="L60" t="s" s="87">
        <v>384</v>
      </c>
      <c r="M60" t="s" s="87">
        <v>257</v>
      </c>
      <c r="N60" s="88">
        <v>43104.636701388888</v>
      </c>
      <c r="O60" t="b" s="89">
        <v>0</v>
      </c>
      <c r="P60" s="89">
        <v>40.6820976</v>
      </c>
      <c r="Q60" s="89">
        <v>-73.54009480000001</v>
      </c>
      <c r="R60" t="s" s="87">
        <v>382</v>
      </c>
      <c r="S60" s="89">
        <v>0</v>
      </c>
      <c r="T60" s="90">
        <v>20</v>
      </c>
      <c r="U60" s="85">
        <f>U59+TIME(0,S60/60+T60,0)</f>
      </c>
      <c r="V60" s="64"/>
      <c r="W60" s="64"/>
    </row>
    <row r="61" ht="18" customHeight="1">
      <c r="A61" s="75"/>
      <c r="B61" t="s" s="76">
        <v>209</v>
      </c>
      <c r="C61" s="77">
        <v>4</v>
      </c>
      <c r="D61" s="78">
        <f>COUNTIFS($B$3:$B$84,B61)</f>
        <v>1</v>
      </c>
      <c r="E61" s="64"/>
      <c r="F61" s="64"/>
      <c r="G61" s="64"/>
      <c r="H61" s="70"/>
      <c r="I61" s="79">
        <v>56</v>
      </c>
      <c r="J61" t="s" s="87">
        <v>393</v>
      </c>
      <c r="K61" s="88">
        <v>43104.636701388888</v>
      </c>
      <c r="L61" t="s" s="87">
        <v>384</v>
      </c>
      <c r="M61" t="s" s="87">
        <v>254</v>
      </c>
      <c r="N61" s="88">
        <v>43104.650590277779</v>
      </c>
      <c r="O61" t="b" s="89">
        <v>0</v>
      </c>
      <c r="P61" s="89">
        <v>40.6820976</v>
      </c>
      <c r="Q61" s="89">
        <v>-73.54009480000001</v>
      </c>
      <c r="R61" t="s" s="87">
        <v>382</v>
      </c>
      <c r="S61" s="89">
        <v>0</v>
      </c>
      <c r="T61" s="90">
        <v>20</v>
      </c>
      <c r="U61" s="85">
        <f>U60+TIME(0,S61/60+T61,0)</f>
      </c>
      <c r="V61" s="64"/>
      <c r="W61" s="64"/>
    </row>
    <row r="62" ht="18" customHeight="1">
      <c r="A62" s="75"/>
      <c r="B62" t="s" s="86">
        <v>88</v>
      </c>
      <c r="C62" s="77">
        <v>4</v>
      </c>
      <c r="D62" s="78">
        <f>COUNTIFS($B$3:$B$84,B62)</f>
        <v>1</v>
      </c>
      <c r="E62" s="64"/>
      <c r="F62" s="64"/>
      <c r="G62" s="64"/>
      <c r="H62" s="70"/>
      <c r="I62" s="79">
        <v>57</v>
      </c>
      <c r="J62" t="s" s="87">
        <v>225</v>
      </c>
      <c r="K62" s="88">
        <v>43104.653993055559</v>
      </c>
      <c r="L62" t="s" s="87">
        <v>384</v>
      </c>
      <c r="M62" t="s" s="87">
        <v>215</v>
      </c>
      <c r="N62" s="88">
        <v>43104.667881944442</v>
      </c>
      <c r="O62" t="b" s="89">
        <v>0</v>
      </c>
      <c r="P62" s="89">
        <v>40.6615372</v>
      </c>
      <c r="Q62" s="89">
        <v>-73.53566309999999</v>
      </c>
      <c r="R62" t="s" s="87">
        <v>382</v>
      </c>
      <c r="S62" s="89">
        <v>294</v>
      </c>
      <c r="T62" s="90">
        <v>20</v>
      </c>
      <c r="U62" s="85">
        <f>U61+TIME(0,S62/60+T62,0)</f>
      </c>
      <c r="V62" s="64"/>
      <c r="W62" s="64"/>
    </row>
    <row r="63" ht="18" customHeight="1">
      <c r="A63" s="75"/>
      <c r="B63" t="s" s="86">
        <v>216</v>
      </c>
      <c r="C63" s="77">
        <v>4</v>
      </c>
      <c r="D63" s="78">
        <f>COUNTIFS($B$3:$B$84,B63)</f>
        <v>1</v>
      </c>
      <c r="E63" s="64"/>
      <c r="F63" s="64"/>
      <c r="G63" s="64"/>
      <c r="H63" s="70"/>
      <c r="I63" s="79">
        <v>58</v>
      </c>
      <c r="J63" t="s" s="87">
        <v>134</v>
      </c>
      <c r="K63" s="88">
        <v>43104.673784722225</v>
      </c>
      <c r="L63" t="s" s="87">
        <v>384</v>
      </c>
      <c r="M63" t="s" s="87">
        <v>133</v>
      </c>
      <c r="N63" s="88">
        <v>43104.687673611108</v>
      </c>
      <c r="O63" t="b" s="89">
        <v>0</v>
      </c>
      <c r="P63" s="89">
        <v>40.6538812</v>
      </c>
      <c r="Q63" s="89">
        <v>-73.58256849999999</v>
      </c>
      <c r="R63" t="s" s="87">
        <v>382</v>
      </c>
      <c r="S63" s="89">
        <v>510</v>
      </c>
      <c r="T63" s="90">
        <v>20</v>
      </c>
      <c r="U63" s="94">
        <f>U62+TIME(0,S63/60+T63,0)</f>
      </c>
      <c r="V63" s="64"/>
      <c r="W63" s="64"/>
    </row>
    <row r="64" ht="18" customHeight="1">
      <c r="A64" s="75"/>
      <c r="B64" t="s" s="76">
        <v>221</v>
      </c>
      <c r="C64" s="77">
        <v>4</v>
      </c>
      <c r="D64" s="78">
        <f>COUNTIFS($B$3:$B$84,B64)</f>
        <v>1</v>
      </c>
      <c r="E64" s="64"/>
      <c r="F64" s="64"/>
      <c r="G64" s="64"/>
      <c r="H64" s="70"/>
      <c r="I64" s="79">
        <v>59</v>
      </c>
      <c r="J64" t="s" s="80">
        <v>380</v>
      </c>
      <c r="K64" s="81">
        <v>43104.708321759259</v>
      </c>
      <c r="L64" t="s" s="80">
        <v>381</v>
      </c>
      <c r="M64" t="s" s="80">
        <v>358</v>
      </c>
      <c r="N64" s="81">
        <v>43105.374988425923</v>
      </c>
      <c r="O64" t="b" s="82">
        <v>1</v>
      </c>
      <c r="P64" s="82">
        <v>40.624505</v>
      </c>
      <c r="Q64" s="82">
        <v>-73.697592</v>
      </c>
      <c r="R64" t="s" s="80">
        <v>382</v>
      </c>
      <c r="S64" s="82">
        <v>1526</v>
      </c>
      <c r="T64" s="95">
        <v>20</v>
      </c>
      <c r="U64" s="96">
        <f>U63+TIME(0,S64/60+T64,0)</f>
      </c>
      <c r="V64" s="85"/>
      <c r="W64" s="64"/>
    </row>
    <row r="65" ht="16" customHeight="1">
      <c r="A65" s="75"/>
      <c r="B65" t="s" s="76">
        <v>219</v>
      </c>
      <c r="C65" s="77">
        <v>4</v>
      </c>
      <c r="D65" s="78">
        <f>COUNTIFS($B$3:$B$84,B65)</f>
        <v>1</v>
      </c>
      <c r="E65" s="64"/>
      <c r="F65" s="64"/>
      <c r="G65" s="64"/>
      <c r="H65" s="64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8"/>
      <c r="U65" s="84">
        <v>0.375</v>
      </c>
      <c r="V65" s="85"/>
      <c r="W65" s="64"/>
    </row>
    <row r="66" ht="18" customHeight="1">
      <c r="A66" s="75"/>
      <c r="B66" t="s" s="86">
        <v>394</v>
      </c>
      <c r="C66" s="77">
        <v>4</v>
      </c>
      <c r="D66" s="78">
        <f>COUNTIFS($B$3:$B$84,B66)</f>
        <v>1</v>
      </c>
      <c r="E66" s="64"/>
      <c r="F66" s="64"/>
      <c r="G66" s="64"/>
      <c r="H66" s="70"/>
      <c r="I66" s="79">
        <v>60</v>
      </c>
      <c r="J66" t="s" s="87">
        <v>263</v>
      </c>
      <c r="K66" s="88">
        <v>43105.393090277779</v>
      </c>
      <c r="L66" t="s" s="87">
        <v>384</v>
      </c>
      <c r="M66" t="s" s="87">
        <v>145</v>
      </c>
      <c r="N66" s="88">
        <v>43105.406979166670</v>
      </c>
      <c r="O66" t="b" s="89">
        <v>0</v>
      </c>
      <c r="P66" s="89">
        <v>40.6953651</v>
      </c>
      <c r="Q66" s="89">
        <v>-73.5333553</v>
      </c>
      <c r="R66" t="s" s="87">
        <v>382</v>
      </c>
      <c r="S66" s="89">
        <v>1564</v>
      </c>
      <c r="T66" s="90">
        <v>20</v>
      </c>
      <c r="U66" s="91">
        <f>U65+TIME(0,S66/60+T66,0)</f>
      </c>
      <c r="V66" s="64"/>
      <c r="W66" s="64"/>
    </row>
    <row r="67" ht="18" customHeight="1">
      <c r="A67" s="75"/>
      <c r="B67" t="s" s="86">
        <v>215</v>
      </c>
      <c r="C67" s="77">
        <v>4</v>
      </c>
      <c r="D67" s="78">
        <f>COUNTIFS($B$3:$B$84,B67)</f>
        <v>1</v>
      </c>
      <c r="E67" s="64"/>
      <c r="F67" s="64"/>
      <c r="G67" s="64"/>
      <c r="H67" s="70"/>
      <c r="I67" s="79">
        <v>61</v>
      </c>
      <c r="J67" t="s" s="87">
        <v>83</v>
      </c>
      <c r="K67" s="88">
        <v>43105.422662037039</v>
      </c>
      <c r="L67" t="s" s="87">
        <v>384</v>
      </c>
      <c r="M67" t="s" s="87">
        <v>87</v>
      </c>
      <c r="N67" s="88">
        <v>43105.436550925922</v>
      </c>
      <c r="O67" t="b" s="89">
        <v>0</v>
      </c>
      <c r="P67" s="89">
        <v>40.8280128</v>
      </c>
      <c r="Q67" s="89">
        <v>-73.4018798</v>
      </c>
      <c r="R67" t="s" s="87">
        <v>382</v>
      </c>
      <c r="S67" s="89">
        <v>1355</v>
      </c>
      <c r="T67" s="90">
        <v>20</v>
      </c>
      <c r="U67" s="85">
        <f>U66+TIME(0,S67/60+T67,0)</f>
      </c>
      <c r="V67" s="64"/>
      <c r="W67" s="64"/>
    </row>
    <row r="68" ht="18" customHeight="1">
      <c r="A68" s="75"/>
      <c r="B68" t="s" s="86">
        <v>228</v>
      </c>
      <c r="C68" s="77">
        <v>5</v>
      </c>
      <c r="D68" s="78">
        <f>COUNTIFS($B$3:$B$84,B68)</f>
        <v>1</v>
      </c>
      <c r="E68" s="64"/>
      <c r="F68" s="64"/>
      <c r="G68" s="64"/>
      <c r="H68" s="70"/>
      <c r="I68" s="79">
        <v>62</v>
      </c>
      <c r="J68" t="s" s="87">
        <v>33</v>
      </c>
      <c r="K68" s="88">
        <v>43105.439050925925</v>
      </c>
      <c r="L68" t="s" s="87">
        <v>384</v>
      </c>
      <c r="M68" t="s" s="87">
        <v>32</v>
      </c>
      <c r="N68" s="88">
        <v>43105.452939814815</v>
      </c>
      <c r="O68" t="b" s="89">
        <v>1</v>
      </c>
      <c r="P68" s="89">
        <v>40.8298998</v>
      </c>
      <c r="Q68" s="89">
        <v>-73.4120396</v>
      </c>
      <c r="R68" t="s" s="87">
        <v>382</v>
      </c>
      <c r="S68" s="89">
        <v>216</v>
      </c>
      <c r="T68" s="90">
        <v>20</v>
      </c>
      <c r="U68" s="85">
        <f>U67+TIME(0,S68/60+T68,0)</f>
      </c>
      <c r="V68" s="64"/>
      <c r="W68" s="64"/>
    </row>
    <row r="69" ht="18" customHeight="1">
      <c r="A69" s="75"/>
      <c r="B69" t="s" s="86">
        <v>234</v>
      </c>
      <c r="C69" s="77">
        <v>5</v>
      </c>
      <c r="D69" s="78">
        <f>COUNTIFS($B$3:$B$84,B69)</f>
        <v>1</v>
      </c>
      <c r="E69" s="64"/>
      <c r="F69" s="64"/>
      <c r="G69" s="64"/>
      <c r="H69" s="70"/>
      <c r="I69" s="79">
        <v>63</v>
      </c>
      <c r="J69" t="s" s="87">
        <v>83</v>
      </c>
      <c r="K69" s="88">
        <v>43105.458229166667</v>
      </c>
      <c r="L69" t="s" s="87">
        <v>384</v>
      </c>
      <c r="M69" t="s" s="87">
        <v>82</v>
      </c>
      <c r="N69" s="88">
        <v>43105.472118055557</v>
      </c>
      <c r="O69" t="b" s="89">
        <v>0</v>
      </c>
      <c r="P69" s="89">
        <v>40.8534318</v>
      </c>
      <c r="Q69" s="89">
        <v>-73.4115091</v>
      </c>
      <c r="R69" t="s" s="87">
        <v>382</v>
      </c>
      <c r="S69" s="89">
        <v>457</v>
      </c>
      <c r="T69" s="90">
        <v>20</v>
      </c>
      <c r="U69" s="85">
        <f>U68+TIME(0,S69/60+T69,0)</f>
      </c>
      <c r="V69" s="64"/>
      <c r="W69" s="64"/>
    </row>
    <row r="70" ht="18" customHeight="1">
      <c r="A70" s="75"/>
      <c r="B70" t="s" s="86">
        <v>236</v>
      </c>
      <c r="C70" s="77">
        <v>5</v>
      </c>
      <c r="D70" s="78">
        <f>COUNTIFS($B$3:$B$84,B70)</f>
        <v>1</v>
      </c>
      <c r="E70" s="64"/>
      <c r="F70" s="64"/>
      <c r="G70" s="64"/>
      <c r="H70" s="70"/>
      <c r="I70" s="79">
        <v>64</v>
      </c>
      <c r="J70" t="s" s="87">
        <v>76</v>
      </c>
      <c r="K70" s="88">
        <v>43105.475335648145</v>
      </c>
      <c r="L70" t="s" s="87">
        <v>384</v>
      </c>
      <c r="M70" t="s" s="87">
        <v>79</v>
      </c>
      <c r="N70" s="88">
        <v>43105.489224537036</v>
      </c>
      <c r="O70" t="b" s="89">
        <v>0</v>
      </c>
      <c r="P70" s="89">
        <v>40.8602192</v>
      </c>
      <c r="Q70" s="89">
        <v>-73.3964632</v>
      </c>
      <c r="R70" t="s" s="87">
        <v>382</v>
      </c>
      <c r="S70" s="89">
        <v>278</v>
      </c>
      <c r="T70" s="90">
        <v>20</v>
      </c>
      <c r="U70" s="85">
        <f>U69+TIME(0,S70/60+T70,0)</f>
      </c>
      <c r="V70" s="64"/>
      <c r="W70" s="64"/>
    </row>
    <row r="71" ht="18" customHeight="1">
      <c r="A71" s="75"/>
      <c r="B71" t="s" s="76">
        <v>237</v>
      </c>
      <c r="C71" s="77">
        <v>5</v>
      </c>
      <c r="D71" s="78">
        <f>COUNTIFS($B$3:$B$84,B71)</f>
        <v>1</v>
      </c>
      <c r="E71" s="64"/>
      <c r="F71" s="64"/>
      <c r="G71" s="64"/>
      <c r="H71" s="70"/>
      <c r="I71" s="79">
        <v>65</v>
      </c>
      <c r="J71" t="s" s="87">
        <v>58</v>
      </c>
      <c r="K71" s="88">
        <v>43105.541678240741</v>
      </c>
      <c r="L71" t="s" s="87">
        <v>384</v>
      </c>
      <c r="M71" t="s" s="87">
        <v>57</v>
      </c>
      <c r="N71" s="88">
        <v>43105.555567129632</v>
      </c>
      <c r="O71" t="b" s="89">
        <v>0</v>
      </c>
      <c r="P71" s="89">
        <v>40.8590719</v>
      </c>
      <c r="Q71" s="89">
        <v>-73.3199663</v>
      </c>
      <c r="R71" t="s" s="87">
        <v>382</v>
      </c>
      <c r="S71" s="89">
        <v>767</v>
      </c>
      <c r="T71" s="90">
        <v>20</v>
      </c>
      <c r="U71" s="85">
        <f>U70+TIME(0,S71/60+T71,0)</f>
      </c>
      <c r="V71" s="64"/>
      <c r="W71" s="64"/>
    </row>
    <row r="72" ht="18" customHeight="1">
      <c r="A72" s="75"/>
      <c r="B72" t="s" s="86">
        <v>106</v>
      </c>
      <c r="C72" s="77">
        <v>5</v>
      </c>
      <c r="D72" s="78">
        <f>COUNTIFS($B$3:$B$84,B72)</f>
        <v>1</v>
      </c>
      <c r="E72" s="64"/>
      <c r="F72" s="64"/>
      <c r="G72" s="64"/>
      <c r="H72" s="70"/>
      <c r="I72" s="79">
        <v>66</v>
      </c>
      <c r="J72" t="s" s="87">
        <v>52</v>
      </c>
      <c r="K72" s="88">
        <v>43105.559722222220</v>
      </c>
      <c r="L72" t="s" s="87">
        <v>384</v>
      </c>
      <c r="M72" t="s" s="87">
        <v>51</v>
      </c>
      <c r="N72" s="88">
        <v>43105.573611111111</v>
      </c>
      <c r="O72" t="b" s="89">
        <v>0</v>
      </c>
      <c r="P72" s="89">
        <v>40.8377164</v>
      </c>
      <c r="Q72" s="89">
        <v>-73.31192590000001</v>
      </c>
      <c r="R72" t="s" s="87">
        <v>382</v>
      </c>
      <c r="S72" s="89">
        <v>359</v>
      </c>
      <c r="T72" s="90">
        <v>20</v>
      </c>
      <c r="U72" s="85">
        <f>U71+TIME(0,S72/60+T72,0)</f>
      </c>
      <c r="V72" s="64"/>
      <c r="W72" s="64"/>
    </row>
    <row r="73" ht="18" customHeight="1">
      <c r="A73" s="75"/>
      <c r="B73" t="s" s="93">
        <v>177</v>
      </c>
      <c r="C73" s="77">
        <v>5</v>
      </c>
      <c r="D73" s="78">
        <f>COUNTIFS($B$3:$B$84,B73)</f>
        <v>1</v>
      </c>
      <c r="E73" s="64"/>
      <c r="F73" s="64"/>
      <c r="G73" s="64"/>
      <c r="H73" s="70"/>
      <c r="I73" s="79">
        <v>67</v>
      </c>
      <c r="J73" t="s" s="87">
        <v>52</v>
      </c>
      <c r="K73" s="88">
        <v>43105.573611111111</v>
      </c>
      <c r="L73" t="s" s="87">
        <v>384</v>
      </c>
      <c r="M73" t="s" s="87">
        <v>56</v>
      </c>
      <c r="N73" s="88">
        <v>43105.5875</v>
      </c>
      <c r="O73" t="b" s="89">
        <v>0</v>
      </c>
      <c r="P73" s="89">
        <v>40.8377164</v>
      </c>
      <c r="Q73" s="89">
        <v>-73.31192590000001</v>
      </c>
      <c r="R73" t="s" s="87">
        <v>382</v>
      </c>
      <c r="S73" s="89">
        <v>0</v>
      </c>
      <c r="T73" s="90">
        <v>20</v>
      </c>
      <c r="U73" s="85">
        <f>U72+TIME(0,S73/60+T73,0)</f>
      </c>
      <c r="V73" s="64"/>
      <c r="W73" s="64"/>
    </row>
    <row r="74" ht="18" customHeight="1">
      <c r="A74" s="75"/>
      <c r="B74" t="s" s="86">
        <v>245</v>
      </c>
      <c r="C74" s="77">
        <v>5</v>
      </c>
      <c r="D74" s="78">
        <f>COUNTIFS($B$3:$B$84,B74)</f>
        <v>1</v>
      </c>
      <c r="E74" s="64"/>
      <c r="F74" s="64"/>
      <c r="G74" s="64"/>
      <c r="H74" s="70"/>
      <c r="I74" s="79">
        <v>68</v>
      </c>
      <c r="J74" t="s" s="87">
        <v>42</v>
      </c>
      <c r="K74" s="88">
        <v>43105.5922337963</v>
      </c>
      <c r="L74" t="s" s="87">
        <v>384</v>
      </c>
      <c r="M74" t="s" s="87">
        <v>41</v>
      </c>
      <c r="N74" s="88">
        <v>43105.606122685182</v>
      </c>
      <c r="O74" t="b" s="89">
        <v>1</v>
      </c>
      <c r="P74" s="89">
        <v>40.8439215</v>
      </c>
      <c r="Q74" s="89">
        <v>-73.2849373</v>
      </c>
      <c r="R74" t="s" s="87">
        <v>382</v>
      </c>
      <c r="S74" s="89">
        <v>409</v>
      </c>
      <c r="T74" s="90">
        <v>20</v>
      </c>
      <c r="U74" s="85">
        <f>U73+TIME(0,S74/60+T74,0)</f>
      </c>
      <c r="V74" s="64"/>
      <c r="W74" s="64"/>
    </row>
    <row r="75" ht="18" customHeight="1">
      <c r="A75" s="75"/>
      <c r="B75" t="s" s="86">
        <v>246</v>
      </c>
      <c r="C75" s="77">
        <v>5</v>
      </c>
      <c r="D75" s="78">
        <f>COUNTIFS($B$3:$B$84,B75)</f>
        <v>1</v>
      </c>
      <c r="E75" s="64"/>
      <c r="F75" s="64"/>
      <c r="G75" s="64"/>
      <c r="H75" s="70"/>
      <c r="I75" s="79">
        <v>69</v>
      </c>
      <c r="J75" t="s" s="87">
        <v>38</v>
      </c>
      <c r="K75" s="88">
        <v>43105.607708333337</v>
      </c>
      <c r="L75" t="s" s="87">
        <v>384</v>
      </c>
      <c r="M75" t="s" s="87">
        <v>103</v>
      </c>
      <c r="N75" s="88">
        <v>43105.621597222220</v>
      </c>
      <c r="O75" t="b" s="89">
        <v>1</v>
      </c>
      <c r="P75" s="89">
        <v>40.84103</v>
      </c>
      <c r="Q75" s="89">
        <v>-73.2801126</v>
      </c>
      <c r="R75" t="s" s="87">
        <v>382</v>
      </c>
      <c r="S75" s="89">
        <v>137</v>
      </c>
      <c r="T75" s="90">
        <v>20</v>
      </c>
      <c r="U75" s="85">
        <f>U74+TIME(0,S75/60+T75,0)</f>
      </c>
      <c r="V75" s="64"/>
      <c r="W75" s="64"/>
    </row>
    <row r="76" ht="18" customHeight="1">
      <c r="A76" s="75"/>
      <c r="B76" t="s" s="93">
        <v>395</v>
      </c>
      <c r="C76" s="77">
        <v>5</v>
      </c>
      <c r="D76" s="78">
        <f>COUNTIFS($B$3:$B$84,B76)</f>
        <v>1</v>
      </c>
      <c r="E76" s="64"/>
      <c r="F76" s="64"/>
      <c r="G76" s="64"/>
      <c r="H76" s="70"/>
      <c r="I76" s="79">
        <v>70</v>
      </c>
      <c r="J76" t="s" s="87">
        <v>38</v>
      </c>
      <c r="K76" s="88">
        <v>43105.621597222220</v>
      </c>
      <c r="L76" t="s" s="87">
        <v>384</v>
      </c>
      <c r="M76" t="s" s="87">
        <v>37</v>
      </c>
      <c r="N76" s="88">
        <v>43105.635486111110</v>
      </c>
      <c r="O76" t="b" s="89">
        <v>1</v>
      </c>
      <c r="P76" s="89">
        <v>40.84103</v>
      </c>
      <c r="Q76" s="89">
        <v>-73.2801126</v>
      </c>
      <c r="R76" t="s" s="87">
        <v>382</v>
      </c>
      <c r="S76" s="89">
        <v>0</v>
      </c>
      <c r="T76" s="90">
        <v>20</v>
      </c>
      <c r="U76" s="85">
        <f>U75+TIME(0,S76/60+T76,0)</f>
      </c>
      <c r="V76" s="64"/>
      <c r="W76" s="64"/>
    </row>
    <row r="77" ht="18" customHeight="1">
      <c r="A77" s="75"/>
      <c r="B77" t="s" s="93">
        <v>250</v>
      </c>
      <c r="C77" s="77">
        <v>5</v>
      </c>
      <c r="D77" s="78">
        <f>COUNTIFS($B$3:$B$84,B77)</f>
        <v>1</v>
      </c>
      <c r="E77" s="64"/>
      <c r="F77" s="64"/>
      <c r="G77" s="64"/>
      <c r="H77" s="70"/>
      <c r="I77" s="79">
        <v>71</v>
      </c>
      <c r="J77" t="s" s="87">
        <v>123</v>
      </c>
      <c r="K77" s="88">
        <v>43105.642731481479</v>
      </c>
      <c r="L77" t="s" s="87">
        <v>384</v>
      </c>
      <c r="M77" t="s" s="87">
        <v>252</v>
      </c>
      <c r="N77" s="88">
        <v>43105.656620370370</v>
      </c>
      <c r="O77" t="b" s="89">
        <v>0</v>
      </c>
      <c r="P77" s="89">
        <v>40.8256536</v>
      </c>
      <c r="Q77" s="89">
        <v>-73.20261379999999</v>
      </c>
      <c r="R77" t="s" s="87">
        <v>382</v>
      </c>
      <c r="S77" s="89">
        <v>626</v>
      </c>
      <c r="T77" s="90">
        <v>20</v>
      </c>
      <c r="U77" s="85">
        <f>U76+TIME(0,S77/60+T77,0)</f>
      </c>
      <c r="V77" s="64"/>
      <c r="W77" s="64"/>
    </row>
    <row r="78" ht="18" customHeight="1">
      <c r="A78" s="75"/>
      <c r="B78" t="s" s="93">
        <v>251</v>
      </c>
      <c r="C78" s="77">
        <v>5</v>
      </c>
      <c r="D78" s="78">
        <f>COUNTIFS($B$3:$B$84,B78)</f>
        <v>1</v>
      </c>
      <c r="E78" s="64"/>
      <c r="F78" s="64"/>
      <c r="G78" s="64"/>
      <c r="H78" s="70"/>
      <c r="I78" s="79">
        <v>72</v>
      </c>
      <c r="J78" t="s" s="87">
        <v>123</v>
      </c>
      <c r="K78" s="88">
        <v>43105.659872685188</v>
      </c>
      <c r="L78" t="s" s="87">
        <v>384</v>
      </c>
      <c r="M78" t="s" s="87">
        <v>118</v>
      </c>
      <c r="N78" s="88">
        <v>43105.673761574071</v>
      </c>
      <c r="O78" t="b" s="89">
        <v>1</v>
      </c>
      <c r="P78" s="89">
        <v>40.8157712</v>
      </c>
      <c r="Q78" s="89">
        <v>-73.2185693</v>
      </c>
      <c r="R78" t="s" s="87">
        <v>382</v>
      </c>
      <c r="S78" s="89">
        <v>281</v>
      </c>
      <c r="T78" s="90">
        <v>20</v>
      </c>
      <c r="U78" s="94">
        <f>U77+TIME(0,S78/60+T78,0)</f>
      </c>
      <c r="V78" s="64"/>
      <c r="W78" s="64"/>
    </row>
    <row r="79" ht="18" customHeight="1">
      <c r="A79" s="75"/>
      <c r="B79" t="s" s="76">
        <v>252</v>
      </c>
      <c r="C79" s="77">
        <v>5</v>
      </c>
      <c r="D79" s="78">
        <f>COUNTIFS($B$3:$B$84,B79)</f>
        <v>1</v>
      </c>
      <c r="E79" s="64"/>
      <c r="F79" s="64"/>
      <c r="G79" s="64"/>
      <c r="H79" s="70"/>
      <c r="I79" s="79">
        <v>73</v>
      </c>
      <c r="J79" t="s" s="80">
        <v>380</v>
      </c>
      <c r="K79" s="81">
        <v>43105.708333333336</v>
      </c>
      <c r="L79" t="s" s="80">
        <v>381</v>
      </c>
      <c r="M79" t="s" s="80">
        <v>358</v>
      </c>
      <c r="N79" s="81">
        <v>43105.708333333336</v>
      </c>
      <c r="O79" t="b" s="82">
        <v>1</v>
      </c>
      <c r="P79" s="82">
        <v>40.624505</v>
      </c>
      <c r="Q79" s="82">
        <v>-73.697592</v>
      </c>
      <c r="R79" t="s" s="80">
        <v>382</v>
      </c>
      <c r="S79" s="82">
        <v>2951</v>
      </c>
      <c r="T79" s="95">
        <v>20</v>
      </c>
      <c r="U79" s="96">
        <f>U78+TIME(0,S79/60+T79,0)</f>
      </c>
      <c r="V79" s="85"/>
      <c r="W79" s="64"/>
    </row>
    <row r="80" ht="15.5" customHeight="1">
      <c r="A80" s="75"/>
      <c r="B80" t="s" s="93">
        <v>254</v>
      </c>
      <c r="C80" s="77">
        <v>5</v>
      </c>
      <c r="D80" s="78">
        <f>COUNTIFS($B$3:$B$84,B80)</f>
        <v>1</v>
      </c>
      <c r="E80" s="64"/>
      <c r="F80" s="64"/>
      <c r="G80" s="64"/>
      <c r="H80" s="64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1"/>
      <c r="U80" s="101"/>
      <c r="V80" s="64"/>
      <c r="W80" s="64"/>
    </row>
    <row r="81" ht="15.5" customHeight="1">
      <c r="A81" s="75"/>
      <c r="B81" t="s" s="93">
        <v>257</v>
      </c>
      <c r="C81" s="77">
        <v>5</v>
      </c>
      <c r="D81" s="78">
        <f>COUNTIFS($B$3:$B$84,B81)</f>
        <v>1</v>
      </c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</row>
    <row r="82" ht="15.5" customHeight="1">
      <c r="A82" s="75"/>
      <c r="B82" t="s" s="93">
        <v>258</v>
      </c>
      <c r="C82" s="77">
        <v>5</v>
      </c>
      <c r="D82" s="78">
        <f>COUNTIFS($B$3:$B$84,B82)</f>
        <v>1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</row>
    <row r="83" ht="15.5" customHeight="1">
      <c r="A83" s="75"/>
      <c r="B83" t="s" s="76">
        <v>260</v>
      </c>
      <c r="C83" s="77">
        <v>5</v>
      </c>
      <c r="D83" s="78">
        <f>COUNTIFS($B$3:$B$84,B83)</f>
        <v>1</v>
      </c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</row>
    <row r="84" ht="15.5" customHeight="1">
      <c r="A84" s="75"/>
      <c r="B84" t="s" s="76">
        <v>145</v>
      </c>
      <c r="C84" s="77">
        <v>5</v>
      </c>
      <c r="D84" s="78">
        <f>COUNTIFS($B$3:$B$84,B84)</f>
        <v>1</v>
      </c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