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M26" i="1" l="1"/>
  <c r="M24" i="1"/>
  <c r="M23" i="1"/>
  <c r="L23" i="1"/>
  <c r="M20" i="1"/>
  <c r="L5" i="1"/>
  <c r="K5" i="1"/>
  <c r="M10" i="1" s="1"/>
  <c r="K15" i="1"/>
  <c r="M15" i="1" s="1"/>
  <c r="K14" i="1"/>
  <c r="M14" i="1" s="1"/>
  <c r="K12" i="1"/>
  <c r="M11" i="1"/>
  <c r="K11" i="1"/>
  <c r="K10" i="1"/>
  <c r="M9" i="1"/>
  <c r="K9" i="1"/>
  <c r="T20" i="1"/>
  <c r="R15" i="1"/>
  <c r="T15" i="1" s="1"/>
  <c r="R14" i="1"/>
  <c r="T14" i="1" s="1"/>
  <c r="R12" i="1"/>
  <c r="R11" i="1"/>
  <c r="R10" i="1"/>
  <c r="R9" i="1"/>
  <c r="T23" i="1"/>
  <c r="T24" i="1" s="1"/>
  <c r="T26" i="1" s="1"/>
  <c r="S5" i="1"/>
  <c r="T11" i="1" s="1"/>
  <c r="R5" i="1"/>
  <c r="T10" i="1" s="1"/>
  <c r="M16" i="1" l="1"/>
  <c r="M17" i="1" s="1"/>
  <c r="T9" i="1"/>
  <c r="T16" i="1"/>
  <c r="T17" i="1" s="1"/>
</calcChain>
</file>

<file path=xl/sharedStrings.xml><?xml version="1.0" encoding="utf-8"?>
<sst xmlns="http://schemas.openxmlformats.org/spreadsheetml/2006/main" count="93" uniqueCount="30">
  <si>
    <t>SUMMARY OF STATISTICS</t>
  </si>
  <si>
    <t>POS=</t>
  </si>
  <si>
    <t>NEG=</t>
  </si>
  <si>
    <t>Thresh</t>
  </si>
  <si>
    <t>AUC</t>
  </si>
  <si>
    <t>REJECTED</t>
  </si>
  <si>
    <t>ACCEPTED</t>
  </si>
  <si>
    <t>TPR</t>
  </si>
  <si>
    <t>TI</t>
  </si>
  <si>
    <t>TNR</t>
  </si>
  <si>
    <t>PPV</t>
  </si>
  <si>
    <t>FNR</t>
  </si>
  <si>
    <t>NPV</t>
  </si>
  <si>
    <t>FPR</t>
  </si>
  <si>
    <t>costo</t>
  </si>
  <si>
    <t>FN</t>
  </si>
  <si>
    <t>FP</t>
  </si>
  <si>
    <t>TOTAL COST</t>
  </si>
  <si>
    <t>COST PER EVENT</t>
  </si>
  <si>
    <t>(*)</t>
  </si>
  <si>
    <t>ON TRAINING SET</t>
  </si>
  <si>
    <t>SAVING</t>
  </si>
  <si>
    <t>SAVING PER DAY</t>
  </si>
  <si>
    <t>TOTAL INVEST</t>
  </si>
  <si>
    <t>DAYS RECOVERY</t>
  </si>
  <si>
    <t>(*) FROM TEST SET WITH SAME THRESHOLD AS TRAINING SET</t>
  </si>
  <si>
    <t>WITH BETAS FROM LINEST ON SIX VARIABLES</t>
  </si>
  <si>
    <t>WITH BETAS FROM LINEST ON THE SOLE THREE FINANCIAL VARIABLES</t>
  </si>
  <si>
    <t>betas</t>
  </si>
  <si>
    <r>
      <t xml:space="preserve">WITHOUT LINEST (JUDGEMENTALLY) </t>
    </r>
    <r>
      <rPr>
        <b/>
        <sz val="14"/>
        <color rgb="FF0070C0"/>
        <rFont val="Calibri"/>
        <family val="2"/>
        <scheme val="minor"/>
      </rPr>
      <t>PART 1 SUBMITTED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</si>
</sst>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€&quot;\ #,##0.00;[Red]\-&quot;€&quot;\ #,##0.00"/>
    <numFmt numFmtId="164" formatCode="0.0000"/>
    <numFmt numFmtId="165" formatCode="0.0%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3" xfId="0" applyFill="1" applyBorder="1"/>
    <xf numFmtId="0" fontId="0" fillId="0" borderId="14" xfId="0" applyBorder="1"/>
    <xf numFmtId="0" fontId="0" fillId="4" borderId="15" xfId="0" applyFill="1" applyBorder="1"/>
    <xf numFmtId="0" fontId="0" fillId="5" borderId="16" xfId="0" applyFill="1" applyBorder="1"/>
    <xf numFmtId="0" fontId="0" fillId="0" borderId="17" xfId="0" applyBorder="1"/>
    <xf numFmtId="1" fontId="0" fillId="5" borderId="18" xfId="0" applyNumberFormat="1" applyFill="1" applyBorder="1"/>
    <xf numFmtId="0" fontId="0" fillId="4" borderId="19" xfId="0" applyFill="1" applyBorder="1"/>
    <xf numFmtId="0" fontId="0" fillId="3" borderId="10" xfId="0" applyFill="1" applyBorder="1"/>
    <xf numFmtId="165" fontId="0" fillId="3" borderId="12" xfId="1" applyNumberFormat="1" applyFont="1" applyFill="1" applyBorder="1"/>
    <xf numFmtId="0" fontId="0" fillId="2" borderId="0" xfId="0" applyFill="1" applyBorder="1" applyAlignment="1">
      <alignment horizontal="right"/>
    </xf>
    <xf numFmtId="165" fontId="0" fillId="3" borderId="20" xfId="1" applyNumberFormat="1" applyFont="1" applyFill="1" applyBorder="1"/>
    <xf numFmtId="0" fontId="0" fillId="3" borderId="14" xfId="0" applyFill="1" applyBorder="1"/>
    <xf numFmtId="165" fontId="0" fillId="3" borderId="16" xfId="1" applyNumberFormat="1" applyFont="1" applyFill="1" applyBorder="1"/>
    <xf numFmtId="165" fontId="0" fillId="3" borderId="21" xfId="1" applyNumberFormat="1" applyFont="1" applyFill="1" applyBorder="1"/>
    <xf numFmtId="165" fontId="0" fillId="3" borderId="22" xfId="1" applyNumberFormat="1" applyFont="1" applyFill="1" applyBorder="1"/>
    <xf numFmtId="0" fontId="0" fillId="3" borderId="17" xfId="0" applyFill="1" applyBorder="1"/>
    <xf numFmtId="165" fontId="0" fillId="3" borderId="19" xfId="1" applyNumberFormat="1" applyFont="1" applyFill="1" applyBorder="1"/>
    <xf numFmtId="0" fontId="0" fillId="3" borderId="11" xfId="0" applyFill="1" applyBorder="1"/>
    <xf numFmtId="8" fontId="0" fillId="3" borderId="11" xfId="0" applyNumberFormat="1" applyFill="1" applyBorder="1"/>
    <xf numFmtId="8" fontId="0" fillId="3" borderId="12" xfId="0" applyNumberFormat="1" applyFill="1" applyBorder="1"/>
    <xf numFmtId="0" fontId="0" fillId="3" borderId="15" xfId="0" applyFill="1" applyBorder="1"/>
    <xf numFmtId="8" fontId="0" fillId="3" borderId="15" xfId="0" applyNumberFormat="1" applyFill="1" applyBorder="1"/>
    <xf numFmtId="8" fontId="0" fillId="3" borderId="16" xfId="0" applyNumberFormat="1" applyFill="1" applyBorder="1"/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8" fontId="3" fillId="3" borderId="19" xfId="0" applyNumberFormat="1" applyFont="1" applyFill="1" applyBorder="1"/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8" fontId="3" fillId="3" borderId="11" xfId="0" applyNumberFormat="1" applyFont="1" applyFill="1" applyBorder="1"/>
    <xf numFmtId="0" fontId="0" fillId="3" borderId="15" xfId="0" applyFill="1" applyBorder="1" applyAlignment="1">
      <alignment horizontal="center"/>
    </xf>
    <xf numFmtId="2" fontId="0" fillId="3" borderId="19" xfId="0" applyNumberFormat="1" applyFill="1" applyBorder="1"/>
    <xf numFmtId="0" fontId="0" fillId="2" borderId="32" xfId="0" quotePrefix="1" applyFill="1" applyBorder="1"/>
    <xf numFmtId="0" fontId="0" fillId="2" borderId="33" xfId="0" quotePrefix="1" applyFill="1" applyBorder="1"/>
    <xf numFmtId="0" fontId="0" fillId="2" borderId="33" xfId="0" applyFill="1" applyBorder="1"/>
    <xf numFmtId="0" fontId="0" fillId="2" borderId="34" xfId="0" applyFill="1" applyBorder="1"/>
    <xf numFmtId="1" fontId="0" fillId="0" borderId="11" xfId="0" applyNumberFormat="1" applyBorder="1"/>
    <xf numFmtId="0" fontId="4" fillId="0" borderId="0" xfId="0" applyFont="1"/>
    <xf numFmtId="0" fontId="4" fillId="0" borderId="33" xfId="0" applyFont="1" applyBorder="1" applyAlignment="1">
      <alignment horizontal="center"/>
    </xf>
    <xf numFmtId="0" fontId="4" fillId="0" borderId="0" xfId="0" applyFont="1" applyAlignment="1">
      <alignment shrinkToFit="1"/>
    </xf>
    <xf numFmtId="0" fontId="4" fillId="0" borderId="33" xfId="0" applyFont="1" applyBorder="1" applyAlignment="1">
      <alignment horizontal="center" shrinkToFi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7" xfId="0" applyFont="1" applyBorder="1"/>
    <xf numFmtId="0" fontId="6" fillId="0" borderId="18" xfId="0" applyFont="1" applyBorder="1"/>
    <xf numFmtId="0" fontId="6" fillId="0" borderId="19" xfId="0" applyFont="1" applyBorder="1"/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6" borderId="17" xfId="0" applyFill="1" applyBorder="1"/>
    <xf numFmtId="0" fontId="0" fillId="6" borderId="18" xfId="0" applyFill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7" fontId="6" fillId="0" borderId="19" xfId="0" applyNumberFormat="1" applyFont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"/>
  <sheetViews>
    <sheetView tabSelected="1" workbookViewId="0">
      <selection activeCell="P35" sqref="P35"/>
    </sheetView>
  </sheetViews>
  <sheetFormatPr defaultRowHeight="15" x14ac:dyDescent="0.25"/>
  <cols>
    <col min="2" max="2" width="6.85546875" customWidth="1"/>
    <col min="4" max="4" width="10.7109375" customWidth="1"/>
    <col min="5" max="5" width="13" customWidth="1"/>
    <col min="6" max="6" width="13.140625" customWidth="1"/>
    <col min="8" max="8" width="3" customWidth="1"/>
    <col min="9" max="9" width="6.7109375" customWidth="1"/>
    <col min="11" max="11" width="11.140625" customWidth="1"/>
    <col min="12" max="12" width="13" customWidth="1"/>
    <col min="13" max="13" width="13.140625" customWidth="1"/>
    <col min="14" max="14" width="8.140625" customWidth="1"/>
    <col min="15" max="15" width="3" customWidth="1"/>
    <col min="16" max="16" width="8.5703125" customWidth="1"/>
    <col min="17" max="17" width="8.28515625" customWidth="1"/>
    <col min="18" max="18" width="9" customWidth="1"/>
    <col min="19" max="19" width="10.85546875" customWidth="1"/>
    <col min="20" max="20" width="11.28515625" customWidth="1"/>
    <col min="21" max="21" width="8.28515625" customWidth="1"/>
  </cols>
  <sheetData>
    <row r="1" spans="2:21" ht="19.5" thickBot="1" x14ac:dyDescent="0.35">
      <c r="B1" s="56" t="s">
        <v>26</v>
      </c>
      <c r="C1" s="56"/>
      <c r="D1" s="56"/>
      <c r="E1" s="56"/>
      <c r="F1" s="56"/>
      <c r="G1" s="56"/>
      <c r="H1" s="55"/>
      <c r="I1" s="58" t="s">
        <v>27</v>
      </c>
      <c r="J1" s="58"/>
      <c r="K1" s="58"/>
      <c r="L1" s="58"/>
      <c r="M1" s="58"/>
      <c r="N1" s="58"/>
      <c r="O1" s="57"/>
      <c r="P1" s="55" t="s">
        <v>29</v>
      </c>
      <c r="Q1" s="55"/>
      <c r="R1" s="55"/>
    </row>
    <row r="2" spans="2:21" ht="24" thickBot="1" x14ac:dyDescent="0.3">
      <c r="B2" s="1" t="s">
        <v>0</v>
      </c>
      <c r="C2" s="2"/>
      <c r="D2" s="2"/>
      <c r="E2" s="2"/>
      <c r="F2" s="2"/>
      <c r="G2" s="3"/>
      <c r="I2" s="1" t="s">
        <v>0</v>
      </c>
      <c r="J2" s="2"/>
      <c r="K2" s="2"/>
      <c r="L2" s="2"/>
      <c r="M2" s="2"/>
      <c r="N2" s="3"/>
      <c r="P2" s="1" t="s">
        <v>0</v>
      </c>
      <c r="Q2" s="2"/>
      <c r="R2" s="2"/>
      <c r="S2" s="2"/>
      <c r="T2" s="2"/>
      <c r="U2" s="3"/>
    </row>
    <row r="3" spans="2:21" ht="15.75" thickBot="1" x14ac:dyDescent="0.3">
      <c r="B3" s="4"/>
      <c r="C3" s="5"/>
      <c r="D3" s="5" t="s">
        <v>1</v>
      </c>
      <c r="E3" s="5" t="s">
        <v>2</v>
      </c>
      <c r="F3" s="5" t="s">
        <v>3</v>
      </c>
      <c r="G3" s="6" t="s">
        <v>4</v>
      </c>
      <c r="I3" s="4"/>
      <c r="J3" s="5"/>
      <c r="K3" s="5" t="s">
        <v>1</v>
      </c>
      <c r="L3" s="5" t="s">
        <v>2</v>
      </c>
      <c r="M3" s="5" t="s">
        <v>3</v>
      </c>
      <c r="N3" s="6" t="s">
        <v>4</v>
      </c>
      <c r="P3" s="4"/>
      <c r="Q3" s="5"/>
      <c r="R3" s="5" t="s">
        <v>1</v>
      </c>
      <c r="S3" s="5" t="s">
        <v>2</v>
      </c>
      <c r="T3" s="5" t="s">
        <v>3</v>
      </c>
      <c r="U3" s="6" t="s">
        <v>4</v>
      </c>
    </row>
    <row r="4" spans="2:21" ht="15.75" thickBot="1" x14ac:dyDescent="0.3">
      <c r="B4" s="7"/>
      <c r="C4" s="8"/>
      <c r="D4" s="8" t="s">
        <v>5</v>
      </c>
      <c r="E4" s="8" t="s">
        <v>6</v>
      </c>
      <c r="F4" s="9">
        <v>0.30000000000000404</v>
      </c>
      <c r="G4" s="10">
        <v>0.83919999999999983</v>
      </c>
      <c r="I4" s="7"/>
      <c r="J4" s="8"/>
      <c r="K4" s="8" t="s">
        <v>5</v>
      </c>
      <c r="L4" s="8" t="s">
        <v>6</v>
      </c>
      <c r="M4" s="9">
        <v>0.5</v>
      </c>
      <c r="N4" s="10">
        <v>0.77669999999999995</v>
      </c>
      <c r="P4" s="7"/>
      <c r="Q4" s="8"/>
      <c r="R4" s="8" t="s">
        <v>5</v>
      </c>
      <c r="S4" s="8" t="s">
        <v>6</v>
      </c>
      <c r="T4" s="9">
        <v>0.35</v>
      </c>
      <c r="U4" s="10">
        <v>0.77049999999999996</v>
      </c>
    </row>
    <row r="5" spans="2:21" x14ac:dyDescent="0.25">
      <c r="B5" s="7"/>
      <c r="C5" s="11">
        <v>200</v>
      </c>
      <c r="D5" s="12">
        <v>62</v>
      </c>
      <c r="E5" s="13">
        <v>138</v>
      </c>
      <c r="F5" s="8"/>
      <c r="G5" s="14"/>
      <c r="I5" s="7"/>
      <c r="J5" s="11">
        <v>200</v>
      </c>
      <c r="K5" s="54">
        <f>+K6+K7</f>
        <v>26</v>
      </c>
      <c r="L5" s="13">
        <f>+L6+L7</f>
        <v>174</v>
      </c>
      <c r="M5" s="8"/>
      <c r="N5" s="14"/>
      <c r="P5" s="7"/>
      <c r="Q5" s="11">
        <v>200</v>
      </c>
      <c r="R5" s="54">
        <f>+R6+R7</f>
        <v>41</v>
      </c>
      <c r="S5" s="13">
        <f>+S6+S7</f>
        <v>159</v>
      </c>
      <c r="T5" s="8"/>
      <c r="U5" s="14"/>
    </row>
    <row r="6" spans="2:21" x14ac:dyDescent="0.25">
      <c r="B6" s="7"/>
      <c r="C6" s="15">
        <v>50</v>
      </c>
      <c r="D6" s="16">
        <v>34</v>
      </c>
      <c r="E6" s="17">
        <v>16</v>
      </c>
      <c r="F6" s="8"/>
      <c r="G6" s="14"/>
      <c r="I6" s="7"/>
      <c r="J6" s="15">
        <v>50</v>
      </c>
      <c r="K6" s="16">
        <v>18</v>
      </c>
      <c r="L6" s="17">
        <v>32</v>
      </c>
      <c r="M6" s="8"/>
      <c r="N6" s="14"/>
      <c r="P6" s="7"/>
      <c r="Q6" s="15">
        <v>50</v>
      </c>
      <c r="R6" s="16">
        <v>23</v>
      </c>
      <c r="S6" s="17">
        <v>27</v>
      </c>
      <c r="T6" s="8"/>
      <c r="U6" s="14"/>
    </row>
    <row r="7" spans="2:21" ht="15.75" thickBot="1" x14ac:dyDescent="0.3">
      <c r="B7" s="7"/>
      <c r="C7" s="18">
        <v>150</v>
      </c>
      <c r="D7" s="19">
        <v>28</v>
      </c>
      <c r="E7" s="20">
        <v>122</v>
      </c>
      <c r="F7" s="8"/>
      <c r="G7" s="14"/>
      <c r="I7" s="7"/>
      <c r="J7" s="18">
        <v>150</v>
      </c>
      <c r="K7" s="19">
        <v>8</v>
      </c>
      <c r="L7" s="20">
        <v>142</v>
      </c>
      <c r="M7" s="8"/>
      <c r="N7" s="14"/>
      <c r="P7" s="7"/>
      <c r="Q7" s="18">
        <v>150</v>
      </c>
      <c r="R7" s="19">
        <v>18</v>
      </c>
      <c r="S7" s="20">
        <v>132</v>
      </c>
      <c r="T7" s="8"/>
      <c r="U7" s="14"/>
    </row>
    <row r="8" spans="2:21" ht="15.75" thickBot="1" x14ac:dyDescent="0.3">
      <c r="B8" s="7"/>
      <c r="C8" s="8"/>
      <c r="D8" s="8"/>
      <c r="E8" s="8"/>
      <c r="F8" s="8"/>
      <c r="G8" s="14"/>
      <c r="I8" s="7"/>
      <c r="J8" s="8"/>
      <c r="K8" s="8"/>
      <c r="L8" s="8"/>
      <c r="M8" s="8"/>
      <c r="N8" s="14"/>
      <c r="P8" s="7"/>
      <c r="Q8" s="8"/>
      <c r="R8" s="8"/>
      <c r="S8" s="8"/>
      <c r="T8" s="8"/>
      <c r="U8" s="14"/>
    </row>
    <row r="9" spans="2:21" x14ac:dyDescent="0.25">
      <c r="B9" s="7"/>
      <c r="C9" s="21" t="s">
        <v>7</v>
      </c>
      <c r="D9" s="22">
        <v>0.68</v>
      </c>
      <c r="E9" s="23" t="s">
        <v>8</v>
      </c>
      <c r="F9" s="24">
        <v>0.31</v>
      </c>
      <c r="G9" s="14"/>
      <c r="I9" s="7"/>
      <c r="J9" s="21" t="s">
        <v>7</v>
      </c>
      <c r="K9" s="22">
        <f>+K6/J6</f>
        <v>0.36</v>
      </c>
      <c r="L9" s="23" t="s">
        <v>8</v>
      </c>
      <c r="M9" s="24">
        <f>+K5/200</f>
        <v>0.13</v>
      </c>
      <c r="N9" s="14"/>
      <c r="P9" s="7"/>
      <c r="Q9" s="21" t="s">
        <v>7</v>
      </c>
      <c r="R9" s="22">
        <f>+R6/Q6</f>
        <v>0.46</v>
      </c>
      <c r="S9" s="23" t="s">
        <v>8</v>
      </c>
      <c r="T9" s="24">
        <f>+R5/200</f>
        <v>0.20499999999999999</v>
      </c>
      <c r="U9" s="14"/>
    </row>
    <row r="10" spans="2:21" x14ac:dyDescent="0.25">
      <c r="B10" s="7"/>
      <c r="C10" s="25" t="s">
        <v>9</v>
      </c>
      <c r="D10" s="26">
        <v>0.81333333333333335</v>
      </c>
      <c r="E10" s="23" t="s">
        <v>10</v>
      </c>
      <c r="F10" s="27">
        <v>0.54838709677419351</v>
      </c>
      <c r="G10" s="14"/>
      <c r="I10" s="7"/>
      <c r="J10" s="25" t="s">
        <v>9</v>
      </c>
      <c r="K10" s="26">
        <f>+L7/J7</f>
        <v>0.94666666666666666</v>
      </c>
      <c r="L10" s="23" t="s">
        <v>10</v>
      </c>
      <c r="M10" s="27">
        <f>+K6/K5</f>
        <v>0.69230769230769229</v>
      </c>
      <c r="N10" s="14"/>
      <c r="P10" s="7"/>
      <c r="Q10" s="25" t="s">
        <v>9</v>
      </c>
      <c r="R10" s="26">
        <f>+S7/Q7</f>
        <v>0.88</v>
      </c>
      <c r="S10" s="23" t="s">
        <v>10</v>
      </c>
      <c r="T10" s="27">
        <f>+R6/R5</f>
        <v>0.56097560975609762</v>
      </c>
      <c r="U10" s="14"/>
    </row>
    <row r="11" spans="2:21" ht="15.75" thickBot="1" x14ac:dyDescent="0.3">
      <c r="B11" s="7"/>
      <c r="C11" s="25" t="s">
        <v>11</v>
      </c>
      <c r="D11" s="26">
        <v>0.32</v>
      </c>
      <c r="E11" s="23" t="s">
        <v>12</v>
      </c>
      <c r="F11" s="28">
        <v>0.88405797101449279</v>
      </c>
      <c r="G11" s="14"/>
      <c r="I11" s="7"/>
      <c r="J11" s="25" t="s">
        <v>11</v>
      </c>
      <c r="K11" s="26">
        <f>+L6/J6</f>
        <v>0.64</v>
      </c>
      <c r="L11" s="23" t="s">
        <v>12</v>
      </c>
      <c r="M11" s="28">
        <f>+L7/L5</f>
        <v>0.81609195402298851</v>
      </c>
      <c r="N11" s="14"/>
      <c r="P11" s="7"/>
      <c r="Q11" s="25" t="s">
        <v>11</v>
      </c>
      <c r="R11" s="26">
        <f>+S6/Q6</f>
        <v>0.54</v>
      </c>
      <c r="S11" s="23" t="s">
        <v>12</v>
      </c>
      <c r="T11" s="28">
        <f>+S7/S5</f>
        <v>0.83018867924528306</v>
      </c>
      <c r="U11" s="14"/>
    </row>
    <row r="12" spans="2:21" ht="15.75" thickBot="1" x14ac:dyDescent="0.3">
      <c r="B12" s="7"/>
      <c r="C12" s="29" t="s">
        <v>13</v>
      </c>
      <c r="D12" s="30">
        <v>0.18666666666666668</v>
      </c>
      <c r="E12" s="8"/>
      <c r="F12" s="8"/>
      <c r="G12" s="14"/>
      <c r="I12" s="7"/>
      <c r="J12" s="29" t="s">
        <v>13</v>
      </c>
      <c r="K12" s="30">
        <f>+K7/J7</f>
        <v>5.3333333333333337E-2</v>
      </c>
      <c r="L12" s="8"/>
      <c r="M12" s="8"/>
      <c r="N12" s="14"/>
      <c r="P12" s="7"/>
      <c r="Q12" s="29" t="s">
        <v>13</v>
      </c>
      <c r="R12" s="30">
        <f>+R7/Q7</f>
        <v>0.12</v>
      </c>
      <c r="S12" s="8"/>
      <c r="T12" s="8"/>
      <c r="U12" s="14"/>
    </row>
    <row r="13" spans="2:21" ht="15.75" thickBot="1" x14ac:dyDescent="0.3">
      <c r="B13" s="7"/>
      <c r="C13" s="8"/>
      <c r="D13" s="8"/>
      <c r="E13" s="8"/>
      <c r="F13" s="8" t="s">
        <v>14</v>
      </c>
      <c r="G13" s="14"/>
      <c r="I13" s="7"/>
      <c r="J13" s="8"/>
      <c r="K13" s="8"/>
      <c r="L13" s="8"/>
      <c r="M13" s="8" t="s">
        <v>14</v>
      </c>
      <c r="N13" s="14"/>
      <c r="P13" s="7"/>
      <c r="Q13" s="8"/>
      <c r="R13" s="8"/>
      <c r="S13" s="8"/>
      <c r="T13" s="8" t="s">
        <v>14</v>
      </c>
      <c r="U13" s="14"/>
    </row>
    <row r="14" spans="2:21" x14ac:dyDescent="0.25">
      <c r="B14" s="7"/>
      <c r="C14" s="21" t="s">
        <v>15</v>
      </c>
      <c r="D14" s="31">
        <v>16</v>
      </c>
      <c r="E14" s="32">
        <v>5000</v>
      </c>
      <c r="F14" s="33">
        <v>80000</v>
      </c>
      <c r="G14" s="14"/>
      <c r="I14" s="7"/>
      <c r="J14" s="21" t="s">
        <v>15</v>
      </c>
      <c r="K14" s="31">
        <f>+L6</f>
        <v>32</v>
      </c>
      <c r="L14" s="32">
        <v>5000</v>
      </c>
      <c r="M14" s="33">
        <f>+L14*K14</f>
        <v>160000</v>
      </c>
      <c r="N14" s="14"/>
      <c r="P14" s="7"/>
      <c r="Q14" s="21" t="s">
        <v>15</v>
      </c>
      <c r="R14" s="31">
        <f>+S6</f>
        <v>27</v>
      </c>
      <c r="S14" s="32">
        <v>5000</v>
      </c>
      <c r="T14" s="33">
        <f>+S14*R14</f>
        <v>135000</v>
      </c>
      <c r="U14" s="14"/>
    </row>
    <row r="15" spans="2:21" x14ac:dyDescent="0.25">
      <c r="B15" s="7"/>
      <c r="C15" s="25" t="s">
        <v>16</v>
      </c>
      <c r="D15" s="34">
        <v>28</v>
      </c>
      <c r="E15" s="35">
        <v>2500</v>
      </c>
      <c r="F15" s="36">
        <v>70000</v>
      </c>
      <c r="G15" s="14"/>
      <c r="I15" s="7"/>
      <c r="J15" s="25" t="s">
        <v>16</v>
      </c>
      <c r="K15" s="34">
        <f>+K7</f>
        <v>8</v>
      </c>
      <c r="L15" s="35">
        <v>2500</v>
      </c>
      <c r="M15" s="36">
        <f>+L15*K15</f>
        <v>20000</v>
      </c>
      <c r="N15" s="14"/>
      <c r="P15" s="7"/>
      <c r="Q15" s="25" t="s">
        <v>16</v>
      </c>
      <c r="R15" s="34">
        <f>+R7</f>
        <v>18</v>
      </c>
      <c r="S15" s="35">
        <v>2500</v>
      </c>
      <c r="T15" s="36">
        <f>+S15*R15</f>
        <v>45000</v>
      </c>
      <c r="U15" s="14"/>
    </row>
    <row r="16" spans="2:21" x14ac:dyDescent="0.25">
      <c r="B16" s="7"/>
      <c r="C16" s="37" t="s">
        <v>17</v>
      </c>
      <c r="D16" s="38"/>
      <c r="E16" s="39"/>
      <c r="F16" s="36">
        <v>150000</v>
      </c>
      <c r="G16" s="14"/>
      <c r="I16" s="7"/>
      <c r="J16" s="37" t="s">
        <v>17</v>
      </c>
      <c r="K16" s="38"/>
      <c r="L16" s="39"/>
      <c r="M16" s="36">
        <f>SUM(M14:M15)</f>
        <v>180000</v>
      </c>
      <c r="N16" s="14"/>
      <c r="P16" s="7"/>
      <c r="Q16" s="37" t="s">
        <v>17</v>
      </c>
      <c r="R16" s="38"/>
      <c r="S16" s="39"/>
      <c r="T16" s="36">
        <f>SUM(T14:T15)</f>
        <v>180000</v>
      </c>
      <c r="U16" s="14"/>
    </row>
    <row r="17" spans="2:21" ht="16.5" thickBot="1" x14ac:dyDescent="0.3">
      <c r="B17" s="7"/>
      <c r="C17" s="40" t="s">
        <v>18</v>
      </c>
      <c r="D17" s="41"/>
      <c r="E17" s="42"/>
      <c r="F17" s="43">
        <v>750</v>
      </c>
      <c r="G17" s="14" t="s">
        <v>19</v>
      </c>
      <c r="I17" s="7"/>
      <c r="J17" s="40" t="s">
        <v>18</v>
      </c>
      <c r="K17" s="41"/>
      <c r="L17" s="42"/>
      <c r="M17" s="43">
        <f>+M16/J5</f>
        <v>900</v>
      </c>
      <c r="N17" s="14" t="s">
        <v>19</v>
      </c>
      <c r="P17" s="7"/>
      <c r="Q17" s="40" t="s">
        <v>18</v>
      </c>
      <c r="R17" s="41"/>
      <c r="S17" s="42"/>
      <c r="T17" s="43">
        <f>+T16/Q5</f>
        <v>900</v>
      </c>
      <c r="U17" s="14" t="s">
        <v>19</v>
      </c>
    </row>
    <row r="18" spans="2:21" x14ac:dyDescent="0.25">
      <c r="B18" s="7"/>
      <c r="C18" s="8"/>
      <c r="D18" s="8"/>
      <c r="E18" s="8"/>
      <c r="F18" s="8"/>
      <c r="G18" s="14"/>
      <c r="I18" s="7"/>
      <c r="J18" s="8"/>
      <c r="K18" s="8"/>
      <c r="L18" s="8"/>
      <c r="M18" s="8"/>
      <c r="N18" s="14"/>
      <c r="P18" s="7"/>
      <c r="Q18" s="8"/>
      <c r="R18" s="8"/>
      <c r="S18" s="8"/>
      <c r="T18" s="8"/>
      <c r="U18" s="14"/>
    </row>
    <row r="19" spans="2:21" ht="15.75" thickBot="1" x14ac:dyDescent="0.3">
      <c r="B19" s="7" t="s">
        <v>20</v>
      </c>
      <c r="C19" s="8"/>
      <c r="D19" s="8"/>
      <c r="E19" s="8"/>
      <c r="F19" s="8"/>
      <c r="G19" s="14"/>
      <c r="I19" s="7" t="s">
        <v>20</v>
      </c>
      <c r="J19" s="8"/>
      <c r="K19" s="8"/>
      <c r="L19" s="8"/>
      <c r="M19" s="8"/>
      <c r="N19" s="14"/>
      <c r="P19" s="7" t="s">
        <v>20</v>
      </c>
      <c r="Q19" s="8"/>
      <c r="R19" s="8"/>
      <c r="S19" s="8"/>
      <c r="T19" s="8"/>
      <c r="U19" s="14"/>
    </row>
    <row r="20" spans="2:21" x14ac:dyDescent="0.25">
      <c r="B20" s="7"/>
      <c r="C20" s="44" t="s">
        <v>17</v>
      </c>
      <c r="D20" s="45"/>
      <c r="E20" s="46"/>
      <c r="F20" s="33">
        <v>132500</v>
      </c>
      <c r="G20" s="14"/>
      <c r="I20" s="7"/>
      <c r="J20" s="44" t="s">
        <v>17</v>
      </c>
      <c r="K20" s="45"/>
      <c r="L20" s="46"/>
      <c r="M20" s="33">
        <f>+M21*200</f>
        <v>192500</v>
      </c>
      <c r="N20" s="14"/>
      <c r="P20" s="7"/>
      <c r="Q20" s="44" t="s">
        <v>17</v>
      </c>
      <c r="R20" s="45"/>
      <c r="S20" s="46"/>
      <c r="T20" s="33">
        <f>+T21*200</f>
        <v>182500</v>
      </c>
      <c r="U20" s="14"/>
    </row>
    <row r="21" spans="2:21" ht="16.5" thickBot="1" x14ac:dyDescent="0.3">
      <c r="B21" s="7"/>
      <c r="C21" s="40" t="s">
        <v>18</v>
      </c>
      <c r="D21" s="41"/>
      <c r="E21" s="42"/>
      <c r="F21" s="43">
        <v>662.5</v>
      </c>
      <c r="G21" s="14"/>
      <c r="I21" s="7"/>
      <c r="J21" s="40" t="s">
        <v>18</v>
      </c>
      <c r="K21" s="41"/>
      <c r="L21" s="42"/>
      <c r="M21" s="43">
        <v>962.5</v>
      </c>
      <c r="N21" s="14"/>
      <c r="P21" s="7"/>
      <c r="Q21" s="40" t="s">
        <v>18</v>
      </c>
      <c r="R21" s="41"/>
      <c r="S21" s="42"/>
      <c r="T21" s="43">
        <v>912.5</v>
      </c>
      <c r="U21" s="14"/>
    </row>
    <row r="22" spans="2:21" ht="15.75" thickBot="1" x14ac:dyDescent="0.3">
      <c r="B22" s="7"/>
      <c r="C22" s="8"/>
      <c r="D22" s="8"/>
      <c r="E22" s="8"/>
      <c r="F22" s="8"/>
      <c r="G22" s="14"/>
      <c r="I22" s="7"/>
      <c r="J22" s="8"/>
      <c r="K22" s="8"/>
      <c r="L22" s="8"/>
      <c r="M22" s="8"/>
      <c r="N22" s="14"/>
      <c r="P22" s="7"/>
      <c r="Q22" s="8"/>
      <c r="R22" s="8"/>
      <c r="S22" s="8"/>
      <c r="T22" s="8"/>
      <c r="U22" s="14"/>
    </row>
    <row r="23" spans="2:21" ht="15.75" x14ac:dyDescent="0.25">
      <c r="B23" s="7"/>
      <c r="C23" s="21" t="s">
        <v>21</v>
      </c>
      <c r="D23" s="32">
        <v>1250</v>
      </c>
      <c r="E23" s="47">
        <v>750</v>
      </c>
      <c r="F23" s="33">
        <v>500</v>
      </c>
      <c r="G23" s="14" t="s">
        <v>19</v>
      </c>
      <c r="I23" s="7"/>
      <c r="J23" s="21" t="s">
        <v>21</v>
      </c>
      <c r="K23" s="32">
        <v>1250</v>
      </c>
      <c r="L23" s="47">
        <f>+M17</f>
        <v>900</v>
      </c>
      <c r="M23" s="33">
        <f>+K23-L23</f>
        <v>350</v>
      </c>
      <c r="N23" s="14" t="s">
        <v>19</v>
      </c>
      <c r="P23" s="7"/>
      <c r="Q23" s="21" t="s">
        <v>21</v>
      </c>
      <c r="R23" s="32">
        <v>1250</v>
      </c>
      <c r="S23" s="47">
        <v>900</v>
      </c>
      <c r="T23" s="33">
        <f>+R23-S23</f>
        <v>350</v>
      </c>
      <c r="U23" s="14" t="s">
        <v>19</v>
      </c>
    </row>
    <row r="24" spans="2:21" x14ac:dyDescent="0.25">
      <c r="B24" s="7"/>
      <c r="C24" s="25" t="s">
        <v>22</v>
      </c>
      <c r="D24" s="34"/>
      <c r="E24" s="48">
        <v>1000</v>
      </c>
      <c r="F24" s="36">
        <v>500000</v>
      </c>
      <c r="G24" s="14"/>
      <c r="I24" s="7"/>
      <c r="J24" s="25" t="s">
        <v>22</v>
      </c>
      <c r="K24" s="34"/>
      <c r="L24" s="48">
        <v>1000</v>
      </c>
      <c r="M24" s="36">
        <f>+M23*L24</f>
        <v>350000</v>
      </c>
      <c r="N24" s="14"/>
      <c r="P24" s="7"/>
      <c r="Q24" s="25" t="s">
        <v>22</v>
      </c>
      <c r="R24" s="34"/>
      <c r="S24" s="48">
        <v>1000</v>
      </c>
      <c r="T24" s="36">
        <f>+S24*T23</f>
        <v>350000</v>
      </c>
      <c r="U24" s="14"/>
    </row>
    <row r="25" spans="2:21" x14ac:dyDescent="0.25">
      <c r="B25" s="7"/>
      <c r="C25" s="37" t="s">
        <v>23</v>
      </c>
      <c r="D25" s="38"/>
      <c r="E25" s="39"/>
      <c r="F25" s="36">
        <v>750000</v>
      </c>
      <c r="G25" s="14"/>
      <c r="I25" s="7"/>
      <c r="J25" s="37" t="s">
        <v>23</v>
      </c>
      <c r="K25" s="38"/>
      <c r="L25" s="39"/>
      <c r="M25" s="36">
        <v>750000</v>
      </c>
      <c r="N25" s="14"/>
      <c r="P25" s="7"/>
      <c r="Q25" s="37" t="s">
        <v>23</v>
      </c>
      <c r="R25" s="38"/>
      <c r="S25" s="39"/>
      <c r="T25" s="36">
        <v>750000</v>
      </c>
      <c r="U25" s="14"/>
    </row>
    <row r="26" spans="2:21" ht="15.75" thickBot="1" x14ac:dyDescent="0.3">
      <c r="B26" s="7"/>
      <c r="C26" s="40" t="s">
        <v>24</v>
      </c>
      <c r="D26" s="41"/>
      <c r="E26" s="42"/>
      <c r="F26" s="49">
        <v>1.5</v>
      </c>
      <c r="G26" s="14"/>
      <c r="I26" s="7"/>
      <c r="J26" s="40" t="s">
        <v>24</v>
      </c>
      <c r="K26" s="41"/>
      <c r="L26" s="42"/>
      <c r="M26" s="49">
        <f>+M25/M24</f>
        <v>2.1428571428571428</v>
      </c>
      <c r="N26" s="14"/>
      <c r="P26" s="7"/>
      <c r="Q26" s="40" t="s">
        <v>24</v>
      </c>
      <c r="R26" s="41"/>
      <c r="S26" s="42"/>
      <c r="T26" s="49">
        <f>+T25/T24</f>
        <v>2.1428571428571428</v>
      </c>
      <c r="U26" s="14"/>
    </row>
    <row r="27" spans="2:21" x14ac:dyDescent="0.25">
      <c r="B27" s="7"/>
      <c r="C27" s="8"/>
      <c r="D27" s="8"/>
      <c r="E27" s="8"/>
      <c r="F27" s="8"/>
      <c r="G27" s="14"/>
      <c r="I27" s="7"/>
      <c r="J27" s="8"/>
      <c r="K27" s="8"/>
      <c r="L27" s="8"/>
      <c r="M27" s="8"/>
      <c r="N27" s="14"/>
      <c r="P27" s="7"/>
      <c r="Q27" s="8"/>
      <c r="R27" s="8"/>
      <c r="S27" s="8"/>
      <c r="T27" s="8"/>
      <c r="U27" s="14"/>
    </row>
    <row r="28" spans="2:21" ht="15.75" thickBot="1" x14ac:dyDescent="0.3">
      <c r="B28" s="50" t="s">
        <v>25</v>
      </c>
      <c r="C28" s="51"/>
      <c r="D28" s="52"/>
      <c r="E28" s="52"/>
      <c r="F28" s="52"/>
      <c r="G28" s="53"/>
      <c r="I28" s="50" t="s">
        <v>25</v>
      </c>
      <c r="J28" s="51"/>
      <c r="K28" s="52"/>
      <c r="L28" s="52"/>
      <c r="M28" s="52"/>
      <c r="N28" s="53"/>
      <c r="P28" s="50" t="s">
        <v>25</v>
      </c>
      <c r="Q28" s="51"/>
      <c r="R28" s="52"/>
      <c r="S28" s="52"/>
      <c r="T28" s="52"/>
      <c r="U28" s="53"/>
    </row>
    <row r="29" spans="2:21" ht="15.75" thickBot="1" x14ac:dyDescent="0.3"/>
    <row r="30" spans="2:21" x14ac:dyDescent="0.25">
      <c r="B30" s="59" t="s">
        <v>28</v>
      </c>
      <c r="C30" s="60"/>
      <c r="D30" s="60"/>
      <c r="E30" s="60"/>
      <c r="F30" s="60"/>
      <c r="G30" s="61"/>
      <c r="I30" s="65" t="s">
        <v>28</v>
      </c>
      <c r="J30" s="66"/>
      <c r="K30" s="66"/>
      <c r="L30" s="66"/>
      <c r="M30" s="66"/>
      <c r="N30" s="67"/>
      <c r="P30" s="65" t="s">
        <v>28</v>
      </c>
      <c r="Q30" s="66"/>
      <c r="R30" s="66"/>
      <c r="S30" s="66"/>
      <c r="T30" s="66"/>
      <c r="U30" s="67"/>
    </row>
    <row r="31" spans="2:21" ht="19.5" thickBot="1" x14ac:dyDescent="0.35">
      <c r="B31" s="62">
        <v>-2.7809000100424705E-3</v>
      </c>
      <c r="C31" s="63">
        <v>-2.7634038279999679E-2</v>
      </c>
      <c r="D31" s="63">
        <v>5.2207914186750713E-2</v>
      </c>
      <c r="E31" s="63">
        <v>-1.7446732245301612E-6</v>
      </c>
      <c r="F31" s="63">
        <v>-4.7888681238580439E-5</v>
      </c>
      <c r="G31" s="64">
        <v>-9.9870517660212277E-6</v>
      </c>
      <c r="I31" s="68">
        <v>0</v>
      </c>
      <c r="J31" s="69">
        <v>0</v>
      </c>
      <c r="K31" s="69">
        <v>0</v>
      </c>
      <c r="L31" s="63">
        <v>-4.0858468701701205E-6</v>
      </c>
      <c r="M31" s="63">
        <v>-4.8854412272383614E-5</v>
      </c>
      <c r="N31" s="72">
        <v>-7.6553350631638298E-6</v>
      </c>
      <c r="P31" s="68">
        <v>0</v>
      </c>
      <c r="Q31" s="69">
        <v>0</v>
      </c>
      <c r="R31" s="69">
        <v>0</v>
      </c>
      <c r="S31" s="70">
        <v>1</v>
      </c>
      <c r="T31" s="70">
        <v>7</v>
      </c>
      <c r="U31" s="71">
        <v>3</v>
      </c>
    </row>
  </sheetData>
  <mergeCells count="26">
    <mergeCell ref="B30:G30"/>
    <mergeCell ref="I30:N30"/>
    <mergeCell ref="P30:U30"/>
    <mergeCell ref="J17:L17"/>
    <mergeCell ref="J20:L20"/>
    <mergeCell ref="J21:L21"/>
    <mergeCell ref="J25:L25"/>
    <mergeCell ref="J26:L26"/>
    <mergeCell ref="B1:G1"/>
    <mergeCell ref="I1:N1"/>
    <mergeCell ref="C26:E26"/>
    <mergeCell ref="P2:U2"/>
    <mergeCell ref="Q16:S16"/>
    <mergeCell ref="Q17:S17"/>
    <mergeCell ref="Q20:S20"/>
    <mergeCell ref="Q21:S21"/>
    <mergeCell ref="Q25:S25"/>
    <mergeCell ref="Q26:S26"/>
    <mergeCell ref="I2:N2"/>
    <mergeCell ref="J16:L16"/>
    <mergeCell ref="B2:G2"/>
    <mergeCell ref="C16:E16"/>
    <mergeCell ref="C17:E17"/>
    <mergeCell ref="C20:E20"/>
    <mergeCell ref="C21:E21"/>
    <mergeCell ref="C25:E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HPSSD</dc:creator>
  <cp:lastModifiedBy>MARIO HPSSD</cp:lastModifiedBy>
  <dcterms:created xsi:type="dcterms:W3CDTF">2016-08-26T18:11:07Z</dcterms:created>
  <dcterms:modified xsi:type="dcterms:W3CDTF">2016-08-26T18:35:26Z</dcterms:modified>
</cp:coreProperties>
</file>